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 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  <sheet name="Table21" sheetId="21" r:id="rId21"/>
    <sheet name="Table22" sheetId="22" r:id="rId22"/>
    <sheet name="Table23" sheetId="23" r:id="rId23"/>
    <sheet name="Table24" sheetId="24" r:id="rId24"/>
    <sheet name="Table25" sheetId="25" r:id="rId25"/>
    <sheet name="Table26" sheetId="26" r:id="rId26"/>
    <sheet name="Table27" sheetId="27" r:id="rId27"/>
    <sheet name="Table28" sheetId="28" r:id="rId28"/>
    <sheet name="Table29" sheetId="29" r:id="rId29"/>
    <sheet name="Table30" sheetId="30" r:id="rId30"/>
    <sheet name="Table31" sheetId="31" r:id="rId31"/>
    <sheet name="Table32" sheetId="32" r:id="rId32"/>
    <sheet name="Table33" sheetId="33" r:id="rId33"/>
    <sheet name="Table34" sheetId="34" r:id="rId34"/>
  </sheets>
  <definedNames/>
  <calcPr fullCalcOnLoad="1"/>
</workbook>
</file>

<file path=xl/sharedStrings.xml><?xml version="1.0" encoding="utf-8"?>
<sst xmlns="http://schemas.openxmlformats.org/spreadsheetml/2006/main" count="8649" uniqueCount="2662">
  <si>
    <t>Priargunskiy mining and chemical enterprise</t>
  </si>
  <si>
    <t>Krasnokamensk</t>
  </si>
  <si>
    <t>Vanadium:</t>
  </si>
  <si>
    <t xml:space="preserve">  and metallurgical complexes</t>
  </si>
  <si>
    <t xml:space="preserve">   Mining, recoverable Pb content of ore</t>
  </si>
  <si>
    <t>Achisay</t>
  </si>
  <si>
    <t>Karatau and Kentau regions</t>
  </si>
  <si>
    <t xml:space="preserve">       Do.</t>
  </si>
  <si>
    <t>Akchatau</t>
  </si>
  <si>
    <t xml:space="preserve">Zhezkazgan region </t>
  </si>
  <si>
    <t>Oskemen region</t>
  </si>
  <si>
    <t>Karagayly</t>
  </si>
  <si>
    <t>Karagayly region</t>
  </si>
  <si>
    <t>Zhezkent</t>
  </si>
  <si>
    <t>Semey region</t>
  </si>
  <si>
    <t>Sary-Arkapolimetal</t>
  </si>
  <si>
    <t>Zhayrang region</t>
  </si>
  <si>
    <t>East Kazakhstan copper-chemical complex</t>
  </si>
  <si>
    <t>KazZinc (JSC):</t>
  </si>
  <si>
    <t xml:space="preserve">    Leninogorsk mining-metallurgical complex</t>
  </si>
  <si>
    <t xml:space="preserve">    Tekeli lead-zinc mining complex</t>
  </si>
  <si>
    <t>Taldyqorghan and Tekeli regions</t>
  </si>
  <si>
    <t xml:space="preserve">    Zyryanovsk lead-zinc complex</t>
  </si>
  <si>
    <t xml:space="preserve">   Refined</t>
  </si>
  <si>
    <t xml:space="preserve">    Ust-Kamenogorsk metallurgical plant</t>
  </si>
  <si>
    <t>Magnesium, metal</t>
  </si>
  <si>
    <t>Ust-Kamenogorsk titanium-magnesium plant</t>
  </si>
  <si>
    <t>Manganese, crude ore</t>
  </si>
  <si>
    <t>Atasurda</t>
  </si>
  <si>
    <t>Atasu</t>
  </si>
  <si>
    <t>Kazakmarganets</t>
  </si>
  <si>
    <t>Zhezdy</t>
  </si>
  <si>
    <t>Molybdenum:</t>
  </si>
  <si>
    <t xml:space="preserve">    Mining, recoverable content of ore</t>
  </si>
  <si>
    <t>Balkhash complex</t>
  </si>
  <si>
    <t>Kounrad Mine</t>
  </si>
  <si>
    <t>Karaobinskoye deposit</t>
  </si>
  <si>
    <t>Karaoba region</t>
  </si>
  <si>
    <t>Sayak deposit</t>
  </si>
  <si>
    <t>Sayaq (Sayak) region</t>
  </si>
  <si>
    <t xml:space="preserve">    Metal</t>
  </si>
  <si>
    <t>Akchatau molybdenum metal plant</t>
  </si>
  <si>
    <t>Aktyubinskmunaigaz</t>
  </si>
  <si>
    <t>Embamunaigaz</t>
  </si>
  <si>
    <t>Emba District</t>
  </si>
  <si>
    <t>Huricane Kumkol Munai</t>
  </si>
  <si>
    <t>Aral Sea region</t>
  </si>
  <si>
    <t>Karachaganak field</t>
  </si>
  <si>
    <t>Northwestern Kazakhstan</t>
  </si>
  <si>
    <t>Mangistaumunaigaz</t>
  </si>
  <si>
    <t>Mangghhyshlaq Peninsula</t>
  </si>
  <si>
    <t>Tengizchevroil joint venture</t>
  </si>
  <si>
    <t xml:space="preserve">      Nikolayevskoe, Orlovskoye, Shemonaikhinkoe,</t>
  </si>
  <si>
    <t xml:space="preserve">      Yubileynoye-Snigirikhaskoe</t>
  </si>
  <si>
    <t>Kazakhmys (OJSC) mines:</t>
  </si>
  <si>
    <t xml:space="preserve">    Annenskiy Mine</t>
  </si>
  <si>
    <t>Annenskiy deposit</t>
  </si>
  <si>
    <t xml:space="preserve">    73/75 Mine</t>
  </si>
  <si>
    <t xml:space="preserve">    Itauz open pit</t>
  </si>
  <si>
    <t>Zhilandy deposit</t>
  </si>
  <si>
    <t xml:space="preserve">    Metal:</t>
  </si>
  <si>
    <t xml:space="preserve">        Blister</t>
  </si>
  <si>
    <t>Ust-Kamenogorsk plant</t>
  </si>
  <si>
    <t xml:space="preserve">        Cathode</t>
  </si>
  <si>
    <t xml:space="preserve">             Do.</t>
  </si>
  <si>
    <t xml:space="preserve">        Metallurgy</t>
  </si>
  <si>
    <t>Irtysh smelting and refining complex</t>
  </si>
  <si>
    <t xml:space="preserve">        Refined</t>
  </si>
  <si>
    <t xml:space="preserve">    Ferrochrome:</t>
  </si>
  <si>
    <t xml:space="preserve">        High-carbon 60%</t>
  </si>
  <si>
    <t>Aktybinsk plant</t>
  </si>
  <si>
    <t>Aqtobe</t>
  </si>
  <si>
    <t xml:space="preserve">        Medium-carbon 60%</t>
  </si>
  <si>
    <t xml:space="preserve">          Do.</t>
  </si>
  <si>
    <t>Aksu plant</t>
  </si>
  <si>
    <t>Aksu</t>
  </si>
  <si>
    <t xml:space="preserve">    Ferrosilicon</t>
  </si>
  <si>
    <t xml:space="preserve">    Ferrosilicochrome</t>
  </si>
  <si>
    <t xml:space="preserve">    Ferrochrome, high-carbon</t>
  </si>
  <si>
    <t>Gallium</t>
  </si>
  <si>
    <t>Byproduct of polymetallic ores and native gold</t>
  </si>
  <si>
    <t xml:space="preserve">  mining</t>
  </si>
  <si>
    <t xml:space="preserve">   Pig iron</t>
  </si>
  <si>
    <t>Ispat-Karmet Steelworks</t>
  </si>
  <si>
    <t>Karaganda</t>
  </si>
  <si>
    <t xml:space="preserve">   Steel, crude</t>
  </si>
  <si>
    <t>Lisakovskiy and Sokolovsko-Sarbay mining</t>
  </si>
  <si>
    <t>Plates, sheets, strip, foil; lead powders and flakes</t>
  </si>
  <si>
    <t>Tubes, pipes and tube or pipe fittings</t>
  </si>
  <si>
    <t>Lithium:</t>
  </si>
  <si>
    <t>Magnesium metal, including alloys:</t>
  </si>
  <si>
    <t>Containing 99.8% or more magnesium by weight, unwrought</t>
  </si>
  <si>
    <t>Containing under 99.8% magnesium by weight, unwrought</t>
  </si>
  <si>
    <t>Raspings, turnings, granules, graded according to size; magnesium powders</t>
  </si>
  <si>
    <r>
      <t>Magnesium and articles thereof</t>
    </r>
    <r>
      <rPr>
        <vertAlign val="superscript"/>
        <sz val="8"/>
        <rFont val="Times New Roman"/>
        <family val="1"/>
      </rPr>
      <t>2</t>
    </r>
  </si>
  <si>
    <t xml:space="preserve">Ores and concentrates, including ferruginous manganese ores and </t>
  </si>
  <si>
    <t>concentrates with a manganese content of 20% or more, based on dry</t>
  </si>
  <si>
    <t>weight</t>
  </si>
  <si>
    <t>Manganese and articles thereof, including waste and scrap</t>
  </si>
  <si>
    <t>Ores and concentrates:</t>
  </si>
  <si>
    <t>Roasted</t>
  </si>
  <si>
    <t>Not roasted</t>
  </si>
  <si>
    <t>Unwrought, including bars and rods:</t>
  </si>
  <si>
    <t>Obtained simply by sintering; waste and scrap</t>
  </si>
  <si>
    <t>Obtained simply by sintering</t>
  </si>
  <si>
    <t>Powders</t>
  </si>
  <si>
    <t>Bars and rods, other than those obtained simply by sintering; molybdenum</t>
  </si>
  <si>
    <t>810292;</t>
  </si>
  <si>
    <t>profiles, plates, sheets, strip and foil</t>
  </si>
  <si>
    <t>Molybdenum--Continued:</t>
  </si>
  <si>
    <t>Metal, including alloys--Continued:</t>
  </si>
  <si>
    <t>810293;</t>
  </si>
  <si>
    <r>
      <t>Molybdenum and articles thereof</t>
    </r>
    <r>
      <rPr>
        <vertAlign val="superscript"/>
        <sz val="8"/>
        <rFont val="Times New Roman"/>
        <family val="1"/>
      </rPr>
      <t>2</t>
    </r>
  </si>
  <si>
    <t>Mattes, oxide sinters and other intermediate products of nickel metallurgy</t>
  </si>
  <si>
    <t>Plates, sheets, strip, foil</t>
  </si>
  <si>
    <t>Tubes, pipes and tube or pipe fittings (for example, couplings, elbows,</t>
  </si>
  <si>
    <t>sleeves)</t>
  </si>
  <si>
    <t>Rare-earth metals, scandium and yttrium, whether or not intermixed or</t>
  </si>
  <si>
    <t>interalloyed</t>
  </si>
  <si>
    <t>Selenium</t>
  </si>
  <si>
    <t>Silver:</t>
  </si>
  <si>
    <t>Silver (including silver plated with platinum), unwrought or in semimanu-</t>
  </si>
  <si>
    <t xml:space="preserve">Waste and scrap of silver, including metal clad with silver but excluding </t>
  </si>
  <si>
    <t>711290;</t>
  </si>
  <si>
    <r>
      <t>Waste and scrap of precious metal</t>
    </r>
    <r>
      <rPr>
        <vertAlign val="superscript"/>
        <sz val="8"/>
        <rFont val="Times New Roman"/>
        <family val="1"/>
      </rPr>
      <t>2</t>
    </r>
  </si>
  <si>
    <t>Tellurium</t>
  </si>
  <si>
    <t>Foil (whether or not printed or backed with paper or other backing mate-</t>
  </si>
  <si>
    <t>rials), not more than 0.2 mm (0.008 in) thick; tin powders and flakes</t>
  </si>
  <si>
    <t>Unwrought; powders</t>
  </si>
  <si>
    <t>Unwrought, including bars and rods, obtained simply by sintering; waste</t>
  </si>
  <si>
    <t>Makmal deposit</t>
  </si>
  <si>
    <t xml:space="preserve">         Do.</t>
  </si>
  <si>
    <t>Kumtor Gold Company</t>
  </si>
  <si>
    <t>Kumtor deposit</t>
  </si>
  <si>
    <t>Solton-Sary Mine</t>
  </si>
  <si>
    <t>Naryn</t>
  </si>
  <si>
    <t>Taldybulak Levoberezhny deposit</t>
  </si>
  <si>
    <t xml:space="preserve">    Au content of ore, open pit</t>
  </si>
  <si>
    <t>Kyrgyzaltyn-Noroks Mining Company JV</t>
  </si>
  <si>
    <t>Dzher-Uy deposit</t>
  </si>
  <si>
    <t xml:space="preserve">    Au content of ore, underground</t>
  </si>
  <si>
    <t>Kara-Balta refinery</t>
  </si>
  <si>
    <t>Ashkhabad glass plant</t>
  </si>
  <si>
    <t>Kyzylkainskoye deposit</t>
  </si>
  <si>
    <t>Tuarkyrskoye deposit</t>
  </si>
  <si>
    <t>250 kilometers southeast of Turkmenbashi</t>
  </si>
  <si>
    <t>Coal, oxidized</t>
  </si>
  <si>
    <t>Kelyatinskoye deposit</t>
  </si>
  <si>
    <t>IA Turkmenmineral</t>
  </si>
  <si>
    <t>Mukry, Tagorin deposits</t>
  </si>
  <si>
    <t>Wastes from Gaurdak sulfur deposit</t>
  </si>
  <si>
    <t>Gaurdak, Gora</t>
  </si>
  <si>
    <t>Krasnovodsk Aylagy (anhydride) deposit</t>
  </si>
  <si>
    <t>9 kilometers east of Turkmenbashi</t>
  </si>
  <si>
    <t>Iodine</t>
  </si>
  <si>
    <t>Limestone:</t>
  </si>
  <si>
    <t xml:space="preserve">    Unspecified</t>
  </si>
  <si>
    <t>Gaurdak deposit</t>
  </si>
  <si>
    <t>4 kilometers northeast of Gaurdak</t>
  </si>
  <si>
    <t>Kara-Dzhumalakskoye deposit</t>
  </si>
  <si>
    <t>60 kilometers from Gaurdak</t>
  </si>
  <si>
    <t xml:space="preserve">    For facing materials</t>
  </si>
  <si>
    <t>Charshanginskoye, Gaurdakskoye, Geok-</t>
  </si>
  <si>
    <t xml:space="preserve">   Tepinskoye, Kaylyu, Krasnovodsk Aylagy (tuff</t>
  </si>
  <si>
    <t xml:space="preserve">   and granite), Tyuzmergenskoye deposits</t>
  </si>
  <si>
    <t>Tagarinskoye deposit</t>
  </si>
  <si>
    <t>8 kilometers from Gaurdak</t>
  </si>
  <si>
    <t xml:space="preserve">    For filing stone</t>
  </si>
  <si>
    <t>Aeroport deposit</t>
  </si>
  <si>
    <t>21 kilometers northeast of Turkmmenbashi</t>
  </si>
  <si>
    <t>Bekdashskoye deposit</t>
  </si>
  <si>
    <t>200 kilometers north of Turkmmenbashi</t>
  </si>
  <si>
    <t>Dostluksoye deposit</t>
  </si>
  <si>
    <t>230 kilometers southeast of Turkmenabat</t>
  </si>
  <si>
    <t>Mukrinskoye deposit</t>
  </si>
  <si>
    <t>60 kilometers southwest of Gaurdak</t>
  </si>
  <si>
    <t>TURKMENISTAN--Continued</t>
  </si>
  <si>
    <t>Achakskoye, Dauletabad, Donmez, Gygyrlinskoye,</t>
  </si>
  <si>
    <t>Onshore in eastern and southwestern parts of</t>
  </si>
  <si>
    <t xml:space="preserve">   North and South Naipskiye, West Shatlykskiye,</t>
  </si>
  <si>
    <t xml:space="preserve">   Yashlar deposits</t>
  </si>
  <si>
    <t>Barsa-Gelmesskoye, Burunskoye, Cheleken,</t>
  </si>
  <si>
    <t>Onshore in southwestern part of country and</t>
  </si>
  <si>
    <t xml:space="preserve">   Gograndagskoye, Kamyshldzhinskoye,</t>
  </si>
  <si>
    <t xml:space="preserve">   offshore in the Caspian Sea</t>
  </si>
  <si>
    <t xml:space="preserve">   Korturtepinskoye, Kum Dag, Kuydzhikskoye,</t>
  </si>
  <si>
    <t xml:space="preserve">   Okaremskoye deposits</t>
  </si>
  <si>
    <t>Chardzhouskiy Rayon refinery</t>
  </si>
  <si>
    <t>Seydi, Chardzhouskiy Rayon</t>
  </si>
  <si>
    <t>Turkmenbashi refinery</t>
  </si>
  <si>
    <t>Turkmenbashi</t>
  </si>
  <si>
    <t>Natural pigment</t>
  </si>
  <si>
    <t>Bakhchesu/Cheshme/Gadyn deposit</t>
  </si>
  <si>
    <t>28 kilometers southwest of Serdar</t>
  </si>
  <si>
    <t>Ozokerite</t>
  </si>
  <si>
    <t>Cheleken mining enterprise</t>
  </si>
  <si>
    <t>Potash (sylvinite, carnallite)</t>
  </si>
  <si>
    <t>Karlyuk deposit (experimental mine closed 1998)</t>
  </si>
  <si>
    <t>25 kilometers from Gaurdak</t>
  </si>
  <si>
    <t>Karabil'skoye deposit</t>
  </si>
  <si>
    <t>17 kilometers south of Gaurdak</t>
  </si>
  <si>
    <t>Quartz sand</t>
  </si>
  <si>
    <t>Annauskoye, Babadurmazskoye, Bakhardenskoye</t>
  </si>
  <si>
    <t>Rock salt</t>
  </si>
  <si>
    <t>Khodzhaguymaskoye deposit</t>
  </si>
  <si>
    <t>4 kilometers west of Gaurdak</t>
  </si>
  <si>
    <t>75 kilometers from Gaurdak</t>
  </si>
  <si>
    <t>Uzun-Kudukskoye deposit</t>
  </si>
  <si>
    <t>20 kilometers from Gaurdak</t>
  </si>
  <si>
    <t>Kuulinskoye deposit</t>
  </si>
  <si>
    <t>40 kilometers north of Turkmenbashi</t>
  </si>
  <si>
    <t>Dushaksoye deposit</t>
  </si>
  <si>
    <t>Kala-I-Morskoye deposit</t>
  </si>
  <si>
    <t>Kernayskoye deposit</t>
  </si>
  <si>
    <t>Kubatayskoye deposit</t>
  </si>
  <si>
    <t>Ufrinskoye deposit</t>
  </si>
  <si>
    <t>Sodium sulfate</t>
  </si>
  <si>
    <t>Bekdash</t>
  </si>
  <si>
    <t>Strontium (celesite)</t>
  </si>
  <si>
    <t>South Yakutia Basin</t>
  </si>
  <si>
    <t>Cobalt:</t>
  </si>
  <si>
    <t>Noril'sk Nickel Association</t>
  </si>
  <si>
    <t>Noril'sk, Kola Peninsula</t>
  </si>
  <si>
    <t>Rezh and Yuzhuralnikel enterprises</t>
  </si>
  <si>
    <t>Ufaleynikel company</t>
  </si>
  <si>
    <t>Chelyabinsk region, Urals</t>
  </si>
  <si>
    <t>Tuva cobalt</t>
  </si>
  <si>
    <t>Khovu-Aksy, Tuva Autonomous region</t>
  </si>
  <si>
    <t>Noril'sk Polar Division</t>
  </si>
  <si>
    <t>Oktyabr'skiy deposit, East Siberia</t>
  </si>
  <si>
    <t>Molodezhnyy, Sibay, Uchali open pits</t>
  </si>
  <si>
    <t>Urals</t>
  </si>
  <si>
    <t>Mednogorsk complex</t>
  </si>
  <si>
    <t>Aleksandrinskoye deposit</t>
  </si>
  <si>
    <t>Gai complex</t>
  </si>
  <si>
    <t>Letneye deposit</t>
  </si>
  <si>
    <t>Rezh nickel plant</t>
  </si>
  <si>
    <t>Mullite</t>
  </si>
  <si>
    <t>Lime:  Quicklime, slacked lime and hydraulic lime other than calcium</t>
  </si>
  <si>
    <t>oxide and hydroxide of heading 2825</t>
  </si>
  <si>
    <t>Magnesium compounds:</t>
  </si>
  <si>
    <t>Natural magnesium carbonate (magnesite)</t>
  </si>
  <si>
    <t>Fused magnesia; dead-burned (sintered) magnesia; other magnesium oxide,</t>
  </si>
  <si>
    <r>
      <t>whether or not pure</t>
    </r>
    <r>
      <rPr>
        <vertAlign val="superscript"/>
        <sz val="8"/>
        <rFont val="Times New Roman"/>
        <family val="1"/>
      </rPr>
      <t>2</t>
    </r>
  </si>
  <si>
    <t>Kieserite, epsom salts (natural magnesium sulfates)</t>
  </si>
  <si>
    <t>Mica:</t>
  </si>
  <si>
    <t>Mica, including splittings; mica waste</t>
  </si>
  <si>
    <t>Worked mica and articles of mica, including agglomerated or reconstituted</t>
  </si>
  <si>
    <t>mica, whether or not on a support of paper, paperboard or other materials</t>
  </si>
  <si>
    <t>Nitrates:  Sodium nitrates</t>
  </si>
  <si>
    <t>Phosphates:  Natural calcium phosphates, natural aluminum calcium</t>
  </si>
  <si>
    <t>phosphates and phosphatic chalk</t>
  </si>
  <si>
    <t>Phosphorus</t>
  </si>
  <si>
    <t>Pigments, mineral:</t>
  </si>
  <si>
    <t>Natural micaeous iron oxides</t>
  </si>
  <si>
    <t>Potassium salts:  Carnallite, sylvite and other crude natural potassium salts</t>
  </si>
  <si>
    <t>Precious stones (other than diamonds) and semiprecious stones, whether or</t>
  </si>
  <si>
    <t>not worked or graded, but not strung, mounted or set; ungraded precious</t>
  </si>
  <si>
    <t>stones (other than diamonds) and semiprecious stones, temporarily strung</t>
  </si>
  <si>
    <t>for convenience of transport</t>
  </si>
  <si>
    <t>Pyrite:  Unroasted iron pyrites</t>
  </si>
  <si>
    <t>Quartz crystal:  Piezoelectric quartz</t>
  </si>
  <si>
    <t>Salt and brine:  Salt (including table salt and denatured salt) and pure</t>
  </si>
  <si>
    <t>sodium chloride, whether or not in aqueous solution or containing added</t>
  </si>
  <si>
    <t>anticracking or free-flowing agents; seawater</t>
  </si>
  <si>
    <t>Sodium:</t>
  </si>
  <si>
    <t>Disodium carbonate</t>
  </si>
  <si>
    <t>Disodium sulfate</t>
  </si>
  <si>
    <t>Stone, sand and gravel:</t>
  </si>
  <si>
    <t>Slate, whether or not roughly trimmed or merely cut, by sawing, etc.</t>
  </si>
  <si>
    <t>into blocks or slabs of rectangular or square shape</t>
  </si>
  <si>
    <t>Marble, travertine, and other calcareous building, etc.; stone of an</t>
  </si>
  <si>
    <t>apparent specific gravity of 2.5 or more and alabaster roughly shaped,</t>
  </si>
  <si>
    <t>etc. or cut</t>
  </si>
  <si>
    <t>Granite, porphyry, basalt, sandstone and other building, etc.; stone,</t>
  </si>
  <si>
    <t>whether or not roughly trimmed or merely cut, by sawing, etc.</t>
  </si>
  <si>
    <t>Sets, curbstones, flagstones, of natural stone (except slate)</t>
  </si>
  <si>
    <t>Worked monumental or building stone and articles thereof; mosaic cubes</t>
  </si>
  <si>
    <t>and the like and colored granules, chippings and powder, of natural</t>
  </si>
  <si>
    <r>
      <t>stone</t>
    </r>
    <r>
      <rPr>
        <vertAlign val="superscript"/>
        <sz val="8"/>
        <rFont val="Times New Roman"/>
        <family val="1"/>
      </rPr>
      <t>2</t>
    </r>
  </si>
  <si>
    <t>Worked slate and articles of slate or agglomerated slate</t>
  </si>
  <si>
    <t>Dolomite, whether or not calcined; dolomite roughly trimmed or merely</t>
  </si>
  <si>
    <t>cut into blocks or slabs of rectangular or square shape; agglomerated</t>
  </si>
  <si>
    <t>dolomite</t>
  </si>
  <si>
    <t>Pebbles, gravel, etc. used for concrete aggregates, etc.; granules, chippings,</t>
  </si>
  <si>
    <t>and powder of marble, alabaster, granite, etc.</t>
  </si>
  <si>
    <t xml:space="preserve">Limestone flux; limestone and other calcareous stone, of a kind used for </t>
  </si>
  <si>
    <t>the manufacture of lime or cement (or for soil improvement)</t>
  </si>
  <si>
    <t>Sheregesh</t>
  </si>
  <si>
    <t xml:space="preserve">       Tashtagol</t>
  </si>
  <si>
    <t>Tashtagol</t>
  </si>
  <si>
    <t xml:space="preserve">       Teya</t>
  </si>
  <si>
    <t>Vershina Tei</t>
  </si>
  <si>
    <t>Urals:</t>
  </si>
  <si>
    <t xml:space="preserve">    Akkermanovka</t>
  </si>
  <si>
    <t>Novotroitsk</t>
  </si>
  <si>
    <t xml:space="preserve">    Bakal</t>
  </si>
  <si>
    <t>Bakal</t>
  </si>
  <si>
    <t xml:space="preserve">    Goroblagodat</t>
  </si>
  <si>
    <t>Kushva</t>
  </si>
  <si>
    <t xml:space="preserve">    Kachkanar</t>
  </si>
  <si>
    <t>Kachkanar</t>
  </si>
  <si>
    <t xml:space="preserve">    Magnitogorsk</t>
  </si>
  <si>
    <t xml:space="preserve">  Ore, zircon</t>
  </si>
  <si>
    <t>Vol'nogorsk state mining and metallurgical complex</t>
  </si>
  <si>
    <t xml:space="preserve">  Metal and compounds</t>
  </si>
  <si>
    <t>Pridneprovskiy chemical plant</t>
  </si>
  <si>
    <t>Kharkiv physical-technical institute</t>
  </si>
  <si>
    <t>Kharkivs'ka Oblast'</t>
  </si>
  <si>
    <t>Ustarassay deposit (depleted)</t>
  </si>
  <si>
    <t>Chotqol and Kuraminskiy Khrebet regions</t>
  </si>
  <si>
    <t>Cesium, lithium, rubidium</t>
  </si>
  <si>
    <t>Shava-Say deposit</t>
  </si>
  <si>
    <t>Arab-Dasht and Khaudag deposits</t>
  </si>
  <si>
    <t>Angren deposit</t>
  </si>
  <si>
    <t>Angren region</t>
  </si>
  <si>
    <t>Central Asian Coal Association (mining):</t>
  </si>
  <si>
    <t xml:space="preserve">    Angren brown coal deposit</t>
  </si>
  <si>
    <t xml:space="preserve">    Baysunskoye and Shargunskoye deposits</t>
  </si>
  <si>
    <t>Surkhandarya region</t>
  </si>
  <si>
    <t>Almalyk mining and metallurgical complex</t>
  </si>
  <si>
    <t>Dalneye, Kalmakkyrgan, Sary-Cheku deposits</t>
  </si>
  <si>
    <t>Almalyk refinery</t>
  </si>
  <si>
    <t>Olmaliq</t>
  </si>
  <si>
    <t>Karashok and Kok-Say deposits</t>
  </si>
  <si>
    <t>Nawoiy District</t>
  </si>
  <si>
    <t>Karichasayskoye and other deposits</t>
  </si>
  <si>
    <t>Fertilizers</t>
  </si>
  <si>
    <t>Ammophos production association</t>
  </si>
  <si>
    <t>Azot production association</t>
  </si>
  <si>
    <t>Farghona</t>
  </si>
  <si>
    <t>Elektrokhimprom production association</t>
  </si>
  <si>
    <t>Chirchiq</t>
  </si>
  <si>
    <t>Kokand superphosphate plant</t>
  </si>
  <si>
    <t>Qo'qon</t>
  </si>
  <si>
    <t>Naviazot production association</t>
  </si>
  <si>
    <t>Nawoiy Wiloyati</t>
  </si>
  <si>
    <t>Samarkand chemicals plant</t>
  </si>
  <si>
    <t>Samarqand</t>
  </si>
  <si>
    <t>Agata-Chibargata, Aurakhmat, Kengutan,</t>
  </si>
  <si>
    <t>East of Toshkent Wiloyati</t>
  </si>
  <si>
    <t xml:space="preserve">  Kyzylbaur, Naugarzan, Nugisken deposits</t>
  </si>
  <si>
    <t>Syrpatash deposit</t>
  </si>
  <si>
    <t>Namanganskaya Oblast'</t>
  </si>
  <si>
    <t>Adzhi-Bugutty, Balpantau, Bulutkan, Donguz-Tau,</t>
  </si>
  <si>
    <t>Kyzylkum region</t>
  </si>
  <si>
    <t xml:space="preserve">  Muruntau, Taurbay deposits</t>
  </si>
  <si>
    <t>Nawoiy Integrated Mining and Metals complex</t>
  </si>
  <si>
    <t>Muruntau deposit</t>
  </si>
  <si>
    <t>Kochbulak and Kyzyl-Al'ma-Say deposits</t>
  </si>
  <si>
    <t>Tashkentskaya Oblast'</t>
  </si>
  <si>
    <t>Tadzhi-Kazgan deposit</t>
  </si>
  <si>
    <t>Navoiyskaya Oblast'</t>
  </si>
  <si>
    <t>Syurenata deposit</t>
  </si>
  <si>
    <t>Lead, mine output, Pb content</t>
  </si>
  <si>
    <t>Almalyk mining and metallurgical complex;</t>
  </si>
  <si>
    <t xml:space="preserve">   Altyn-Topkan and Uchkulach deposits</t>
  </si>
  <si>
    <t>Manganese</t>
  </si>
  <si>
    <t>Dautashskoye deposit</t>
  </si>
  <si>
    <t>Kashkadar'inskaya Oblast'</t>
  </si>
  <si>
    <t>UZBEKISTAN--Continued</t>
  </si>
  <si>
    <t xml:space="preserve">    Mine output, Mo content</t>
  </si>
  <si>
    <t>Toshkent Wiloyati</t>
  </si>
  <si>
    <t>Uzbek refinery and hard metals plant</t>
  </si>
  <si>
    <t>Natural gas liquids</t>
  </si>
  <si>
    <t>Mubarek gas-processing plant complex</t>
  </si>
  <si>
    <t>Mubarek</t>
  </si>
  <si>
    <t>Shurtan gas-chemical complex</t>
  </si>
  <si>
    <t>Shurtan-Say deposit, Kashkad'ya region</t>
  </si>
  <si>
    <t>Petroleum and natural gas:</t>
  </si>
  <si>
    <t xml:space="preserve">    Natural gas condensate</t>
  </si>
  <si>
    <t>Trinity Energy (United Kingdom)</t>
  </si>
  <si>
    <t>Ustyurt Plato region</t>
  </si>
  <si>
    <t>Fergana oil refinery</t>
  </si>
  <si>
    <t>Farghona region</t>
  </si>
  <si>
    <t>Bukhara oil refinery</t>
  </si>
  <si>
    <t>Bukhoro</t>
  </si>
  <si>
    <t>Phosphate</t>
  </si>
  <si>
    <t>Kyzyl Kum complex</t>
  </si>
  <si>
    <t>Dzheroy-Sardarin Moroccan type, Karaktay,</t>
  </si>
  <si>
    <t xml:space="preserve">  Severnyy Dzhetymtau deposits</t>
  </si>
  <si>
    <t>Polyethylene</t>
  </si>
  <si>
    <t>Potash</t>
  </si>
  <si>
    <t>Tyubegatan deposit</t>
  </si>
  <si>
    <t>Southern Uzbekistan</t>
  </si>
  <si>
    <t>Khibiny Apatit Association</t>
  </si>
  <si>
    <t>Kovdor iron mining complex</t>
  </si>
  <si>
    <r>
      <t>Titanium, metal, including alloys, titanium, and articles thereof</t>
    </r>
    <r>
      <rPr>
        <vertAlign val="superscript"/>
        <sz val="8"/>
        <rFont val="Times New Roman"/>
        <family val="1"/>
      </rPr>
      <t>3</t>
    </r>
  </si>
  <si>
    <t>Zinc, metal, including alloys, unwrought</t>
  </si>
  <si>
    <t>Boron materials, oxides of boron; boric acid</t>
  </si>
  <si>
    <t>Cement:  Portland cement, aluminous cement, slag cement, supersulfate</t>
  </si>
  <si>
    <t>phosphates, phosphatic chalk</t>
  </si>
  <si>
    <t>Bituminous coal, whether or not pulverized but not agglomerated</t>
  </si>
  <si>
    <r>
      <t>1</t>
    </r>
    <r>
      <rPr>
        <sz val="8"/>
        <rFont val="Times New Roman"/>
        <family val="1"/>
      </rPr>
      <t>Commodities selected when value of trade is not reported in Commonwealth of Independent States (CIS) trade data table.</t>
    </r>
  </si>
  <si>
    <r>
      <t>2</t>
    </r>
    <r>
      <rPr>
        <sz val="8"/>
        <rFont val="Times New Roman"/>
        <family val="1"/>
      </rPr>
      <t>U.S. Harmonized Tariff Schedule (HTS).</t>
    </r>
  </si>
  <si>
    <r>
      <t>3</t>
    </r>
    <r>
      <rPr>
        <sz val="8"/>
        <rFont val="Times New Roman"/>
        <family val="1"/>
      </rPr>
      <t>Not elsewhere specified or included.</t>
    </r>
  </si>
  <si>
    <t>TABLE 28</t>
  </si>
  <si>
    <r>
      <t>RUSSIA:  VALUE OF IMPORTS OF SELECTED MINERAL COMMODITIES</t>
    </r>
    <r>
      <rPr>
        <vertAlign val="superscript"/>
        <sz val="8"/>
        <rFont val="Times New Roman"/>
        <family val="1"/>
      </rPr>
      <t>1</t>
    </r>
  </si>
  <si>
    <r>
      <t>Aluminum oxide except artificial corundum</t>
    </r>
    <r>
      <rPr>
        <vertAlign val="superscript"/>
        <sz val="8"/>
        <rFont val="Times New Roman"/>
        <family val="1"/>
      </rPr>
      <t>3</t>
    </r>
  </si>
  <si>
    <t>Chromium ores and concentrates</t>
  </si>
  <si>
    <t>Containing more than 2% (weight) carbon</t>
  </si>
  <si>
    <t>Containing 2% (weight) or less carbon</t>
  </si>
  <si>
    <t>Lead, metal, including alloys, unwrought</t>
  </si>
  <si>
    <t xml:space="preserve">Manganese ores and concentrates, including ferruginous manganese ores and </t>
  </si>
  <si>
    <t>Metal, including alloys, unwrought</t>
  </si>
  <si>
    <t>Titanium ores and concentrates</t>
  </si>
  <si>
    <t>Zirconium ores and concentrates</t>
  </si>
  <si>
    <t>Boron materials:  Natural borates and concentrates thereof (not borates</t>
  </si>
  <si>
    <t>separated from natural brine); natural boric acid with not more than 85%</t>
  </si>
  <si>
    <r>
      <t>H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BO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, based on dry weight</t>
    </r>
  </si>
  <si>
    <t>Fluorspar containing 97% or less calcium fluoride by weight</t>
  </si>
  <si>
    <t>Magnesium compounds:  Fused magnesia; dead-burned (sintered) magnesia;</t>
  </si>
  <si>
    <r>
      <t>other magnesium oxide, whether or not pure</t>
    </r>
    <r>
      <rPr>
        <vertAlign val="superscript"/>
        <sz val="8"/>
        <rFont val="Times New Roman"/>
        <family val="1"/>
      </rPr>
      <t>3</t>
    </r>
  </si>
  <si>
    <t>TABLE 29</t>
  </si>
  <si>
    <r>
      <t>TAJIKISTAN:  VALUE OF EXPORTS AND IMPORTS, BY MINERAL GROUP</t>
    </r>
    <r>
      <rPr>
        <vertAlign val="superscript"/>
        <sz val="8"/>
        <rFont val="Times New Roman"/>
        <family val="1"/>
      </rPr>
      <t>1</t>
    </r>
  </si>
  <si>
    <t>TABLE 30</t>
  </si>
  <si>
    <t>TABLE 31</t>
  </si>
  <si>
    <t>2718</t>
  </si>
  <si>
    <t>Venezuela</t>
  </si>
  <si>
    <t>Guinea</t>
  </si>
  <si>
    <t>Mineral or chemical fertilizers, nitrogenous:  CIS:</t>
  </si>
  <si>
    <t>Semifinished products of carbon steel:  CIS:</t>
  </si>
  <si>
    <t>7207</t>
  </si>
  <si>
    <t>Flat-rolled products of carbon steel, cold-rolled:</t>
  </si>
  <si>
    <t>7209</t>
  </si>
  <si>
    <t>TABLE 31--Continued</t>
  </si>
  <si>
    <t>Tubes, pipes, of iron or steel:</t>
  </si>
  <si>
    <t>7304-7306</t>
  </si>
  <si>
    <t>TABLE 32</t>
  </si>
  <si>
    <r>
      <t>UKRAINE:  VALUE OF EXPORTS AND IMPORTS, BY MINERAL GROUP</t>
    </r>
    <r>
      <rPr>
        <vertAlign val="superscript"/>
        <sz val="8"/>
        <rFont val="Times New Roman"/>
        <family val="1"/>
      </rPr>
      <t>1</t>
    </r>
  </si>
  <si>
    <t>TABLE 33</t>
  </si>
  <si>
    <t>Commodities</t>
  </si>
  <si>
    <r>
      <t>TNEEA code of CIS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</si>
  <si>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</si>
  <si>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t>Iron ores and concentrates, including roasted iron pyrites</t>
  </si>
  <si>
    <t>Ammonia, anhydrous or in aqueous solution</t>
  </si>
  <si>
    <t>Artificial corundum, aluminum oxide and hydroxide</t>
  </si>
  <si>
    <t>Nitrogenous</t>
  </si>
  <si>
    <t>Containing 2 or 3 of the fertilizing elements--nitrogen,</t>
  </si>
  <si>
    <t>phosphorous and potassium; other fertilizers</t>
  </si>
  <si>
    <t>Pig iron and spiegeleisen in pigs</t>
  </si>
  <si>
    <t>Ferrous waste and scrap</t>
  </si>
  <si>
    <t>Semifinished products of carbon steel</t>
  </si>
  <si>
    <t>Flat-rolled products of carbon steel:</t>
  </si>
  <si>
    <t>Hot-rolled</t>
  </si>
  <si>
    <t>Cold-rolled</t>
  </si>
  <si>
    <t>Bars and rods of carbon steel, hot-rolled</t>
  </si>
  <si>
    <t>7213</t>
  </si>
  <si>
    <t>assembled elements; welded angles, shapes, and sections of iron or steel</t>
  </si>
  <si>
    <t>Plates, sheets, strip, more than 0.2 mm (0.008 in) thick</t>
  </si>
  <si>
    <r>
      <t>Titanium and articles thereof</t>
    </r>
    <r>
      <rPr>
        <vertAlign val="superscript"/>
        <sz val="8"/>
        <rFont val="Times New Roman"/>
        <family val="1"/>
      </rPr>
      <t>2</t>
    </r>
  </si>
  <si>
    <t>Silicon containing not less than 99.99% of silicon by weight</t>
  </si>
  <si>
    <r>
      <t>nitrate</t>
    </r>
    <r>
      <rPr>
        <vertAlign val="superscript"/>
        <sz val="8"/>
        <rFont val="Times New Roman"/>
        <family val="1"/>
      </rPr>
      <t>2</t>
    </r>
  </si>
  <si>
    <t>Magnesium metal, including alloys, waste, and scrap, containing 99.8% or</t>
  </si>
  <si>
    <t xml:space="preserve">Process oil well brines at plants in Baku,  </t>
  </si>
  <si>
    <t xml:space="preserve">  Karadagly, Neftechala</t>
  </si>
  <si>
    <t xml:space="preserve">  includes deposits on the Ashperon Peninsula</t>
  </si>
  <si>
    <t xml:space="preserve"> and in the Izhnekurin Valley</t>
  </si>
  <si>
    <t xml:space="preserve">  petroleum produced from the Guneshli field</t>
  </si>
  <si>
    <t xml:space="preserve">  Bakharly field and more than 50% of crude</t>
  </si>
  <si>
    <t xml:space="preserve">  than 45% of natural gas produced from the </t>
  </si>
  <si>
    <t>Production from 17 offshore fields with more</t>
  </si>
  <si>
    <t xml:space="preserve">  and in the Izhnekurin Valley and from 17</t>
  </si>
  <si>
    <t xml:space="preserve">  metals mining</t>
  </si>
  <si>
    <t>Byproduct gold colocated with nonferrous</t>
  </si>
  <si>
    <t xml:space="preserve"> of the country</t>
  </si>
  <si>
    <t>Southwestern, central, northeastern parts</t>
  </si>
  <si>
    <t xml:space="preserve">Approximately 300 wells; Changyr-Tash, </t>
  </si>
  <si>
    <t xml:space="preserve">   Chigirchik Pereval, Izbaskentskoye, </t>
  </si>
  <si>
    <t xml:space="preserve">   Kara-Agach, Mayluu-Suu, Susahoye, </t>
  </si>
  <si>
    <t xml:space="preserve">   Togap-Beshkenskoye deposits (major)</t>
  </si>
  <si>
    <t xml:space="preserve">Bol'shoy Khaidarkan, Chauvi, Chonkoy, </t>
  </si>
  <si>
    <t xml:space="preserve">  Khaidarkan, Novoye deposits</t>
  </si>
  <si>
    <t xml:space="preserve">  Russian Far East's Maritime (Primor'ye)</t>
  </si>
  <si>
    <t xml:space="preserve">  region</t>
  </si>
  <si>
    <t xml:space="preserve">Placer deposits (mostly platinum), Urals; </t>
  </si>
  <si>
    <t xml:space="preserve">  Siberia; Russian Far East</t>
  </si>
  <si>
    <t xml:space="preserve">Kanimansurskoye deposit (mining ceased </t>
  </si>
  <si>
    <t xml:space="preserve">  in 1997)</t>
  </si>
  <si>
    <t>Coal</t>
  </si>
  <si>
    <t>Gravimetric units</t>
  </si>
  <si>
    <t>Refinery products</t>
  </si>
  <si>
    <t>Antimony:</t>
  </si>
  <si>
    <r>
      <t>Mine output, Sb content</t>
    </r>
    <r>
      <rPr>
        <vertAlign val="superscript"/>
        <sz val="8"/>
        <rFont val="Times New Roman"/>
        <family val="1"/>
      </rPr>
      <t>e</t>
    </r>
  </si>
  <si>
    <t>Metal and compounds</t>
  </si>
  <si>
    <t>Mercury:</t>
  </si>
  <si>
    <r>
      <t>Mine output, Hg content</t>
    </r>
    <r>
      <rPr>
        <vertAlign val="superscript"/>
        <sz val="8"/>
        <rFont val="Times New Roman"/>
        <family val="1"/>
      </rPr>
      <t>e</t>
    </r>
  </si>
  <si>
    <t>Metal</t>
  </si>
  <si>
    <t>Fluorspar, concentrate</t>
  </si>
  <si>
    <t>Rare earths:</t>
  </si>
  <si>
    <t>Concentrate, gross weight</t>
  </si>
  <si>
    <t>Compounds</t>
  </si>
  <si>
    <t>Metals</t>
  </si>
  <si>
    <r>
      <t>Molybdenum</t>
    </r>
    <r>
      <rPr>
        <vertAlign val="superscript"/>
        <sz val="8"/>
        <rFont val="Times New Roman"/>
        <family val="1"/>
      </rPr>
      <t>e</t>
    </r>
  </si>
  <si>
    <t>Metals, crude steel</t>
  </si>
  <si>
    <r>
      <t>Mineral fuels and related materials, peat</t>
    </r>
    <r>
      <rPr>
        <vertAlign val="superscript"/>
        <sz val="8"/>
        <rFont val="Times New Roman"/>
        <family val="1"/>
      </rPr>
      <t>e</t>
    </r>
  </si>
  <si>
    <t>Ore and concentrate:</t>
  </si>
  <si>
    <r>
      <t>Bauxite</t>
    </r>
    <r>
      <rPr>
        <vertAlign val="superscript"/>
        <sz val="8"/>
        <rFont val="Times New Roman"/>
        <family val="1"/>
      </rPr>
      <t>e</t>
    </r>
  </si>
  <si>
    <t>Nepheline concentrate, 25% to 30%</t>
  </si>
  <si>
    <t>Metal, smelter, primary</t>
  </si>
  <si>
    <r>
      <t>Arsenic, white</t>
    </r>
    <r>
      <rPr>
        <vertAlign val="superscript"/>
        <sz val="8"/>
        <rFont val="Times New Roman"/>
        <family val="1"/>
      </rPr>
      <t>e</t>
    </r>
  </si>
  <si>
    <r>
      <t>Cadmium, metal, smelter</t>
    </r>
    <r>
      <rPr>
        <vertAlign val="superscript"/>
        <sz val="8"/>
        <rFont val="Times New Roman"/>
        <family val="1"/>
      </rPr>
      <t>e</t>
    </r>
  </si>
  <si>
    <t>Chromium, chrome ore, marketable</t>
  </si>
  <si>
    <r>
      <t>Cobalt:</t>
    </r>
    <r>
      <rPr>
        <vertAlign val="superscript"/>
        <sz val="8"/>
        <rFont val="Times New Roman"/>
        <family val="1"/>
      </rPr>
      <t>e</t>
    </r>
  </si>
  <si>
    <t>Mine output, recoverable Co content</t>
  </si>
  <si>
    <r>
      <t>Antimony, mine output, recoverable Sb content</t>
    </r>
    <r>
      <rPr>
        <vertAlign val="superscript"/>
        <sz val="8"/>
        <rFont val="Times New Roman"/>
        <family val="1"/>
      </rPr>
      <t>e</t>
    </r>
  </si>
  <si>
    <t>Primary</t>
  </si>
  <si>
    <t>Secondary</t>
  </si>
  <si>
    <t>Refined:</t>
  </si>
  <si>
    <t>Direct-reduced iron</t>
  </si>
  <si>
    <r>
      <t>Ferroalloys:</t>
    </r>
    <r>
      <rPr>
        <vertAlign val="superscript"/>
        <sz val="8"/>
        <rFont val="Times New Roman"/>
        <family val="1"/>
      </rPr>
      <t>e</t>
    </r>
  </si>
  <si>
    <t>Blast furnace:</t>
  </si>
  <si>
    <t>Ferrophosphorus</t>
  </si>
  <si>
    <t>Spiegeleisen</t>
  </si>
  <si>
    <t>Electric furnace:</t>
  </si>
  <si>
    <t>Ferronickel</t>
  </si>
  <si>
    <t>Silicon metal</t>
  </si>
  <si>
    <t>Pipe</t>
  </si>
  <si>
    <t>Lead:</t>
  </si>
  <si>
    <t>Mine output, recoverable Pb content</t>
  </si>
  <si>
    <r>
      <t>Metal, refined, primary and secondary</t>
    </r>
    <r>
      <rPr>
        <vertAlign val="superscript"/>
        <sz val="8"/>
        <rFont val="Times New Roman"/>
        <family val="1"/>
      </rPr>
      <t>e</t>
    </r>
  </si>
  <si>
    <r>
      <t>Magnesium:</t>
    </r>
    <r>
      <rPr>
        <vertAlign val="superscript"/>
        <sz val="8"/>
        <rFont val="Times New Roman"/>
        <family val="1"/>
      </rPr>
      <t>e</t>
    </r>
  </si>
  <si>
    <t>Magnesite</t>
  </si>
  <si>
    <t>Metal, including secondary</t>
  </si>
  <si>
    <r>
      <t>Mercury</t>
    </r>
    <r>
      <rPr>
        <vertAlign val="superscript"/>
        <sz val="8"/>
        <rFont val="Times New Roman"/>
        <family val="1"/>
      </rPr>
      <t>e</t>
    </r>
  </si>
  <si>
    <r>
      <t>Nickel:</t>
    </r>
    <r>
      <rPr>
        <vertAlign val="superscript"/>
        <sz val="8"/>
        <rFont val="Times New Roman"/>
        <family val="1"/>
      </rPr>
      <t>e</t>
    </r>
  </si>
  <si>
    <t>Mine output, recoverable Ni content</t>
  </si>
  <si>
    <t>Matte</t>
  </si>
  <si>
    <t>Nickel products:</t>
  </si>
  <si>
    <t>Oxide sinter</t>
  </si>
  <si>
    <t>Chemicals</t>
  </si>
  <si>
    <r>
      <t>Platinum-group metals:</t>
    </r>
    <r>
      <rPr>
        <vertAlign val="superscript"/>
        <sz val="8"/>
        <rFont val="Times New Roman"/>
        <family val="1"/>
      </rPr>
      <t>e</t>
    </r>
  </si>
  <si>
    <t>Platinum</t>
  </si>
  <si>
    <t>Palladium</t>
  </si>
  <si>
    <t>Other</t>
  </si>
  <si>
    <r>
      <t>Tin:</t>
    </r>
    <r>
      <rPr>
        <vertAlign val="superscript"/>
        <sz val="8"/>
        <rFont val="Times New Roman"/>
        <family val="1"/>
      </rPr>
      <t>e</t>
    </r>
  </si>
  <si>
    <t>Mine output, recoverable Sn content</t>
  </si>
  <si>
    <t>Metal, smelter:</t>
  </si>
  <si>
    <r>
      <t>Titanium sponge</t>
    </r>
    <r>
      <rPr>
        <vertAlign val="superscript"/>
        <sz val="8"/>
        <rFont val="Times New Roman"/>
        <family val="1"/>
      </rPr>
      <t>e</t>
    </r>
  </si>
  <si>
    <r>
      <t>Tungsten, concentrate, W content</t>
    </r>
    <r>
      <rPr>
        <vertAlign val="superscript"/>
        <sz val="8"/>
        <rFont val="Times New Roman"/>
        <family val="1"/>
      </rPr>
      <t>e</t>
    </r>
  </si>
  <si>
    <r>
      <t>Vanadium, metal</t>
    </r>
    <r>
      <rPr>
        <vertAlign val="superscript"/>
        <sz val="8"/>
        <rFont val="Times New Roman"/>
        <family val="1"/>
      </rPr>
      <t>e</t>
    </r>
  </si>
  <si>
    <r>
      <t>Zinc:</t>
    </r>
    <r>
      <rPr>
        <vertAlign val="superscript"/>
        <sz val="8"/>
        <rFont val="Times New Roman"/>
        <family val="1"/>
      </rPr>
      <t>e</t>
    </r>
  </si>
  <si>
    <t>Mine output, recoverable Zn content</t>
  </si>
  <si>
    <t>Metal, smelter, primary and secondary</t>
  </si>
  <si>
    <t>Zirconium, baddeleyite concentrate, averaging</t>
  </si>
  <si>
    <r>
      <t>98% ZrO</t>
    </r>
    <r>
      <rPr>
        <vertAlign val="subscript"/>
        <sz val="8"/>
        <rFont val="Times New Roman"/>
        <family val="1"/>
      </rPr>
      <t>2</t>
    </r>
  </si>
  <si>
    <t>Cement, hydraulic</t>
  </si>
  <si>
    <t>Gem</t>
  </si>
  <si>
    <t>Industrial</t>
  </si>
  <si>
    <t>Synthetic</t>
  </si>
  <si>
    <t>Clays, kaolin concentrate</t>
  </si>
  <si>
    <r>
      <t>Feldspar</t>
    </r>
    <r>
      <rPr>
        <vertAlign val="superscript"/>
        <sz val="8"/>
        <rFont val="Times New Roman"/>
        <family val="1"/>
      </rPr>
      <t>e</t>
    </r>
  </si>
  <si>
    <r>
      <t>Graphite</t>
    </r>
    <r>
      <rPr>
        <vertAlign val="superscript"/>
        <sz val="8"/>
        <rFont val="Times New Roman"/>
        <family val="1"/>
      </rPr>
      <t>e</t>
    </r>
  </si>
  <si>
    <r>
      <t>Fluorspar, concentrate, 55% to 96.4% CaF</t>
    </r>
    <r>
      <rPr>
        <vertAlign val="subscript"/>
        <sz val="8"/>
        <rFont val="Times New Roman"/>
        <family val="1"/>
      </rPr>
      <t>2</t>
    </r>
  </si>
  <si>
    <r>
      <t>Lime, industrial and construction</t>
    </r>
    <r>
      <rPr>
        <vertAlign val="superscript"/>
        <sz val="8"/>
        <rFont val="Times New Roman"/>
        <family val="1"/>
      </rPr>
      <t>e</t>
    </r>
  </si>
  <si>
    <r>
      <t>Lithium minerals, unspecified</t>
    </r>
    <r>
      <rPr>
        <vertAlign val="superscript"/>
        <sz val="8"/>
        <rFont val="Times New Roman"/>
        <family val="1"/>
      </rPr>
      <t>e</t>
    </r>
  </si>
  <si>
    <r>
      <t>Mica</t>
    </r>
    <r>
      <rPr>
        <vertAlign val="superscript"/>
        <sz val="8"/>
        <rFont val="Times New Roman"/>
        <family val="1"/>
      </rPr>
      <t>e</t>
    </r>
  </si>
  <si>
    <r>
      <t>Phosphate rock:</t>
    </r>
    <r>
      <rPr>
        <vertAlign val="superscript"/>
        <sz val="8"/>
        <rFont val="Times New Roman"/>
        <family val="1"/>
      </rPr>
      <t>e</t>
    </r>
  </si>
  <si>
    <t>Gross weight</t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</si>
  <si>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content:</t>
    </r>
  </si>
  <si>
    <t>Apatite concentrate, 37% to 39.6%</t>
  </si>
  <si>
    <t>Sedimentary rock, 19% to 30%</t>
  </si>
  <si>
    <t>Salt, all types</t>
  </si>
  <si>
    <r>
      <t>Sulfur:</t>
    </r>
    <r>
      <rPr>
        <vertAlign val="superscript"/>
        <sz val="8"/>
        <rFont val="Times New Roman"/>
        <family val="1"/>
      </rPr>
      <t>e</t>
    </r>
  </si>
  <si>
    <t>Native</t>
  </si>
  <si>
    <t>Pyrites</t>
  </si>
  <si>
    <t>Byproduct, natural gas</t>
  </si>
  <si>
    <r>
      <t>Talc</t>
    </r>
    <r>
      <rPr>
        <vertAlign val="superscript"/>
        <sz val="8"/>
        <rFont val="Times New Roman"/>
        <family val="1"/>
      </rPr>
      <t>e</t>
    </r>
  </si>
  <si>
    <r>
      <t>Vermiculite</t>
    </r>
    <r>
      <rPr>
        <vertAlign val="superscript"/>
        <sz val="8"/>
        <rFont val="Times New Roman"/>
        <family val="1"/>
      </rPr>
      <t>e</t>
    </r>
  </si>
  <si>
    <t>Coal:</t>
  </si>
  <si>
    <t>Anthracite</t>
  </si>
  <si>
    <t>Bituminous</t>
  </si>
  <si>
    <t>Lignite</t>
  </si>
  <si>
    <t>r</t>
  </si>
  <si>
    <t>Coke, 6% moisture content</t>
  </si>
  <si>
    <t>Natural gas, marketed</t>
  </si>
  <si>
    <t>Oil shale</t>
  </si>
  <si>
    <t>Peat, fuel use</t>
  </si>
  <si>
    <t>Crude in:</t>
  </si>
  <si>
    <r>
      <t>Volumetric units</t>
    </r>
    <r>
      <rPr>
        <vertAlign val="superscript"/>
        <sz val="8"/>
        <rFont val="Times New Roman"/>
        <family val="1"/>
      </rPr>
      <t>e</t>
    </r>
  </si>
  <si>
    <t>thousand 42-gallon barrels</t>
  </si>
  <si>
    <t>Aluminum, primary</t>
  </si>
  <si>
    <t>Georgia</t>
  </si>
  <si>
    <t>Russia</t>
  </si>
  <si>
    <t>XX</t>
  </si>
  <si>
    <t>Other countries:</t>
  </si>
  <si>
    <t>Croatia</t>
  </si>
  <si>
    <t>France</t>
  </si>
  <si>
    <t>Greece</t>
  </si>
  <si>
    <t>Israel</t>
  </si>
  <si>
    <t>Italy</t>
  </si>
  <si>
    <t>Morocco</t>
  </si>
  <si>
    <t>Spain</t>
  </si>
  <si>
    <t>Switzerland</t>
  </si>
  <si>
    <t>Turkey</t>
  </si>
  <si>
    <t>United Kingdom</t>
  </si>
  <si>
    <t>United States</t>
  </si>
  <si>
    <t>Unspecified</t>
  </si>
  <si>
    <t>World total</t>
  </si>
  <si>
    <t>271000270, 271000290,</t>
  </si>
  <si>
    <t>271000320, 271000340,</t>
  </si>
  <si>
    <t>271000360</t>
  </si>
  <si>
    <t>CIS:</t>
  </si>
  <si>
    <t>Kazakhstan</t>
  </si>
  <si>
    <t>Kyrgyzstan</t>
  </si>
  <si>
    <t>Tajikistan</t>
  </si>
  <si>
    <t>Other countries:  Turkey</t>
  </si>
  <si>
    <t>Kerosene:</t>
  </si>
  <si>
    <t>27100051</t>
  </si>
  <si>
    <t>Belarus</t>
  </si>
  <si>
    <t>Moldova</t>
  </si>
  <si>
    <t>Turkmenistan</t>
  </si>
  <si>
    <t>Ukraine</t>
  </si>
  <si>
    <t>Uzbekistan</t>
  </si>
  <si>
    <t>Germany</t>
  </si>
  <si>
    <t>Luxembourg</t>
  </si>
  <si>
    <t>Netherlands</t>
  </si>
  <si>
    <t>Romania</t>
  </si>
  <si>
    <t>TABLE 6--Continued</t>
  </si>
  <si>
    <t>Gas oils (diesel fuel):</t>
  </si>
  <si>
    <t>271000610-271000690</t>
  </si>
  <si>
    <t>Argentina</t>
  </si>
  <si>
    <t>Malta</t>
  </si>
  <si>
    <t>Slovenia</t>
  </si>
  <si>
    <t>Liquid fuels (mazut):</t>
  </si>
  <si>
    <t>271000710- 271000780</t>
  </si>
  <si>
    <t>CIS:  Georgia</t>
  </si>
  <si>
    <t>Lubricating oils, other oils:</t>
  </si>
  <si>
    <t>271000810-271000980</t>
  </si>
  <si>
    <t>Afghanistan</t>
  </si>
  <si>
    <t>Isfara</t>
  </si>
  <si>
    <t>Shing-Magianskiye deposit</t>
  </si>
  <si>
    <t>Antimony concentrates</t>
  </si>
  <si>
    <t>Marguzor-Magianskiye alluvial deposits</t>
  </si>
  <si>
    <t>Mosrif deposit</t>
  </si>
  <si>
    <t>Bismuth</t>
  </si>
  <si>
    <t>Leninabad mining and beneficiation complex</t>
  </si>
  <si>
    <t>Yuzhno-Yangikanskiy deposit</t>
  </si>
  <si>
    <t>Bismuth, copper, fluorspar, gold,</t>
  </si>
  <si>
    <t>Adrasman mining and beneficiation complex</t>
  </si>
  <si>
    <t xml:space="preserve">  silver, zinc (ore processing)</t>
  </si>
  <si>
    <t>Boron</t>
  </si>
  <si>
    <t>Ak-Arkhar deposit</t>
  </si>
  <si>
    <t>Badakhshan region</t>
  </si>
  <si>
    <t>Shurab brown coal deposits</t>
  </si>
  <si>
    <t>Shurab region</t>
  </si>
  <si>
    <t>Fan-Yagnob hard coal deposits</t>
  </si>
  <si>
    <t>Pyandzh region</t>
  </si>
  <si>
    <t>Copper-lead-zinc</t>
  </si>
  <si>
    <t>Yavan electrochemical complex</t>
  </si>
  <si>
    <t>Pashkharvoskoye deposit</t>
  </si>
  <si>
    <t>Takob mining and beneficiation complex</t>
  </si>
  <si>
    <t>Takob and Krasnye Kholmy deposits</t>
  </si>
  <si>
    <t>Tajikzoloto mining-beneficiation complex,</t>
  </si>
  <si>
    <t xml:space="preserve">  Pamir Artel</t>
  </si>
  <si>
    <t>Zerafshan Gold Company</t>
  </si>
  <si>
    <t>Dzhilau, Jilau, Taror deposits, Sughd Oblast'</t>
  </si>
  <si>
    <t>Darvaz joint venture</t>
  </si>
  <si>
    <t>Yak-Suyskoye deposit, Khatlonskaya Oblast'</t>
  </si>
  <si>
    <t>Aprelevka joint venture</t>
  </si>
  <si>
    <t>Aprelevka deposit</t>
  </si>
  <si>
    <t>Chore, Kum-Manor, Shahbas deposits</t>
  </si>
  <si>
    <t>Zarashon Valley</t>
  </si>
  <si>
    <t>Vostokredmet refinery</t>
  </si>
  <si>
    <t>Chkalovsk</t>
  </si>
  <si>
    <t>Gold, ore processing</t>
  </si>
  <si>
    <t>Kansayskaya factory</t>
  </si>
  <si>
    <t>Lead-zinc</t>
  </si>
  <si>
    <t>Kansayskoye mining complex</t>
  </si>
  <si>
    <t>Kara-Mazar Region</t>
  </si>
  <si>
    <t>Altyn-Topkan mining directorate</t>
  </si>
  <si>
    <t>Altyn-Topkan deposit (mining ceased in 1997)</t>
  </si>
  <si>
    <t>Pay Bulak deposit (mining ceased in 1997)</t>
  </si>
  <si>
    <t>Khujand, Leninabad Oblast'</t>
  </si>
  <si>
    <t>Takaeliyskiy metallurgical complex</t>
  </si>
  <si>
    <t>Dushanbe cement complex</t>
  </si>
  <si>
    <t>Kharangonskoye deposit</t>
  </si>
  <si>
    <t>Loam</t>
  </si>
  <si>
    <t>Varzobskoye Ushchel'ye deposit</t>
  </si>
  <si>
    <t>Marble</t>
  </si>
  <si>
    <t>Dashtak deposit</t>
  </si>
  <si>
    <t>Darvaz region</t>
  </si>
  <si>
    <t>Jilikul deposit</t>
  </si>
  <si>
    <t>Pendzhikent region</t>
  </si>
  <si>
    <t>Dal'yan Bolo deposit</t>
  </si>
  <si>
    <t>Shakhristanskiy region</t>
  </si>
  <si>
    <t>Mercury</t>
  </si>
  <si>
    <t>Dzhizhikrutskoye deposit</t>
  </si>
  <si>
    <t>Sixteen oil-gas deposits under exploration,</t>
  </si>
  <si>
    <t>Fergana depression</t>
  </si>
  <si>
    <t xml:space="preserve">  and petroleum</t>
  </si>
  <si>
    <t xml:space="preserve">  which includes Ayritanskoye, Madaniyatskoye,</t>
  </si>
  <si>
    <t xml:space="preserve">  and Ravatskoye</t>
  </si>
  <si>
    <t>Beshtentyakskoye, Kichik-Belskoye, Shaambary,</t>
  </si>
  <si>
    <t>Southern Tajik depression</t>
  </si>
  <si>
    <t xml:space="preserve">  Uzunkhorskoye deposits</t>
  </si>
  <si>
    <t>Tut-Bulakskoye deposit</t>
  </si>
  <si>
    <t>Voseyskiy plant</t>
  </si>
  <si>
    <t>Khodzha-Muminskoye deposit</t>
  </si>
  <si>
    <t>Ashtskiy plant</t>
  </si>
  <si>
    <t>Kamyshkurganskoye deposit</t>
  </si>
  <si>
    <t>Khoja-Sartez, Samanchi, Tanabchi deposits</t>
  </si>
  <si>
    <t>Bolshoy Kanimansur deposit</t>
  </si>
  <si>
    <t>Strontium</t>
  </si>
  <si>
    <t>Chaltash, Chikultan, Daudyr deposits</t>
  </si>
  <si>
    <t>Khatlon region</t>
  </si>
  <si>
    <t>Tin-tungsten</t>
  </si>
  <si>
    <t>Tafkon deposit</t>
  </si>
  <si>
    <t>Tungsten ore</t>
  </si>
  <si>
    <t>Maykhura deposit</t>
  </si>
  <si>
    <t>95 kilometers of Dushanbe, central Tajikistan</t>
  </si>
  <si>
    <t>Adrasman, Maylisu, Taboshar, Usugai deposits</t>
  </si>
  <si>
    <t>Kara-Mazar Region, northern Tajikistan</t>
  </si>
  <si>
    <t>Vostokredmet plant</t>
  </si>
  <si>
    <t>Vanadium, pentoxide</t>
  </si>
  <si>
    <t>Ammonia</t>
  </si>
  <si>
    <t>Maryzoat Association</t>
  </si>
  <si>
    <t>Mary region</t>
  </si>
  <si>
    <t>Argillite</t>
  </si>
  <si>
    <t>cubic meters</t>
  </si>
  <si>
    <t>Keramzit plant</t>
  </si>
  <si>
    <t>any backing)</t>
  </si>
  <si>
    <t>materials), not more than 0.15 mm (0.006 in) thick (excluding</t>
  </si>
  <si>
    <r>
      <t>combined iron evaluated as Fe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by weight</t>
    </r>
  </si>
  <si>
    <t>Iron oxides and hydroxides; earth colors containing 70% or more of</t>
  </si>
  <si>
    <t>Metal--Continued:</t>
  </si>
  <si>
    <r>
      <t>U content</t>
    </r>
    <r>
      <rPr>
        <vertAlign val="superscript"/>
        <sz val="8"/>
        <rFont val="Times New Roman"/>
        <family val="1"/>
      </rPr>
      <t>e</t>
    </r>
  </si>
  <si>
    <t>ARMENIA</t>
  </si>
  <si>
    <r>
      <t>AZERBAIJAN</t>
    </r>
    <r>
      <rPr>
        <vertAlign val="superscript"/>
        <sz val="8"/>
        <rFont val="Times New Roman"/>
        <family val="1"/>
      </rPr>
      <t>3</t>
    </r>
  </si>
  <si>
    <t>BELARUS</t>
  </si>
  <si>
    <t>GEORGIA</t>
  </si>
  <si>
    <t>KAZAKHSTAN</t>
  </si>
  <si>
    <t>KYRGYZSTAN</t>
  </si>
  <si>
    <t>MOLDOVA</t>
  </si>
  <si>
    <t>RUSSIA</t>
  </si>
  <si>
    <r>
      <t>TAJIKISTAN</t>
    </r>
    <r>
      <rPr>
        <vertAlign val="superscript"/>
        <sz val="8"/>
        <rFont val="Times New Roman"/>
        <family val="1"/>
      </rPr>
      <t>7</t>
    </r>
  </si>
  <si>
    <t>TURKMENISTAN</t>
  </si>
  <si>
    <t>UKRAINE</t>
  </si>
  <si>
    <t>UZBEKISTAN</t>
  </si>
  <si>
    <t>Uranium, mine output:</t>
  </si>
  <si>
    <t>RUSSIA--Continued</t>
  </si>
  <si>
    <r>
      <t>Manganese ore:</t>
    </r>
    <r>
      <rPr>
        <vertAlign val="superscript"/>
        <sz val="8"/>
        <rFont val="Times New Roman"/>
        <family val="1"/>
      </rPr>
      <t>e</t>
    </r>
  </si>
  <si>
    <t>UKRAINE--Continued</t>
  </si>
  <si>
    <r>
      <t>Mercury, mine output, Hg content</t>
    </r>
    <r>
      <rPr>
        <vertAlign val="superscript"/>
        <sz val="8"/>
        <rFont val="Times New Roman"/>
        <family val="1"/>
      </rPr>
      <t>e</t>
    </r>
  </si>
  <si>
    <r>
      <t>Silver, mine output, Ag content</t>
    </r>
    <r>
      <rPr>
        <vertAlign val="superscript"/>
        <sz val="8"/>
        <rFont val="Times New Roman"/>
        <family val="1"/>
      </rPr>
      <t>e</t>
    </r>
  </si>
  <si>
    <t>KAZAKHSTAN--Continued</t>
  </si>
  <si>
    <t>BELARUS--Continued</t>
  </si>
  <si>
    <t>TAJIKISTAN--Continued</t>
  </si>
  <si>
    <t>(Metric tons unless otherwise specified)</t>
  </si>
  <si>
    <t>Diamond, cut</t>
  </si>
  <si>
    <r>
      <t>Vanadium, ores, concentrates, slag, V content</t>
    </r>
    <r>
      <rPr>
        <vertAlign val="superscript"/>
        <sz val="8"/>
        <rFont val="Times New Roman"/>
        <family val="1"/>
      </rPr>
      <t>e</t>
    </r>
  </si>
  <si>
    <t>Rare-earth oxide equivalent:</t>
  </si>
  <si>
    <t>Fe content, 55% to 63%</t>
  </si>
  <si>
    <r>
      <t>Diamond:</t>
    </r>
    <r>
      <rPr>
        <vertAlign val="superscript"/>
        <sz val="8"/>
        <rFont val="Times New Roman"/>
        <family val="1"/>
      </rPr>
      <t>e</t>
    </r>
  </si>
  <si>
    <r>
      <t>6</t>
    </r>
    <r>
      <rPr>
        <sz val="8"/>
        <rFont val="Times New Roman"/>
        <family val="1"/>
      </rPr>
      <t>Not distributed by type and, therefore, not suitable for conversion to volumetric units.  Data include all energy and nonenergy products but exclude losses.</t>
    </r>
  </si>
  <si>
    <t>Fe content, 55%</t>
  </si>
  <si>
    <r>
      <t>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content, 42%</t>
    </r>
  </si>
  <si>
    <r>
      <t>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content, 95%</t>
    </r>
  </si>
  <si>
    <r>
      <t>3</t>
    </r>
    <r>
      <rPr>
        <sz val="8"/>
        <rFont val="Times New Roman"/>
        <family val="1"/>
      </rPr>
      <t>For some metals, including copper, gold, lead, molybdenum, silver, and zinc, and for a number of industrial minerals that Azerbaijan produced, information was not</t>
    </r>
  </si>
  <si>
    <t>sufficient to derive production estimates or to determine if production had ceased.</t>
  </si>
  <si>
    <t>TABLE 2</t>
  </si>
  <si>
    <t xml:space="preserve"> </t>
  </si>
  <si>
    <t>Annual</t>
  </si>
  <si>
    <t>Major operating companies or deposits</t>
  </si>
  <si>
    <t xml:space="preserve">Location or deposit name </t>
  </si>
  <si>
    <r>
      <t>capacity</t>
    </r>
    <r>
      <rPr>
        <vertAlign val="superscript"/>
        <sz val="8"/>
        <rFont val="Times New Roman"/>
        <family val="1"/>
      </rPr>
      <t>e</t>
    </r>
  </si>
  <si>
    <t>Aluminum, rolled and foil</t>
  </si>
  <si>
    <t>Kanaker aluminum plant</t>
  </si>
  <si>
    <t>K'anak'err</t>
  </si>
  <si>
    <t xml:space="preserve">    Mine output, Cu content</t>
  </si>
  <si>
    <t xml:space="preserve">    Agarak copper-molybdenum mining and</t>
  </si>
  <si>
    <t>Agarak</t>
  </si>
  <si>
    <t>4</t>
  </si>
  <si>
    <t xml:space="preserve">      processing complex</t>
  </si>
  <si>
    <t xml:space="preserve">    Kapan mining directorate</t>
  </si>
  <si>
    <t>Kapan</t>
  </si>
  <si>
    <t xml:space="preserve">    Zangezur copper-molybdenum complex</t>
  </si>
  <si>
    <t>Kadzharan</t>
  </si>
  <si>
    <t xml:space="preserve">      mining Kadzharan deposit</t>
  </si>
  <si>
    <t xml:space="preserve">    Not in operation:</t>
  </si>
  <si>
    <t xml:space="preserve">        Akht'ala mining directorate</t>
  </si>
  <si>
    <t>Akht'ala</t>
  </si>
  <si>
    <t xml:space="preserve">        Shamlugh mining directorate</t>
  </si>
  <si>
    <t>Shamlugh</t>
  </si>
  <si>
    <t xml:space="preserve">    Blister</t>
  </si>
  <si>
    <t>Manes and Vallex joint stock company</t>
  </si>
  <si>
    <t>Alaverdi</t>
  </si>
  <si>
    <t>Diamond, cut stones</t>
  </si>
  <si>
    <t>Aghavni diamond-cutting works</t>
  </si>
  <si>
    <t>Nor Geghi</t>
  </si>
  <si>
    <t xml:space="preserve">    Do.</t>
  </si>
  <si>
    <t>Amma group diamond-cutting works</t>
  </si>
  <si>
    <t>Artashat</t>
  </si>
  <si>
    <t>Andranik diamond-cutting works</t>
  </si>
  <si>
    <t>Nor Hachyn</t>
  </si>
  <si>
    <t>Diamond Company of Armenia (DCA)</t>
  </si>
  <si>
    <t>Yerevan</t>
  </si>
  <si>
    <t>Lori diamond-cutting works</t>
  </si>
  <si>
    <t>Lusampor</t>
  </si>
  <si>
    <t>Melik'gyugh</t>
  </si>
  <si>
    <t>Punji diamond-cutting works</t>
  </si>
  <si>
    <t>Sapphire diamond-cutting works</t>
  </si>
  <si>
    <t>Shoghakan gem-cutting plant</t>
  </si>
  <si>
    <t xml:space="preserve">    do.</t>
  </si>
  <si>
    <t>Zod mining complex (mining ceased in 1997)</t>
  </si>
  <si>
    <t>Zod</t>
  </si>
  <si>
    <t>Ararat gold processing-tailings recovery plant</t>
  </si>
  <si>
    <t>Ararat</t>
  </si>
  <si>
    <t>Megradzor deposit (mining ceased in 1997)</t>
  </si>
  <si>
    <t>Megradzor</t>
  </si>
  <si>
    <t>Lichkvazkoye, Shaumyanskiy Rayon, Sotkskoye,</t>
  </si>
  <si>
    <t xml:space="preserve"> Terterasarskoye deposits</t>
  </si>
  <si>
    <t>Iron ore</t>
  </si>
  <si>
    <t>Hrazdan deposit</t>
  </si>
  <si>
    <t>Sulagyan Mountains</t>
  </si>
  <si>
    <t>72, excluding 7201-7204</t>
  </si>
  <si>
    <t>Unwrought aluminum:</t>
  </si>
  <si>
    <t>TABLE 22</t>
  </si>
  <si>
    <t>Natural gas:  CIS</t>
  </si>
  <si>
    <t>3102-3105</t>
  </si>
  <si>
    <t>TABLE 23</t>
  </si>
  <si>
    <r>
      <t>RUSSIA:  VALUE OF EXPORTS AND IMPORTS, BY MINERAL GROUP</t>
    </r>
    <r>
      <rPr>
        <vertAlign val="superscript"/>
        <sz val="8"/>
        <rFont val="Times New Roman"/>
        <family val="1"/>
      </rPr>
      <t>1</t>
    </r>
  </si>
  <si>
    <t>TABLE 24</t>
  </si>
  <si>
    <t>Zaporozh'ye (Dneprovsk) smelter</t>
  </si>
  <si>
    <t xml:space="preserve">    Hard</t>
  </si>
  <si>
    <t>Donets coal basin with about 225 mines produces</t>
  </si>
  <si>
    <t xml:space="preserve">   more than 90% of Ukraine's coal</t>
  </si>
  <si>
    <t>Lviv-Volynskiy Basin produces remainder from</t>
  </si>
  <si>
    <t>Western Ukraine</t>
  </si>
  <si>
    <t xml:space="preserve">   18 mines</t>
  </si>
  <si>
    <t xml:space="preserve">    Brown</t>
  </si>
  <si>
    <t>Dneprovskoye Basin</t>
  </si>
  <si>
    <t>Central Ukraine</t>
  </si>
  <si>
    <t xml:space="preserve">    Ferrochrome</t>
  </si>
  <si>
    <t>Zaporozh'ye plant</t>
  </si>
  <si>
    <t xml:space="preserve">    Ferromanganese (high and medium</t>
  </si>
  <si>
    <t xml:space="preserve">  carbon)</t>
  </si>
  <si>
    <t>Nikopol' ferroalloys plant</t>
  </si>
  <si>
    <t>Nikopol'</t>
  </si>
  <si>
    <t xml:space="preserve">    Ferromanganese, blast furnace</t>
  </si>
  <si>
    <t>Konstantinovskiy metallurgical plant</t>
  </si>
  <si>
    <t>Konstantinovka</t>
  </si>
  <si>
    <t>Kramatorskiy metallurgical plant (production</t>
  </si>
  <si>
    <t>Kramatorsk</t>
  </si>
  <si>
    <t xml:space="preserve">  ended in 1999)</t>
  </si>
  <si>
    <t xml:space="preserve">    Manganese metal</t>
  </si>
  <si>
    <t>Ferroalloys--Continued:</t>
  </si>
  <si>
    <t>Stakhanov plant</t>
  </si>
  <si>
    <t>Luhans'ka Oblast'</t>
  </si>
  <si>
    <t>Zavalyevskiy graphite complex</t>
  </si>
  <si>
    <t>Zavalyevskiy deposit</t>
  </si>
  <si>
    <t xml:space="preserve">  Underground mining</t>
  </si>
  <si>
    <t>Krivbassruda production association with 16 mines</t>
  </si>
  <si>
    <t>Kryvyy Rih Basin</t>
  </si>
  <si>
    <t>Eksplutatsionnaya Mine of the Zaporizhzhskiy</t>
  </si>
  <si>
    <t xml:space="preserve">  iron ore complex</t>
  </si>
  <si>
    <t xml:space="preserve">  Open pit mining</t>
  </si>
  <si>
    <t>Inguletskiy, Kamysh-Burunskiy,</t>
  </si>
  <si>
    <t xml:space="preserve">  Novokrivorozhskiy, Poltaviskiy, Severnyy,</t>
  </si>
  <si>
    <t xml:space="preserve">  Tsentralnyy, Yuzhniy mining and beneficiation</t>
  </si>
  <si>
    <t xml:space="preserve">  complexes</t>
  </si>
  <si>
    <t>Prosyanovskoye mining and beneficiation</t>
  </si>
  <si>
    <t>Dnipropetrovs'ka Oblast'</t>
  </si>
  <si>
    <t>Lead, secondary</t>
  </si>
  <si>
    <t>Ukrtsink plant</t>
  </si>
  <si>
    <t>Kostyantynivka</t>
  </si>
  <si>
    <t>Magnesium</t>
  </si>
  <si>
    <t>Magnii concern</t>
  </si>
  <si>
    <t>Kalush</t>
  </si>
  <si>
    <t xml:space="preserve">    Ore, marketable</t>
  </si>
  <si>
    <t>Marganets, Ordzhonikdze mining and</t>
  </si>
  <si>
    <t>Nikopol' Basin</t>
  </si>
  <si>
    <t xml:space="preserve">   beneficiation complexes</t>
  </si>
  <si>
    <t>Tavricheskiy complex (under development)</t>
  </si>
  <si>
    <t>Bol'shoy Tokmak Basin</t>
  </si>
  <si>
    <t xml:space="preserve">     Metal</t>
  </si>
  <si>
    <t>Zaporozhye plant</t>
  </si>
  <si>
    <t xml:space="preserve">     Sinter</t>
  </si>
  <si>
    <t>Nikopol</t>
  </si>
  <si>
    <t>Nikitovskiy mining and metallurgical complex</t>
  </si>
  <si>
    <t>Donets'ka Oblast'</t>
  </si>
  <si>
    <t>Nickel, Ni content in FeNi</t>
  </si>
  <si>
    <t>Pobuzhhskiy mining and beneficiation complex</t>
  </si>
  <si>
    <t>Pobugskoye Basin</t>
  </si>
  <si>
    <t xml:space="preserve">  comprising three open pit mines and smelter</t>
  </si>
  <si>
    <t>Khlorvinil production association, Stebnik potash</t>
  </si>
  <si>
    <t>Pricarpathian region</t>
  </si>
  <si>
    <t xml:space="preserve">  plant</t>
  </si>
  <si>
    <t>Alchevs'k steel mill</t>
  </si>
  <si>
    <t>Alchevs'k</t>
  </si>
  <si>
    <t>Azovstal' steel mill</t>
  </si>
  <si>
    <t>Mariupol'</t>
  </si>
  <si>
    <t>Donets'k steel mill</t>
  </si>
  <si>
    <t>Dnepropetrovsk pipe plant</t>
  </si>
  <si>
    <t>Dnepropetrovsk</t>
  </si>
  <si>
    <t>Khartsyzsk pipe plant</t>
  </si>
  <si>
    <t>Khartsyzsk</t>
  </si>
  <si>
    <t>Yenakiyeveskiy steel mill, Danko</t>
  </si>
  <si>
    <t>Yenakievo</t>
  </si>
  <si>
    <t>Zaporozh'ye rolling mill</t>
  </si>
  <si>
    <t>Dneprovskiy steel mill</t>
  </si>
  <si>
    <t>Dniprodzerzhyns'k</t>
  </si>
  <si>
    <t>Konstantnovskiy steel mill</t>
  </si>
  <si>
    <t>Konstantnovka</t>
  </si>
  <si>
    <t>Dneprospetssstal</t>
  </si>
  <si>
    <t>Il'yich plant</t>
  </si>
  <si>
    <t>Kirov plant</t>
  </si>
  <si>
    <t>Makeyevka</t>
  </si>
  <si>
    <t>Kryvy Rih plant</t>
  </si>
  <si>
    <t>Interpipe group:</t>
  </si>
  <si>
    <t xml:space="preserve">    Nizhnedneprovskiy pipe plant</t>
  </si>
  <si>
    <t xml:space="preserve">    Nikopol' pipe plant</t>
  </si>
  <si>
    <t xml:space="preserve">Sera production association </t>
  </si>
  <si>
    <t xml:space="preserve">    Ilemenite concentrate</t>
  </si>
  <si>
    <t>Irshanskiy mining and beneficiation complex</t>
  </si>
  <si>
    <t>Irsha Valley</t>
  </si>
  <si>
    <t>Vol'nogorsk state mining/metallurgical complex</t>
  </si>
  <si>
    <t>Dnipropetrovs'k region</t>
  </si>
  <si>
    <t xml:space="preserve">Verkhnedneprovskiy mining/metallurgical </t>
  </si>
  <si>
    <t>Verkhnedneprovsk region</t>
  </si>
  <si>
    <t xml:space="preserve">    Rutile</t>
  </si>
  <si>
    <t>cobalt and articles thereof, including waste and scrap</t>
  </si>
  <si>
    <t>TABLE 26--Continued</t>
  </si>
  <si>
    <t>METALS--Continued</t>
  </si>
  <si>
    <t>Columbium (niobium), gallium, hafnium, indium, rhenium, tantalum,</t>
  </si>
  <si>
    <t>thallium, vanadium:</t>
  </si>
  <si>
    <t>Columbium (niobium), tantalum, vanadium ores and concentrates</t>
  </si>
  <si>
    <t>Vanadium oxides and hydroxides</t>
  </si>
  <si>
    <r>
      <t>Ash and residues containing vanadium</t>
    </r>
    <r>
      <rPr>
        <vertAlign val="superscript"/>
        <sz val="8"/>
        <rFont val="Times New Roman"/>
        <family val="1"/>
      </rPr>
      <t>2</t>
    </r>
  </si>
  <si>
    <t>Vanadium and articles thereof, including waste and scrap</t>
  </si>
  <si>
    <t xml:space="preserve">    Metal and compounds</t>
  </si>
  <si>
    <t>Racha mining and chemical plant</t>
  </si>
  <si>
    <t>Tsana mining and chemical plant</t>
  </si>
  <si>
    <t>Ts'ana</t>
  </si>
  <si>
    <t>Chordskoye deposit</t>
  </si>
  <si>
    <t>Onis Raioni (Onskiy Rayon)</t>
  </si>
  <si>
    <t>Madneuli deposit</t>
  </si>
  <si>
    <t>Barite-zinc</t>
  </si>
  <si>
    <t>Kvaisinskiy deposit</t>
  </si>
  <si>
    <t>GEORGIA--Continued</t>
  </si>
  <si>
    <t>Gumbrskoye and Askanskoye deposits</t>
  </si>
  <si>
    <t>Gumbra, Askana regions</t>
  </si>
  <si>
    <t>Rust'avi cement plant</t>
  </si>
  <si>
    <t>Rust'avi</t>
  </si>
  <si>
    <t>Tkibuli-Shaorskoye, Tkvarchelskoye deposits</t>
  </si>
  <si>
    <t>Akhalts'ikhis Raioni, Tqibuli, Tqvrach'eli regions</t>
  </si>
  <si>
    <t>Copper, Cu content of ore</t>
  </si>
  <si>
    <t>Madneuli complex</t>
  </si>
  <si>
    <t>Marneulis Raioni</t>
  </si>
  <si>
    <t>Diatomite</t>
  </si>
  <si>
    <t>Kisatibskoye deposit</t>
  </si>
  <si>
    <t>K'isat'ibi region</t>
  </si>
  <si>
    <t xml:space="preserve">    Ferromanganese</t>
  </si>
  <si>
    <t>Zestafoni plant</t>
  </si>
  <si>
    <t>Zestap'onis Raioni</t>
  </si>
  <si>
    <t xml:space="preserve">    Silicomanganese</t>
  </si>
  <si>
    <t xml:space="preserve">    Manganese sinter</t>
  </si>
  <si>
    <t>Georgian-Austrian joint venture Quartzite</t>
  </si>
  <si>
    <t>Lead-zinc:</t>
  </si>
  <si>
    <t xml:space="preserve">    Pb content of ore</t>
  </si>
  <si>
    <t>Kvaisi deposit</t>
  </si>
  <si>
    <t>Kvaisi</t>
  </si>
  <si>
    <t xml:space="preserve">    Zn content of ore</t>
  </si>
  <si>
    <t>Manganese, marketable ore</t>
  </si>
  <si>
    <t>Chiaturmarganets complex</t>
  </si>
  <si>
    <t>Chiat'ura-Sach'kheris Raioni field</t>
  </si>
  <si>
    <t>About 60 wells accounting for 98% of output</t>
  </si>
  <si>
    <t>Mirzaani, Sup'sa, Zemo T'elet'i regions</t>
  </si>
  <si>
    <t>Batumi refinery</t>
  </si>
  <si>
    <t>Bat'umi</t>
  </si>
  <si>
    <t>Steel, crude</t>
  </si>
  <si>
    <t>Rust'avi steel mill</t>
  </si>
  <si>
    <t>Pavlodar aluminum plant</t>
  </si>
  <si>
    <t>Pavlodar</t>
  </si>
  <si>
    <t>Arsenic trioxide</t>
  </si>
  <si>
    <t>Chimkent polymetallic enterprise and other</t>
  </si>
  <si>
    <t>Shymkent</t>
  </si>
  <si>
    <t xml:space="preserve">  nonferrous metallurgical enterprises</t>
  </si>
  <si>
    <t>Asbestos</t>
  </si>
  <si>
    <t>Dzhetygara complex</t>
  </si>
  <si>
    <t>Qostanay</t>
  </si>
  <si>
    <t>Chilisay complex</t>
  </si>
  <si>
    <t>Aqtobe phosphorite basin</t>
  </si>
  <si>
    <t xml:space="preserve">   Karagaylinskiy and Zhayrem mining and</t>
  </si>
  <si>
    <t>Karagayly, Zhayrem deposit</t>
  </si>
  <si>
    <t xml:space="preserve">     beneficiation complexes</t>
  </si>
  <si>
    <t xml:space="preserve">   Tujuk Mine</t>
  </si>
  <si>
    <t>Almaty</t>
  </si>
  <si>
    <t xml:space="preserve">   Achisay polymetallic complex</t>
  </si>
  <si>
    <t>Kentau region</t>
  </si>
  <si>
    <t>Turgayskiy and Krasnooktyabrskiy bauxite</t>
  </si>
  <si>
    <t>Central Kazakhstan</t>
  </si>
  <si>
    <t xml:space="preserve">  mining complexes</t>
  </si>
  <si>
    <t>Beryllium, metal</t>
  </si>
  <si>
    <t>Ul'ba metallurgical plant</t>
  </si>
  <si>
    <t>Oskemen</t>
  </si>
  <si>
    <t>Bismuth, metal</t>
  </si>
  <si>
    <t>Facilities:</t>
  </si>
  <si>
    <t xml:space="preserve">   Ust-Kamenogorsk lead-zinc metallurgical plant</t>
  </si>
  <si>
    <t xml:space="preserve">   Leninogorsk lead smelter</t>
  </si>
  <si>
    <t>Leninogorsk</t>
  </si>
  <si>
    <t>Chimkent refinery</t>
  </si>
  <si>
    <t>Cadmium</t>
  </si>
  <si>
    <t>Leninogorsk mining and beneficiation complex</t>
  </si>
  <si>
    <t xml:space="preserve">   Leninogorsk</t>
  </si>
  <si>
    <t>Chromite, mine output:</t>
  </si>
  <si>
    <r>
      <t xml:space="preserve">   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 (50.3%)</t>
    </r>
  </si>
  <si>
    <t>Donskoy GOK mining and beneficiation complex</t>
  </si>
  <si>
    <t>Near Khromtau, Kempirsai region</t>
  </si>
  <si>
    <t>Spongy ferrous products from direct reduction of ore and products in lumps,</t>
  </si>
  <si>
    <t>pellets, etc.; iron, at least 99.94% (Wt) pure, in lumps, pellets, etc.</t>
  </si>
  <si>
    <t>Granules and powders of pig iron, spiegeleisen, iron or steel</t>
  </si>
  <si>
    <r>
      <t>Ferroalloys:</t>
    </r>
    <r>
      <rPr>
        <vertAlign val="superscript"/>
        <sz val="8"/>
        <rFont val="Times New Roman"/>
        <family val="1"/>
      </rPr>
      <t>2</t>
    </r>
  </si>
  <si>
    <t>Ferrochromium:</t>
  </si>
  <si>
    <t>Containing more than 4% (Wt) carbon</t>
  </si>
  <si>
    <t>Containing 4% (Wt) or less carbon</t>
  </si>
  <si>
    <t>Ferromanganese:</t>
  </si>
  <si>
    <t>Containing more than 2% (Wt) carbon</t>
  </si>
  <si>
    <t>Containing 2% (Wt) or less carbon</t>
  </si>
  <si>
    <t>Ferromolybdenum</t>
  </si>
  <si>
    <t>Ferrosilicon chromium</t>
  </si>
  <si>
    <t>Ferrosilicon manganese</t>
  </si>
  <si>
    <t>Ferrosilicon:</t>
  </si>
  <si>
    <t>Containing more than 55% (Wt) carbon</t>
  </si>
  <si>
    <t>Containing 55% (Wt) or less carbon</t>
  </si>
  <si>
    <t>Silicon metal containing by weight less than 99.99% of silicon</t>
  </si>
  <si>
    <t>Iron and nonalloy steel in ingots or other primary forms, excluding iron</t>
  </si>
  <si>
    <t>of heading 7203</t>
  </si>
  <si>
    <t>Semi finished products of iron or nonalloy steel</t>
  </si>
  <si>
    <t>Stainless steel in ingots, other primary forms and semi finished products</t>
  </si>
  <si>
    <t>Alloy steel (other than stainless) in ingots, other primary forms and</t>
  </si>
  <si>
    <t>semi finished products</t>
  </si>
  <si>
    <t>Flat-rolled iron or nonalloy steel products, 600 mm (23.6 in) or more</t>
  </si>
  <si>
    <t>wide:</t>
  </si>
  <si>
    <t>Hot-rolled, not clad, plated or coated</t>
  </si>
  <si>
    <t>Cold-rolled, not clad, plated or coated</t>
  </si>
  <si>
    <t>Clad, plated or coated</t>
  </si>
  <si>
    <t>Flat-rolled iron or nonalloy steel products, less than 600 mm (23.6 in)</t>
  </si>
  <si>
    <r>
      <t>1</t>
    </r>
    <r>
      <rPr>
        <sz val="8"/>
        <rFont val="Times New Roman"/>
        <family val="1"/>
      </rPr>
      <t>Table includes data and information available through March 2004.</t>
    </r>
  </si>
  <si>
    <r>
      <t>2</t>
    </r>
    <r>
      <rPr>
        <sz val="8"/>
        <rFont val="Times New Roman"/>
        <family val="1"/>
      </rPr>
      <t>Estimated data are rounded to no more than three significant digits.</t>
    </r>
  </si>
  <si>
    <r>
      <t>3</t>
    </r>
    <r>
      <rPr>
        <sz val="8"/>
        <rFont val="Times New Roman"/>
        <family val="1"/>
      </rPr>
      <t>Many location names have changed since the breakup of the Soviet Union.  Many enterprises, however, are still named or commonly referred to based on the</t>
    </r>
  </si>
  <si>
    <t>former location name, which accounts for discrepencies in the names of enterprises and that of locations.</t>
  </si>
  <si>
    <r>
      <t>4</t>
    </r>
    <r>
      <rPr>
        <sz val="8"/>
        <rFont val="Times New Roman"/>
        <family val="1"/>
      </rPr>
      <t>Capacity estimates are totals for all enterprises that produce that commodity.</t>
    </r>
  </si>
  <si>
    <r>
      <t>5</t>
    </r>
    <r>
      <rPr>
        <sz val="8"/>
        <rFont val="Times New Roman"/>
        <family val="1"/>
      </rPr>
      <t>For a listing of production-sharing agreements for oil and gas development, refer to the USACC Investment Guide to Azerbaijan 2001, United States-Azerbaijan</t>
    </r>
  </si>
  <si>
    <t>Chamber of Commerce (USACC), Washington, DC.</t>
  </si>
  <si>
    <r>
      <t>6</t>
    </r>
    <r>
      <rPr>
        <sz val="8"/>
        <rFont val="Times New Roman"/>
        <family val="1"/>
      </rPr>
      <t>Capacity for crude petroleum distillation.</t>
    </r>
  </si>
  <si>
    <r>
      <t>7</t>
    </r>
    <r>
      <rPr>
        <sz val="8"/>
        <rFont val="Times New Roman"/>
        <family val="1"/>
      </rPr>
      <t>Total peat for fuel use production.</t>
    </r>
  </si>
  <si>
    <r>
      <t>8</t>
    </r>
    <r>
      <rPr>
        <sz val="8"/>
        <rFont val="Times New Roman"/>
        <family val="1"/>
      </rPr>
      <t>Crude throughput.</t>
    </r>
  </si>
  <si>
    <r>
      <t>9</t>
    </r>
    <r>
      <rPr>
        <sz val="8"/>
        <rFont val="Times New Roman"/>
        <family val="1"/>
      </rPr>
      <t>Reported figure.</t>
    </r>
  </si>
  <si>
    <t>TABLE 3</t>
  </si>
  <si>
    <r>
      <t>ARMENIA:  VALUE OF EXPORTS AND IMPORTS, BY MINERAL GROUP</t>
    </r>
    <r>
      <rPr>
        <vertAlign val="superscript"/>
        <sz val="8"/>
        <rFont val="Times New Roman"/>
        <family val="1"/>
      </rPr>
      <t>1</t>
    </r>
  </si>
  <si>
    <t xml:space="preserve">   Exports</t>
  </si>
  <si>
    <t xml:space="preserve">   Imports</t>
  </si>
  <si>
    <t xml:space="preserve">  Trade</t>
  </si>
  <si>
    <t xml:space="preserve">   Value</t>
  </si>
  <si>
    <t>Percentage</t>
  </si>
  <si>
    <t xml:space="preserve">   balance</t>
  </si>
  <si>
    <t>Mineral group</t>
  </si>
  <si>
    <t>(millions)</t>
  </si>
  <si>
    <t xml:space="preserve">  of total</t>
  </si>
  <si>
    <t>Total, all commodities</t>
  </si>
  <si>
    <t>Of which:</t>
  </si>
  <si>
    <t>Mineral products</t>
  </si>
  <si>
    <t>Products of the chemical</t>
  </si>
  <si>
    <t>or allied industries</t>
  </si>
  <si>
    <t>Articles of stone, cement,</t>
  </si>
  <si>
    <t>asbestos, mica, glass</t>
  </si>
  <si>
    <t>and glassware</t>
  </si>
  <si>
    <t>Nonprecious metals and</t>
  </si>
  <si>
    <t>articles of nonprecious</t>
  </si>
  <si>
    <t>metal</t>
  </si>
  <si>
    <r>
      <t>1</t>
    </r>
    <r>
      <rPr>
        <sz val="8"/>
        <rFont val="Times New Roman"/>
        <family val="1"/>
      </rPr>
      <t>Data may not add to totals shown owing to independent rounding.</t>
    </r>
  </si>
  <si>
    <t>Source:  External Trade of the CIS Countries, Statistical Abstract, Interstate Statistical Committee of the Commonwealth of Independent States, Moscow, 2003.</t>
  </si>
  <si>
    <t>TABLE 4</t>
  </si>
  <si>
    <t>(Thousand dollars)</t>
  </si>
  <si>
    <t>Products</t>
  </si>
  <si>
    <t>Exports</t>
  </si>
  <si>
    <t>Imports</t>
  </si>
  <si>
    <t>Trade balance</t>
  </si>
  <si>
    <t>Aluminum and articles thereof</t>
  </si>
  <si>
    <t>Commonwealth of Independent States (CIS) countries</t>
  </si>
  <si>
    <t>Other countries</t>
  </si>
  <si>
    <t>Articles of ferrous metals</t>
  </si>
  <si>
    <t>CIS countries</t>
  </si>
  <si>
    <t>Articles of stone, plaster, cement, asbestos, mica or</t>
  </si>
  <si>
    <t>similar materials</t>
  </si>
  <si>
    <t>Copper and articles thereof</t>
  </si>
  <si>
    <t>Ferrous metals</t>
  </si>
  <si>
    <t>Fuels, petroleum and petroleum products, bituminous</t>
  </si>
  <si>
    <t>substances; mineral waxes</t>
  </si>
  <si>
    <t>Inorganic chemicals; organic or inorganic compounds of</t>
  </si>
  <si>
    <t>million cubic meters</t>
  </si>
  <si>
    <t>Peat:</t>
  </si>
  <si>
    <t>Fuel use</t>
  </si>
  <si>
    <t>Total</t>
  </si>
  <si>
    <r>
      <t>Sulfur</t>
    </r>
    <r>
      <rPr>
        <vertAlign val="superscript"/>
        <sz val="8"/>
        <rFont val="Times New Roman"/>
        <family val="1"/>
      </rPr>
      <t>e</t>
    </r>
  </si>
  <si>
    <t>Refined</t>
  </si>
  <si>
    <r>
      <t>Copper, mine output, Cu content</t>
    </r>
    <r>
      <rPr>
        <vertAlign val="superscript"/>
        <sz val="8"/>
        <rFont val="Times New Roman"/>
        <family val="1"/>
      </rPr>
      <t>e</t>
    </r>
  </si>
  <si>
    <r>
      <t>Ferroalloys, electric furnace:</t>
    </r>
    <r>
      <rPr>
        <vertAlign val="superscript"/>
        <sz val="8"/>
        <rFont val="Times New Roman"/>
        <family val="1"/>
      </rPr>
      <t>e</t>
    </r>
  </si>
  <si>
    <t>Ferromanganese</t>
  </si>
  <si>
    <t>Silicomanganese</t>
  </si>
  <si>
    <t>Finished products, rolled</t>
  </si>
  <si>
    <r>
      <t>Lead, mine</t>
    </r>
    <r>
      <rPr>
        <vertAlign val="superscript"/>
        <sz val="8"/>
        <rFont val="Times New Roman"/>
        <family val="1"/>
      </rPr>
      <t>e</t>
    </r>
  </si>
  <si>
    <r>
      <t>Zinc, mine output, Zn content</t>
    </r>
    <r>
      <rPr>
        <vertAlign val="superscript"/>
        <sz val="8"/>
        <rFont val="Times New Roman"/>
        <family val="1"/>
      </rPr>
      <t>e</t>
    </r>
  </si>
  <si>
    <r>
      <t>Barite</t>
    </r>
    <r>
      <rPr>
        <vertAlign val="superscript"/>
        <sz val="8"/>
        <rFont val="Times New Roman"/>
        <family val="1"/>
      </rPr>
      <t>e</t>
    </r>
  </si>
  <si>
    <t>Clays, bentonite</t>
  </si>
  <si>
    <t>Zeolites</t>
  </si>
  <si>
    <t>Coal, bituminous</t>
  </si>
  <si>
    <t>Bauxite</t>
  </si>
  <si>
    <r>
      <t>Arsenic trioxide</t>
    </r>
    <r>
      <rPr>
        <vertAlign val="superscript"/>
        <sz val="8"/>
        <rFont val="Times New Roman"/>
        <family val="1"/>
      </rPr>
      <t>e</t>
    </r>
  </si>
  <si>
    <r>
      <t>Beryllium, metal</t>
    </r>
    <r>
      <rPr>
        <vertAlign val="superscript"/>
        <sz val="8"/>
        <rFont val="Times New Roman"/>
        <family val="1"/>
      </rPr>
      <t>e</t>
    </r>
  </si>
  <si>
    <t>Cadmium, metal</t>
  </si>
  <si>
    <t>Chromite</t>
  </si>
  <si>
    <r>
      <t>Cobalt, mine output, Co content</t>
    </r>
    <r>
      <rPr>
        <vertAlign val="superscript"/>
        <sz val="8"/>
        <rFont val="Times New Roman"/>
        <family val="1"/>
      </rPr>
      <t>e</t>
    </r>
  </si>
  <si>
    <t>Mine output, Cu content</t>
  </si>
  <si>
    <t>Metal:</t>
  </si>
  <si>
    <t>Smelter, undifferentiated</t>
  </si>
  <si>
    <t>Refined, primary</t>
  </si>
  <si>
    <t>Gold:</t>
  </si>
  <si>
    <t>Metal, refined</t>
  </si>
  <si>
    <t>Mine output, Au content</t>
  </si>
  <si>
    <t>Pig iron</t>
  </si>
  <si>
    <t>Ferroalloys:</t>
  </si>
  <si>
    <t>Metals--Continued:</t>
  </si>
  <si>
    <t>Ferrochromium</t>
  </si>
  <si>
    <t>Ferrochromiumsilicon</t>
  </si>
  <si>
    <t>Ferrosilicon</t>
  </si>
  <si>
    <r>
      <t>Other</t>
    </r>
    <r>
      <rPr>
        <vertAlign val="superscript"/>
        <sz val="8"/>
        <rFont val="Times New Roman"/>
        <family val="1"/>
      </rPr>
      <t>e</t>
    </r>
  </si>
  <si>
    <t>Finished, rolled</t>
  </si>
  <si>
    <t>Asbestos, all grades</t>
  </si>
  <si>
    <t>Barite, concentrate</t>
  </si>
  <si>
    <r>
      <t>Boron</t>
    </r>
    <r>
      <rPr>
        <vertAlign val="superscript"/>
        <sz val="8"/>
        <rFont val="Times New Roman"/>
        <family val="1"/>
      </rPr>
      <t>e</t>
    </r>
  </si>
  <si>
    <r>
      <t>Clay, kaolin</t>
    </r>
    <r>
      <rPr>
        <vertAlign val="superscript"/>
        <sz val="8"/>
        <rFont val="Times New Roman"/>
        <family val="1"/>
      </rPr>
      <t>e</t>
    </r>
  </si>
  <si>
    <r>
      <t>Sulfur, byproduct:</t>
    </r>
    <r>
      <rPr>
        <vertAlign val="superscript"/>
        <sz val="8"/>
        <rFont val="Times New Roman"/>
        <family val="1"/>
      </rPr>
      <t>e</t>
    </r>
  </si>
  <si>
    <t>Metallurgy</t>
  </si>
  <si>
    <t>Natural gas and petroleum</t>
  </si>
  <si>
    <t>Ash and residue (other than from the manufacture of iron or steel)</t>
  </si>
  <si>
    <t>containing mainly zinc, other than hard zinc spelter</t>
  </si>
  <si>
    <t>Plates, sheets, strip and foil</t>
  </si>
  <si>
    <t>Tubes, pipes, and tube or pipe fittings</t>
  </si>
  <si>
    <t>Zirconium dioxide and germanium oxide</t>
  </si>
  <si>
    <r>
      <t>Zirconium and articles thereof</t>
    </r>
    <r>
      <rPr>
        <vertAlign val="superscript"/>
        <sz val="8"/>
        <rFont val="Times New Roman"/>
        <family val="1"/>
      </rPr>
      <t>2</t>
    </r>
  </si>
  <si>
    <t>INDUSTRIAL MINERALS</t>
  </si>
  <si>
    <t>Abrasives:</t>
  </si>
  <si>
    <t>Pumice; emery; natural corundum, natural garnet and other natural</t>
  </si>
  <si>
    <t>abrasives, whether or not heat-treated</t>
  </si>
  <si>
    <t>Artificial corundum, whether or not chemically defined</t>
  </si>
  <si>
    <t>Carbides of silicon, whether or not chemically defined</t>
  </si>
  <si>
    <t>Millstones, grinding wheels and the like (no frameworks), for grinding,</t>
  </si>
  <si>
    <t>sharpening, etc., and parts thereof, of natural stone, abrasives or</t>
  </si>
  <si>
    <t>ceramics</t>
  </si>
  <si>
    <t>Natural barium sulfate (barytes), natural barium carbonate (witherite),</t>
  </si>
  <si>
    <t>whether or not calcined (other than barium oxide of heading 2816)</t>
  </si>
  <si>
    <t>Boron materials:</t>
  </si>
  <si>
    <t>Natural borates and concentrates thereof (not borates separated from</t>
  </si>
  <si>
    <r>
      <t>natural brine); natural boric acid with not more than 85% H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BO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, based</t>
    </r>
  </si>
  <si>
    <t>on dry weight</t>
  </si>
  <si>
    <t>Boron, elemental</t>
  </si>
  <si>
    <t>Oxides of boron; boric acid</t>
  </si>
  <si>
    <t>INDUSTRIAL MINERALS--Continued</t>
  </si>
  <si>
    <t>Cement:  Portland cement, aluminous cement, slag cement, super sulfate</t>
  </si>
  <si>
    <t>cement, similar hydraulic cement</t>
  </si>
  <si>
    <t>Chalk</t>
  </si>
  <si>
    <t>Bentonite, whether or not calcined</t>
  </si>
  <si>
    <t>Chamotte or Dinas earth</t>
  </si>
  <si>
    <t>Fire clay, whether or not calcined</t>
  </si>
  <si>
    <t>Decolorizing earths and Fuller's earth, whether or not calcined</t>
  </si>
  <si>
    <t>Kaolin and other kaolinic clays, whether or not calcined</t>
  </si>
  <si>
    <t>Natural cryolite; natural chiolite</t>
  </si>
  <si>
    <t>Diamonds, whether or not worked, but not mounted or set</t>
  </si>
  <si>
    <t>Diatomite:  Siliceous fossil meals (including kieselguhr, tripolite, and</t>
  </si>
  <si>
    <t>diatomite) and similar siliceous earths of an apparent specific gravity of</t>
  </si>
  <si>
    <t>1 or less</t>
  </si>
  <si>
    <t>Fertilizer materials:</t>
  </si>
  <si>
    <t>Animal or vegetable fertilizers, including mixed or chemically treated;</t>
  </si>
  <si>
    <t>fertilizers made by mixing or chemically treating animal or vegetable</t>
  </si>
  <si>
    <t>products</t>
  </si>
  <si>
    <t>Urea, whether or not in aqueous solution</t>
  </si>
  <si>
    <t>Ammonium sulfate</t>
  </si>
  <si>
    <t>Double salts and mixtures of ammonium sulfate and ammonium</t>
  </si>
  <si>
    <t>Ammonium nitrate, whether or not in aqueous solution</t>
  </si>
  <si>
    <t>Mixtures of ammonium nitrate with calcium carbonate or other</t>
  </si>
  <si>
    <t>inorganic nonfertilizing substances</t>
  </si>
  <si>
    <t>Double salts and mixtures of calcium nitrate and ammonium nitrate</t>
  </si>
  <si>
    <t>Mixtures of urea and ammonium nitrate in aqueous or ammoniacal</t>
  </si>
  <si>
    <t>solution</t>
  </si>
  <si>
    <t>Phosphatic</t>
  </si>
  <si>
    <t>Potassium chloride</t>
  </si>
  <si>
    <t>Potassium sulfate</t>
  </si>
  <si>
    <t>Fluorspar:</t>
  </si>
  <si>
    <t>Containing 97% or less calcium fluoride by weight</t>
  </si>
  <si>
    <t>Containing more than 97% calcium fluoride by weight</t>
  </si>
  <si>
    <r>
      <t>Antimony, Sb content of concentrate</t>
    </r>
    <r>
      <rPr>
        <vertAlign val="superscript"/>
        <sz val="8"/>
        <rFont val="Times New Roman"/>
        <family val="1"/>
      </rPr>
      <t>e</t>
    </r>
  </si>
  <si>
    <r>
      <t>Bismuth, mine</t>
    </r>
    <r>
      <rPr>
        <vertAlign val="superscript"/>
        <sz val="8"/>
        <rFont val="Times New Roman"/>
        <family val="1"/>
      </rPr>
      <t>e</t>
    </r>
  </si>
  <si>
    <r>
      <t>Lead, Pb content of concentrate</t>
    </r>
    <r>
      <rPr>
        <vertAlign val="superscript"/>
        <sz val="8"/>
        <rFont val="Times New Roman"/>
        <family val="1"/>
      </rPr>
      <t>e</t>
    </r>
  </si>
  <si>
    <r>
      <t>Mercury, Hg content of concentrate</t>
    </r>
    <r>
      <rPr>
        <vertAlign val="superscript"/>
        <sz val="8"/>
        <rFont val="Times New Roman"/>
        <family val="1"/>
      </rPr>
      <t>e</t>
    </r>
  </si>
  <si>
    <r>
      <t>Fluorspar</t>
    </r>
    <r>
      <rPr>
        <vertAlign val="superscript"/>
        <sz val="8"/>
        <rFont val="Times New Roman"/>
        <family val="1"/>
      </rPr>
      <t>e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</si>
  <si>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</si>
  <si>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r>
      <t>Bentonite</t>
    </r>
    <r>
      <rPr>
        <vertAlign val="superscript"/>
        <sz val="8"/>
        <rFont val="Times New Roman"/>
        <family val="1"/>
      </rPr>
      <t>e</t>
    </r>
  </si>
  <si>
    <r>
      <t>Bentonite powder</t>
    </r>
    <r>
      <rPr>
        <vertAlign val="superscript"/>
        <sz val="8"/>
        <rFont val="Times New Roman"/>
        <family val="1"/>
      </rPr>
      <t>e</t>
    </r>
  </si>
  <si>
    <r>
      <t>Bischofite</t>
    </r>
    <r>
      <rPr>
        <vertAlign val="superscript"/>
        <sz val="8"/>
        <rFont val="Times New Roman"/>
        <family val="1"/>
      </rPr>
      <t>e</t>
    </r>
  </si>
  <si>
    <r>
      <t>Bromine</t>
    </r>
    <r>
      <rPr>
        <vertAlign val="superscript"/>
        <sz val="8"/>
        <rFont val="Times New Roman"/>
        <family val="1"/>
      </rPr>
      <t>e</t>
    </r>
  </si>
  <si>
    <r>
      <t>Cement</t>
    </r>
    <r>
      <rPr>
        <vertAlign val="superscript"/>
        <sz val="8"/>
        <rFont val="Times New Roman"/>
        <family val="1"/>
      </rPr>
      <t>e</t>
    </r>
  </si>
  <si>
    <t>Epsomite</t>
  </si>
  <si>
    <r>
      <t>Ferrous bromide, 51% Br</t>
    </r>
    <r>
      <rPr>
        <vertAlign val="superscript"/>
        <sz val="8"/>
        <rFont val="Times New Roman"/>
        <family val="1"/>
      </rPr>
      <t>e</t>
    </r>
  </si>
  <si>
    <t>United Arab Emirates</t>
  </si>
  <si>
    <t>Artificial corundum; aluminum oxide and hydroxide:</t>
  </si>
  <si>
    <t>2818</t>
  </si>
  <si>
    <t>metric tons</t>
  </si>
  <si>
    <t>Other countries:  Iran</t>
  </si>
  <si>
    <t>XX Not applicable.  -- Zero.</t>
  </si>
  <si>
    <r>
      <t>2</t>
    </r>
    <r>
      <rPr>
        <sz val="8"/>
        <rFont val="Times New Roman"/>
        <family val="1"/>
      </rPr>
      <t>Trade Nomenclature of External Economic Activity (TNEEA) of the Commonwealth of Independent States (CIS).</t>
    </r>
  </si>
  <si>
    <r>
      <t>3</t>
    </r>
    <r>
      <rPr>
        <sz val="8"/>
        <rFont val="Times New Roman"/>
        <family val="1"/>
      </rPr>
      <t>Conversion of statistical value to U.S. dollars is performed using official exchange rate of the national banks of the CIS countries on the day of Cargo Control</t>
    </r>
  </si>
  <si>
    <t>Document (CCD) receipt by the customs body and its execution.</t>
  </si>
  <si>
    <t>TABLE 7</t>
  </si>
  <si>
    <t>(Metric tons and thousand dollars)</t>
  </si>
  <si>
    <t>Portland cement, cement:</t>
  </si>
  <si>
    <t>Iran</t>
  </si>
  <si>
    <t>CIS:  Russia</t>
  </si>
  <si>
    <t>Bermuda</t>
  </si>
  <si>
    <t>Japan</t>
  </si>
  <si>
    <t>271000710-271000780</t>
  </si>
  <si>
    <t>Other countries:  United States</t>
  </si>
  <si>
    <t>Tubes, pipes, of cast iron or steel:</t>
  </si>
  <si>
    <t>7303-7306</t>
  </si>
  <si>
    <t>Austria</t>
  </si>
  <si>
    <t>Mexico</t>
  </si>
  <si>
    <t>Poland</t>
  </si>
  <si>
    <t>Singapore</t>
  </si>
  <si>
    <t>TABLE 7--Continued</t>
  </si>
  <si>
    <t>TABLE 8</t>
  </si>
  <si>
    <r>
      <t>BELARUS:  VALUE OF EXPORTS AND IMPORTS, BY MINERAL GROUP</t>
    </r>
    <r>
      <rPr>
        <vertAlign val="superscript"/>
        <sz val="8"/>
        <rFont val="Times New Roman"/>
        <family val="1"/>
      </rPr>
      <t>1</t>
    </r>
  </si>
  <si>
    <r>
      <t>With CIS countries: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</si>
  <si>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Commonwealth of Independent States (CIS).</t>
    </r>
  </si>
  <si>
    <t>TABLE 9</t>
  </si>
  <si>
    <t>Petroleum products:</t>
  </si>
  <si>
    <t>2710</t>
  </si>
  <si>
    <t>Estonia</t>
  </si>
  <si>
    <t>Hungary</t>
  </si>
  <si>
    <t>Latvia</t>
  </si>
  <si>
    <t>Lithuania</t>
  </si>
  <si>
    <t>Mineral or chemical fertilizers:</t>
  </si>
  <si>
    <t>Nitrogenous, nitrogen:</t>
  </si>
  <si>
    <t>3102</t>
  </si>
  <si>
    <r>
      <t>Potassic (K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O):</t>
    </r>
  </si>
  <si>
    <t>3104</t>
  </si>
  <si>
    <t>Bangladesh</t>
  </si>
  <si>
    <t>Brazil</t>
  </si>
  <si>
    <t>China</t>
  </si>
  <si>
    <t>India</t>
  </si>
  <si>
    <t>Malaysia</t>
  </si>
  <si>
    <t>Norway</t>
  </si>
  <si>
    <t>South Africa</t>
  </si>
  <si>
    <t>Sweden</t>
  </si>
  <si>
    <t>Vietnam</t>
  </si>
  <si>
    <t>TABLE 9--Continued</t>
  </si>
  <si>
    <t>Mineral or chemical fertilizers--Continued:</t>
  </si>
  <si>
    <r>
      <t>Potassic (K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O)--Continued:</t>
    </r>
  </si>
  <si>
    <t>Other countries--Continued:</t>
  </si>
  <si>
    <t>Yugoslavia</t>
  </si>
  <si>
    <t>XX Not applicable.</t>
  </si>
  <si>
    <t>TABLE 10</t>
  </si>
  <si>
    <t>2701</t>
  </si>
  <si>
    <t>Crude petroleum:  CIS:  Russia</t>
  </si>
  <si>
    <t>Belgium</t>
  </si>
  <si>
    <t>Denmark</t>
  </si>
  <si>
    <t>Slovakia</t>
  </si>
  <si>
    <t>Finland</t>
  </si>
  <si>
    <t>Natural gas:  CIS:  Russia</t>
  </si>
  <si>
    <t>billion cubic meters</t>
  </si>
  <si>
    <t>271121000</t>
  </si>
  <si>
    <t>72</t>
  </si>
  <si>
    <t>Armenia</t>
  </si>
  <si>
    <t>TABLE 10--Continued</t>
  </si>
  <si>
    <t>TABLE 11</t>
  </si>
  <si>
    <r>
      <t>GEORGIA:  VALUE OF EXPORTS AND IMPORTS, BY MINERAL GROUP</t>
    </r>
    <r>
      <rPr>
        <vertAlign val="superscript"/>
        <sz val="8"/>
        <rFont val="Times New Roman"/>
        <family val="1"/>
      </rPr>
      <t>1</t>
    </r>
  </si>
  <si>
    <t>TABLE 12</t>
  </si>
  <si>
    <t>Motor benzine, Commonwealth Independent States (CIS)</t>
  </si>
  <si>
    <t>CIS</t>
  </si>
  <si>
    <t>Mineral or chemical fertilizers, nitrogenous:</t>
  </si>
  <si>
    <t>Ferrous waste and scrap:</t>
  </si>
  <si>
    <t>7204</t>
  </si>
  <si>
    <t>Unwrought:</t>
  </si>
  <si>
    <t>7601</t>
  </si>
  <si>
    <t>Waste and scrap:</t>
  </si>
  <si>
    <t>7602</t>
  </si>
  <si>
    <t>TABLE 13</t>
  </si>
  <si>
    <t>2523</t>
  </si>
  <si>
    <r>
      <t>8</t>
    </r>
    <r>
      <rPr>
        <sz val="8"/>
        <rFont val="Times New Roman"/>
        <family val="1"/>
      </rPr>
      <t>The totals for coal--sum of anthracite, bituminous, lignite--are slightly at variance with other reported total coal production numbers.</t>
    </r>
  </si>
  <si>
    <r>
      <t>Total</t>
    </r>
    <r>
      <rPr>
        <vertAlign val="superscript"/>
        <sz val="8"/>
        <rFont val="Times New Roman"/>
        <family val="1"/>
      </rPr>
      <t>8</t>
    </r>
  </si>
  <si>
    <t>Titanium, sponge</t>
  </si>
  <si>
    <r>
      <t>Iron ore:</t>
    </r>
    <r>
      <rPr>
        <vertAlign val="superscript"/>
        <sz val="8"/>
        <rFont val="Times New Roman"/>
        <family val="1"/>
      </rPr>
      <t>e</t>
    </r>
  </si>
  <si>
    <t>Marketable, gross weight</t>
  </si>
  <si>
    <t>Fe content</t>
  </si>
  <si>
    <t>Manganese ore:</t>
  </si>
  <si>
    <t>Mn content</t>
  </si>
  <si>
    <t>Iron ore:</t>
  </si>
  <si>
    <t>Uranium, concentrate:</t>
  </si>
  <si>
    <t>U content</t>
  </si>
  <si>
    <r>
      <t>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</t>
    </r>
  </si>
  <si>
    <t>Ilmenite concentrate:</t>
  </si>
  <si>
    <t>Rutile concentrate:</t>
  </si>
  <si>
    <t>Iron and steel--Continued:</t>
  </si>
  <si>
    <t>roughly trimmed or merely cut into blocks or slabs of rectangular or square</t>
  </si>
  <si>
    <t>shape; talc</t>
  </si>
  <si>
    <t>Vermiculite, perlite, chlorites unexpanded</t>
  </si>
  <si>
    <t>Salt; sulfur; earths and stone; plastering materials, lime, cement</t>
  </si>
  <si>
    <t>Granulated slag (slag sand) from iron or steel manufacture</t>
  </si>
  <si>
    <t>Slag, dross (other than granulated slag), scalings and other waste from the</t>
  </si>
  <si>
    <t>manufacture of iron or steel</t>
  </si>
  <si>
    <t>MINERAL FUELS AND RELATED MATERIALS</t>
  </si>
  <si>
    <t>Asphalt and bitumen:  Natural; asphaltites and asphaltic rocks</t>
  </si>
  <si>
    <r>
      <t>Carbon, including carbon black</t>
    </r>
    <r>
      <rPr>
        <vertAlign val="superscript"/>
        <sz val="8"/>
        <rFont val="Times New Roman"/>
        <family val="1"/>
      </rPr>
      <t>2</t>
    </r>
  </si>
  <si>
    <t>Whether or not pulverized but not agglomerated:</t>
  </si>
  <si>
    <t>Anthracite coal</t>
  </si>
  <si>
    <t>Bituminous coal</t>
  </si>
  <si>
    <t>Lignite coal</t>
  </si>
  <si>
    <t>Briquettes, ovoids and similar solid fuels from coal</t>
  </si>
  <si>
    <t>Coke and semicoke of coal, of lignite or of peat, whether or not</t>
  </si>
  <si>
    <t>agglomerated; retort carbon</t>
  </si>
  <si>
    <t>Gas:</t>
  </si>
  <si>
    <t>Manufactured:  Coal gas, water gas, producer gas and other similar gases,</t>
  </si>
  <si>
    <t>except petroleum gases and other gaseous hydrocarbons</t>
  </si>
  <si>
    <t>Natural:</t>
  </si>
  <si>
    <t>Gaseous</t>
  </si>
  <si>
    <t>Liquefied</t>
  </si>
  <si>
    <t>Peat, including peat litter, whether or not agglomerated</t>
  </si>
  <si>
    <t>Crude:  Petroleum oils and oils from bituminous minerals</t>
  </si>
  <si>
    <t>Refinery products:</t>
  </si>
  <si>
    <t>Liquefied petroleum gas:</t>
  </si>
  <si>
    <t>Propane</t>
  </si>
  <si>
    <t>Butanes</t>
  </si>
  <si>
    <t>Ethylene, propylene, butylene, butadiene liquefied</t>
  </si>
  <si>
    <r>
      <t>Petroleum gases and other gaseous hydrocarbons</t>
    </r>
    <r>
      <rPr>
        <vertAlign val="superscript"/>
        <sz val="8"/>
        <rFont val="Times New Roman"/>
        <family val="1"/>
      </rPr>
      <t>2</t>
    </r>
  </si>
  <si>
    <t>Petroleum oils and oils from bituminous minerals (other than crude)</t>
  </si>
  <si>
    <t>and products therefrom nesoi containing 70% or more of these</t>
  </si>
  <si>
    <t>oils by weight</t>
  </si>
  <si>
    <t>Petroleum jelly; paraffin wax, microcrystalline petroleum wax, slack</t>
  </si>
  <si>
    <t>wax, other mineral waxes, similar products</t>
  </si>
  <si>
    <t>Petroleum bitumen</t>
  </si>
  <si>
    <r>
      <t>Residues of petroleum oils and oils from bituminous minerals</t>
    </r>
    <r>
      <rPr>
        <vertAlign val="superscript"/>
        <sz val="8"/>
        <rFont val="Times New Roman"/>
        <family val="1"/>
      </rPr>
      <t>2</t>
    </r>
  </si>
  <si>
    <t>Bituminous mixtures based on natural asphalt, natural bitumen,</t>
  </si>
  <si>
    <t>petroleum bitumen, mineral tar, or mineral tar pitch</t>
  </si>
  <si>
    <t>Petroleum coke:</t>
  </si>
  <si>
    <t>Not calcined</t>
  </si>
  <si>
    <t>Calcined</t>
  </si>
  <si>
    <t>NA Not available.  -- Zero.</t>
  </si>
  <si>
    <r>
      <t>1</t>
    </r>
    <r>
      <rPr>
        <sz val="8"/>
        <rFont val="Times New Roman"/>
        <family val="1"/>
      </rPr>
      <t>U.S. Harmonized Tariff Schedule (HTS).</t>
    </r>
  </si>
  <si>
    <r>
      <t>2</t>
    </r>
    <r>
      <rPr>
        <sz val="8"/>
        <rFont val="Times New Roman"/>
        <family val="1"/>
      </rPr>
      <t>Not elsewhere specified or included.</t>
    </r>
  </si>
  <si>
    <r>
      <t>3</t>
    </r>
    <r>
      <rPr>
        <sz val="8"/>
        <rFont val="Times New Roman"/>
        <family val="1"/>
      </rPr>
      <t>Less than 1/2 unit.</t>
    </r>
  </si>
  <si>
    <t>Source:  Global Trade Atlas, prepared by Global Trade Information Services, Inc.</t>
  </si>
  <si>
    <t>(3)</t>
  </si>
  <si>
    <t>TABLE 27</t>
  </si>
  <si>
    <r>
      <t>RUSSIA:  VALUE OF EXPORTS OF SELECTED MINERAL COMMODITIES</t>
    </r>
    <r>
      <rPr>
        <vertAlign val="superscript"/>
        <sz val="8"/>
        <rFont val="Times New Roman"/>
        <family val="1"/>
      </rPr>
      <t>1</t>
    </r>
  </si>
  <si>
    <t>(Dollars)</t>
  </si>
  <si>
    <r>
      <t>HTS</t>
    </r>
    <r>
      <rPr>
        <vertAlign val="superscript"/>
        <sz val="8"/>
        <rFont val="Times New Roman"/>
        <family val="1"/>
      </rPr>
      <t>2</t>
    </r>
  </si>
  <si>
    <r>
      <t>Arsenic mineral substances</t>
    </r>
    <r>
      <rPr>
        <vertAlign val="superscript"/>
        <sz val="8"/>
        <rFont val="Times New Roman"/>
        <family val="1"/>
      </rPr>
      <t>3</t>
    </r>
  </si>
  <si>
    <t>Cobalt mattes and other intermediate products of cobalt metallurgy; cobalt</t>
  </si>
  <si>
    <t>and articles thereof, including waste and scrap</t>
  </si>
  <si>
    <t>thallium, vanadium:  Vanadium oxides and hydroxides</t>
  </si>
  <si>
    <t>pellets, etc.; iron, at least 99.94% (weight) pure, in lumps, pellets, etc.</t>
  </si>
  <si>
    <t>more magnesium by weight, unwrought</t>
  </si>
  <si>
    <t>Nickel, metal, including alloys, unwrought</t>
  </si>
  <si>
    <t>Tin, metal, including alloys, unwrought</t>
  </si>
  <si>
    <t>Molybdenum, mine output, Mo content</t>
  </si>
  <si>
    <t>Zangezur copper-molybdenum complex, mining</t>
  </si>
  <si>
    <t xml:space="preserve">  Kadzharan deposit</t>
  </si>
  <si>
    <t>Agarak copper-molybdenum mining and</t>
  </si>
  <si>
    <t xml:space="preserve">  processing complex</t>
  </si>
  <si>
    <t>Perlite</t>
  </si>
  <si>
    <t>Aragats-Perlite mining and beneficiation complex</t>
  </si>
  <si>
    <t>Aragats deposit</t>
  </si>
  <si>
    <t>Zinc, mine output, Zn content</t>
  </si>
  <si>
    <t>(Thousand metric tons and thousand dollars unless otherwise specified)</t>
  </si>
  <si>
    <t>Bulgaria</t>
  </si>
  <si>
    <t>Cyprus</t>
  </si>
  <si>
    <t>Lebanon</t>
  </si>
  <si>
    <t>Gibraltar</t>
  </si>
  <si>
    <t>Ireland</t>
  </si>
  <si>
    <t>TABLE 24--Continued</t>
  </si>
  <si>
    <t>Crude petroleum--Continued:</t>
  </si>
  <si>
    <t>271121</t>
  </si>
  <si>
    <t>Ammonia, anhydrous or in aqueous solution:</t>
  </si>
  <si>
    <t>2814</t>
  </si>
  <si>
    <t>Nitrogenous:</t>
  </si>
  <si>
    <t>Nitrogenous--Continued:</t>
  </si>
  <si>
    <t>Peru</t>
  </si>
  <si>
    <t>Potassic:</t>
  </si>
  <si>
    <t>Pig iron and spiegeleisen:</t>
  </si>
  <si>
    <t>7201</t>
  </si>
  <si>
    <t>Pig iron and spiegeleisen--Continued:</t>
  </si>
  <si>
    <r>
      <t>5</t>
    </r>
    <r>
      <rPr>
        <sz val="8"/>
        <rFont val="Times New Roman"/>
        <family val="1"/>
      </rPr>
      <t>Missing data.</t>
    </r>
  </si>
  <si>
    <t>(5)</t>
  </si>
  <si>
    <t>TABLE 25</t>
  </si>
  <si>
    <t>thousand metric tons</t>
  </si>
  <si>
    <t>Colombia</t>
  </si>
  <si>
    <t>Flat-rolled products of carbon steel, hot-rolled:</t>
  </si>
  <si>
    <t>7208</t>
  </si>
  <si>
    <t>TABLE 25--Continued</t>
  </si>
  <si>
    <t>Flat-rolled products of carbon steel, hot-rolled--Continued:</t>
  </si>
  <si>
    <t>Tubes, pipes and hollow profiles, of iron or steel:</t>
  </si>
  <si>
    <t>Other than cast iron, seamless:</t>
  </si>
  <si>
    <t>Other:</t>
  </si>
  <si>
    <t>7306</t>
  </si>
  <si>
    <t>Tubes, pipes and hollow profiles, of iron or steel--Continued:</t>
  </si>
  <si>
    <t>Other--Continued:</t>
  </si>
  <si>
    <t>TABLE 26</t>
  </si>
  <si>
    <t>(Metric tons)</t>
  </si>
  <si>
    <t>Commodity</t>
  </si>
  <si>
    <r>
      <t>HTS</t>
    </r>
    <r>
      <rPr>
        <vertAlign val="superscript"/>
        <sz val="8"/>
        <rFont val="Times New Roman"/>
        <family val="1"/>
      </rPr>
      <t>1</t>
    </r>
  </si>
  <si>
    <t>METALS</t>
  </si>
  <si>
    <t>Alkali:</t>
  </si>
  <si>
    <t>Alkali metals:</t>
  </si>
  <si>
    <t>Sodium</t>
  </si>
  <si>
    <r>
      <t>Other than sodium</t>
    </r>
    <r>
      <rPr>
        <vertAlign val="superscript"/>
        <sz val="8"/>
        <rFont val="Times New Roman"/>
        <family val="1"/>
      </rPr>
      <t>2</t>
    </r>
  </si>
  <si>
    <t>Alkaline-earth metals:</t>
  </si>
  <si>
    <t>Calcium</t>
  </si>
  <si>
    <t>Strontium and barium</t>
  </si>
  <si>
    <t>Ores and concentrates</t>
  </si>
  <si>
    <r>
      <t>Oxide except artificial corundum</t>
    </r>
    <r>
      <rPr>
        <vertAlign val="superscript"/>
        <sz val="8"/>
        <rFont val="Times New Roman"/>
        <family val="1"/>
      </rPr>
      <t>2</t>
    </r>
  </si>
  <si>
    <t>Hydroxide</t>
  </si>
  <si>
    <r>
      <t>Ash and residue containing mainly aluminum</t>
    </r>
    <r>
      <rPr>
        <vertAlign val="superscript"/>
        <sz val="8"/>
        <rFont val="Times New Roman"/>
        <family val="1"/>
      </rPr>
      <t>2</t>
    </r>
  </si>
  <si>
    <t>Metal including alloys:</t>
  </si>
  <si>
    <t>Waste and scrap</t>
  </si>
  <si>
    <t>Unwrought</t>
  </si>
  <si>
    <t>Powders and flakes</t>
  </si>
  <si>
    <t>Bars, rods, profiles</t>
  </si>
  <si>
    <t>Wire</t>
  </si>
  <si>
    <t>Plates, sheets, strip more than 0.2 mm (0.0079 in) thick</t>
  </si>
  <si>
    <t>Tubes and pipes</t>
  </si>
  <si>
    <t>Tube and pipe fittings (including couplings, elbows, sleeves)</t>
  </si>
  <si>
    <t>Oxides</t>
  </si>
  <si>
    <t>Antimony and articles thereof, including waste and scrap</t>
  </si>
  <si>
    <r>
      <t>Mineral substances</t>
    </r>
    <r>
      <rPr>
        <vertAlign val="superscript"/>
        <sz val="8"/>
        <rFont val="Times New Roman"/>
        <family val="1"/>
      </rPr>
      <t>2</t>
    </r>
  </si>
  <si>
    <r>
      <t>Inorganic acids</t>
    </r>
    <r>
      <rPr>
        <vertAlign val="superscript"/>
        <sz val="8"/>
        <rFont val="Times New Roman"/>
        <family val="1"/>
      </rPr>
      <t>2</t>
    </r>
  </si>
  <si>
    <r>
      <t>Inorganic oxygen compounds of nonmetals</t>
    </r>
    <r>
      <rPr>
        <vertAlign val="superscript"/>
        <sz val="8"/>
        <rFont val="Times New Roman"/>
        <family val="1"/>
      </rPr>
      <t>2</t>
    </r>
  </si>
  <si>
    <t>Beryllium:</t>
  </si>
  <si>
    <r>
      <t>Ores and concentrates</t>
    </r>
    <r>
      <rPr>
        <vertAlign val="superscript"/>
        <sz val="8"/>
        <rFont val="Times New Roman"/>
        <family val="1"/>
      </rPr>
      <t>2</t>
    </r>
  </si>
  <si>
    <t>in 261790</t>
  </si>
  <si>
    <t>Unwrought; waste and scrap; powders</t>
  </si>
  <si>
    <r>
      <t>Unwrought beryllium; beryllium powders</t>
    </r>
    <r>
      <rPr>
        <vertAlign val="superscript"/>
        <sz val="8"/>
        <rFont val="Times New Roman"/>
        <family val="1"/>
      </rPr>
      <t>2</t>
    </r>
  </si>
  <si>
    <t>Beryllium waste and scrap</t>
  </si>
  <si>
    <r>
      <t>Beryllium and articles thereof</t>
    </r>
    <r>
      <rPr>
        <vertAlign val="superscript"/>
        <sz val="8"/>
        <rFont val="Times New Roman"/>
        <family val="1"/>
      </rPr>
      <t>2</t>
    </r>
  </si>
  <si>
    <t>Bismuth:</t>
  </si>
  <si>
    <t>Bismuth and articles thereof, including waste and scrap</t>
  </si>
  <si>
    <t>Cadmium and articles thereof, including waste and scrap</t>
  </si>
  <si>
    <t>Chromium:</t>
  </si>
  <si>
    <t>Oxides and hydroxides</t>
  </si>
  <si>
    <t>Chromium and articles thereof, including waste and scrap</t>
  </si>
  <si>
    <t>Unwrought chromium; powders</t>
  </si>
  <si>
    <t>Chromium waste and scrap</t>
  </si>
  <si>
    <r>
      <t>Chromium and articles thereof</t>
    </r>
    <r>
      <rPr>
        <vertAlign val="superscript"/>
        <sz val="8"/>
        <rFont val="Times New Roman"/>
        <family val="1"/>
      </rPr>
      <t>2</t>
    </r>
  </si>
  <si>
    <t>Oxides and hydroxides; commercial cobalt oxides</t>
  </si>
  <si>
    <t>Cobalt mattes and other intermediate products of cobalt metallurgy;</t>
  </si>
  <si>
    <t>ARMENIA:  EXPORTS, IMPORTS, AND TRADE BALANCE OF SELECTED MINERAL PRODUCTS</t>
  </si>
  <si>
    <t>Southeastern part of country</t>
  </si>
  <si>
    <t xml:space="preserve">    Refined</t>
  </si>
  <si>
    <t>Mazyr refinery</t>
  </si>
  <si>
    <t>Mazyr</t>
  </si>
  <si>
    <t>8</t>
  </si>
  <si>
    <t xml:space="preserve">      Do.</t>
  </si>
  <si>
    <t>Naftan refinery</t>
  </si>
  <si>
    <t>Navapolatsk</t>
  </si>
  <si>
    <t>Belaruskaliy Association</t>
  </si>
  <si>
    <t>Salihorsk area</t>
  </si>
  <si>
    <t>Belarus electric steelworks</t>
  </si>
  <si>
    <t>Zhlobin</t>
  </si>
  <si>
    <t xml:space="preserve">   Pipe</t>
  </si>
  <si>
    <t>Mahilyow metallurgical works</t>
  </si>
  <si>
    <t>Mahilyowskaya Oblasts'</t>
  </si>
  <si>
    <t>Arsenic:</t>
  </si>
  <si>
    <t xml:space="preserve">    As content of ore</t>
  </si>
  <si>
    <t>Lukhumi deposit</t>
  </si>
  <si>
    <t>Racha</t>
  </si>
  <si>
    <t>Tsana deposit</t>
  </si>
  <si>
    <t>Svanetiya</t>
  </si>
  <si>
    <t>Natural calcium phosphates, natural aluminum calcium</t>
  </si>
  <si>
    <t>phosphates, and phosphatic chalk</t>
  </si>
  <si>
    <t>2510</t>
  </si>
  <si>
    <t>2519</t>
  </si>
  <si>
    <t>Aluminum ores and concentrates</t>
  </si>
  <si>
    <t>2606</t>
  </si>
  <si>
    <t>Gases and other gaseous hydrocarbons</t>
  </si>
  <si>
    <t>Kalmakyr, Sarycheku deposits</t>
  </si>
  <si>
    <t xml:space="preserve">70 billion </t>
  </si>
  <si>
    <t xml:space="preserve">  cubic meters</t>
  </si>
  <si>
    <t xml:space="preserve">  (natural gas); </t>
  </si>
  <si>
    <t>More than 160 oil and gas deposits and 92</t>
  </si>
  <si>
    <t>Mingbulak</t>
  </si>
  <si>
    <t xml:space="preserve"> (petroleum).</t>
  </si>
  <si>
    <t xml:space="preserve">Major oil deposits are Kokdumalak and </t>
  </si>
  <si>
    <t xml:space="preserve">Amu-Dar'ya Basin; Bukhoro-Khiwa, </t>
  </si>
  <si>
    <t xml:space="preserve">Mubarek area; Sukhandarya Oblast', </t>
  </si>
  <si>
    <t>southwest Gissarak, and Ustyurtskiy regions</t>
  </si>
  <si>
    <t>and Farghona Valley</t>
  </si>
  <si>
    <t>deposits under exploration.  Major</t>
  </si>
  <si>
    <t>gas deposits are Gazli, Kandym, Khauzak,</t>
  </si>
  <si>
    <t xml:space="preserve">  9,000,000</t>
  </si>
  <si>
    <t xml:space="preserve">    Refinery products</t>
  </si>
  <si>
    <t>Novosibirsk mining-beneficiation complexes in:</t>
  </si>
  <si>
    <t xml:space="preserve">    Khinganskoye olovo (Jewish Autonomous </t>
  </si>
  <si>
    <t>Khabarovskiy Kray</t>
  </si>
  <si>
    <t xml:space="preserve">      District)</t>
  </si>
  <si>
    <t xml:space="preserve">    Dalolovo</t>
  </si>
  <si>
    <t>Solnechnyy deposit, Primor'ye</t>
  </si>
  <si>
    <t xml:space="preserve">    Deputatskiy olovo</t>
  </si>
  <si>
    <t>Iultin mining and beneficiation complex</t>
  </si>
  <si>
    <t>Khrustalnyy mining and beneficiation complex</t>
  </si>
  <si>
    <t>Pevek mining and beneficiation complex</t>
  </si>
  <si>
    <t>Novosibirsk smelter</t>
  </si>
  <si>
    <t>Podol'sk smelter</t>
  </si>
  <si>
    <t>Podol'sk</t>
  </si>
  <si>
    <t>Ryazan smelter</t>
  </si>
  <si>
    <t>Moscow plant</t>
  </si>
  <si>
    <t>Podol'sk plant</t>
  </si>
  <si>
    <t xml:space="preserve">    Products, areospace engineering</t>
  </si>
  <si>
    <t xml:space="preserve">Verknyaya Salda Metallurgical Production </t>
  </si>
  <si>
    <t>Sverdlovskaya Oblast', Urals</t>
  </si>
  <si>
    <t xml:space="preserve">  Association (VSMPO)</t>
  </si>
  <si>
    <t xml:space="preserve">    Sponge</t>
  </si>
  <si>
    <t>Avisma Titanium-Magnesium complex</t>
  </si>
  <si>
    <t>Berezniki, Urals</t>
  </si>
  <si>
    <t>Tungsten:</t>
  </si>
  <si>
    <t xml:space="preserve">    W content of concentrates</t>
  </si>
  <si>
    <t>Antonovogorsk</t>
  </si>
  <si>
    <t>East Transbaikal</t>
  </si>
  <si>
    <t>Balkan</t>
  </si>
  <si>
    <t>Northeast of Magnitogorsk, Ural'skiye Gory</t>
  </si>
  <si>
    <t>Belukha</t>
  </si>
  <si>
    <t>Bom-Grokhom</t>
  </si>
  <si>
    <t>Dzhida</t>
  </si>
  <si>
    <t>Iultin</t>
  </si>
  <si>
    <t>Lermontov</t>
  </si>
  <si>
    <t>Russian Far East</t>
  </si>
  <si>
    <t>Solnechnyy</t>
  </si>
  <si>
    <t>Southern Khabarovskiy Kray</t>
  </si>
  <si>
    <t>Tyrnyauz tungsten-molybdenum mining and</t>
  </si>
  <si>
    <t>Kabardino-Balkariya, North Caucasus</t>
  </si>
  <si>
    <t>Maritime (Primor'ye) region</t>
  </si>
  <si>
    <t>Aginskoye deposit</t>
  </si>
  <si>
    <t>Sakha (Yakutiya) Republic</t>
  </si>
  <si>
    <t>Kti-Teberdaskoye deposit</t>
  </si>
  <si>
    <t xml:space="preserve">    Metal, tungsten anhydride</t>
  </si>
  <si>
    <t>Gidrometallurg plant</t>
  </si>
  <si>
    <t>Nal'chik, North Caucasus</t>
  </si>
  <si>
    <r>
      <t xml:space="preserve">   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 (50%)</t>
    </r>
  </si>
  <si>
    <t>Ten Years of Independence Mine</t>
  </si>
  <si>
    <t>Karaganda Basin</t>
  </si>
  <si>
    <t>Central and north-central parts of the country</t>
  </si>
  <si>
    <t>Ekibastuz Basin</t>
  </si>
  <si>
    <t>Maykuben Basin</t>
  </si>
  <si>
    <t>Turgay Basin</t>
  </si>
  <si>
    <t xml:space="preserve">    Mining, recoverable, Cu content</t>
  </si>
  <si>
    <t>Irtysh</t>
  </si>
  <si>
    <t>Ertis region</t>
  </si>
  <si>
    <t xml:space="preserve">        Do.</t>
  </si>
  <si>
    <t>Leninogorsk region</t>
  </si>
  <si>
    <t>Zyryanovsk mining and beneficiation complexes</t>
  </si>
  <si>
    <t>Zyryanovsk region</t>
  </si>
  <si>
    <t>Kazakhmys (OJSC):</t>
  </si>
  <si>
    <t xml:space="preserve">    Balkhash mining and metallurgical complex</t>
  </si>
  <si>
    <t>Zhezkazgan region</t>
  </si>
  <si>
    <t xml:space="preserve">    East Kazakhstan copper-chemical complex</t>
  </si>
  <si>
    <t>East Kazakhstan region</t>
  </si>
  <si>
    <t xml:space="preserve">    Zhezkent mining and metallurgical enterprise</t>
  </si>
  <si>
    <t>Zhezkent region</t>
  </si>
  <si>
    <t xml:space="preserve">    Zhezkazgan mining and metallurgical enterprise</t>
  </si>
  <si>
    <t>Copper--Continued:</t>
  </si>
  <si>
    <t xml:space="preserve">    Mining, gross weight of ore</t>
  </si>
  <si>
    <t>Kazakhmys (OJSC) deposits:</t>
  </si>
  <si>
    <t xml:space="preserve">    Jalimambet, Kounrad, Sayak-1, Tastau,</t>
  </si>
  <si>
    <t xml:space="preserve">      Zhezkazgan, Zhilandy</t>
  </si>
  <si>
    <t xml:space="preserve">    Shatyrkol' (Cu-Mo)</t>
  </si>
  <si>
    <t>South Kazakhstan</t>
  </si>
  <si>
    <t xml:space="preserve">    Artemovskoye, Belousovskoye-Irtyshskoe,</t>
  </si>
  <si>
    <t>East Kazakhstan</t>
  </si>
  <si>
    <t>Not clad, plated or coated</t>
  </si>
  <si>
    <t>Bars and rods of iron or nonalloy steel:</t>
  </si>
  <si>
    <t>Hot-rolled, in irregularly wound coils</t>
  </si>
  <si>
    <t>Nesoi, not further worked than forged, hot-rolled, hot-drawn, etc., but</t>
  </si>
  <si>
    <t>including those twisted after rolling</t>
  </si>
  <si>
    <r>
      <t>Bars and rods of iron or nonalloy steel</t>
    </r>
    <r>
      <rPr>
        <vertAlign val="superscript"/>
        <sz val="8"/>
        <rFont val="Times New Roman"/>
        <family val="1"/>
      </rPr>
      <t>2</t>
    </r>
  </si>
  <si>
    <t>Angles, shapes, sections of iron or nonalloy steel</t>
  </si>
  <si>
    <t>Wire of iron or nonalloy steel</t>
  </si>
  <si>
    <t>Flat-rolled stainless steel products:</t>
  </si>
  <si>
    <t>600 mm (23.6 in) or more wide</t>
  </si>
  <si>
    <t>Less than 600 mm (23.6 in) wide</t>
  </si>
  <si>
    <t>Bars and rods of stainless steel:</t>
  </si>
  <si>
    <t>Angles, shapes, sections of stainless steel</t>
  </si>
  <si>
    <t>Wire of stainless steel</t>
  </si>
  <si>
    <t>Flat-rolled alloy steel (other than stainless) products:</t>
  </si>
  <si>
    <t>Bars and rods of alloy steel (other than stainless):</t>
  </si>
  <si>
    <t>Wire of alloy steel (other than stainless)</t>
  </si>
  <si>
    <t>Sheet piling of iron or steel, whether or not drilled, punched, or made from</t>
  </si>
  <si>
    <t>Railway or tramway construction material of iron or steel</t>
  </si>
  <si>
    <t>Tubes, pipes and hollow profiles:</t>
  </si>
  <si>
    <t>Of cast iron</t>
  </si>
  <si>
    <t>Seamless iron (other than cast) or steel</t>
  </si>
  <si>
    <r>
      <t>Open seamed or welded, riveted or similarly closed, of iron or steel</t>
    </r>
    <r>
      <rPr>
        <vertAlign val="superscript"/>
        <sz val="8"/>
        <rFont val="Times New Roman"/>
        <family val="1"/>
      </rPr>
      <t>2</t>
    </r>
  </si>
  <si>
    <t>Tubes and pipes (welded, etc.), having internal and external cross sections</t>
  </si>
  <si>
    <t>with an external diameter of more than 406.4 mm (16 in), of iron or</t>
  </si>
  <si>
    <r>
      <t>steel</t>
    </r>
    <r>
      <rPr>
        <vertAlign val="superscript"/>
        <sz val="8"/>
        <rFont val="Times New Roman"/>
        <family val="1"/>
      </rPr>
      <t>2</t>
    </r>
  </si>
  <si>
    <t>Tube or pipe fittings, including couplings, elbows, sleeves, of iron or steel</t>
  </si>
  <si>
    <t>Oxides; red lead and orange</t>
  </si>
  <si>
    <t>262020;</t>
  </si>
  <si>
    <r>
      <t>Ash and residues containing lead</t>
    </r>
    <r>
      <rPr>
        <vertAlign val="superscript"/>
        <sz val="8"/>
        <rFont val="Times New Roman"/>
        <family val="1"/>
      </rPr>
      <t>2</t>
    </r>
  </si>
  <si>
    <t>Metal, including alloys:</t>
  </si>
  <si>
    <t>Bars, rods, profiles, wire</t>
  </si>
  <si>
    <t>thousand tons</t>
  </si>
  <si>
    <t>1998</t>
  </si>
  <si>
    <t>1999</t>
  </si>
  <si>
    <t>2000</t>
  </si>
  <si>
    <t>2001</t>
  </si>
  <si>
    <t>2002</t>
  </si>
  <si>
    <t>Iron and steel:</t>
  </si>
  <si>
    <t>See footnotes at end of table.</t>
  </si>
  <si>
    <t>--</t>
  </si>
  <si>
    <t>kilograms</t>
  </si>
  <si>
    <t>do.</t>
  </si>
  <si>
    <t>Petroleum:</t>
  </si>
  <si>
    <t>TABLE 1</t>
  </si>
  <si>
    <t>TABLE 1--Continued</t>
  </si>
  <si>
    <t>Crude</t>
  </si>
  <si>
    <t>Limestone</t>
  </si>
  <si>
    <t>thousand cubic meters</t>
  </si>
  <si>
    <t>Country and commodity</t>
  </si>
  <si>
    <t>Gold</t>
  </si>
  <si>
    <t>Lime</t>
  </si>
  <si>
    <t>Sand and gravel</t>
  </si>
  <si>
    <t>Silver</t>
  </si>
  <si>
    <t>Gypsum</t>
  </si>
  <si>
    <t>Cement</t>
  </si>
  <si>
    <t>Metals:</t>
  </si>
  <si>
    <t>Copper:</t>
  </si>
  <si>
    <t>Concentrate, Cu content</t>
  </si>
  <si>
    <t>Blister</t>
  </si>
  <si>
    <r>
      <t>Gold</t>
    </r>
    <r>
      <rPr>
        <vertAlign val="superscript"/>
        <sz val="8"/>
        <rFont val="Times New Roman"/>
        <family val="1"/>
      </rPr>
      <t>e</t>
    </r>
  </si>
  <si>
    <t>Molybdenum, concentrate, Mo content</t>
  </si>
  <si>
    <r>
      <t>Silver</t>
    </r>
    <r>
      <rPr>
        <vertAlign val="superscript"/>
        <sz val="8"/>
        <rFont val="Times New Roman"/>
        <family val="1"/>
      </rPr>
      <t>e</t>
    </r>
  </si>
  <si>
    <t>Zinc, concentrate, Zn content</t>
  </si>
  <si>
    <t>Industrial minerals:</t>
  </si>
  <si>
    <r>
      <t>Perlite</t>
    </r>
    <r>
      <rPr>
        <vertAlign val="superscript"/>
        <sz val="8"/>
        <rFont val="Times New Roman"/>
        <family val="1"/>
      </rPr>
      <t>e</t>
    </r>
  </si>
  <si>
    <t>Salt</t>
  </si>
  <si>
    <t>e</t>
  </si>
  <si>
    <t>3</t>
  </si>
  <si>
    <t>Aluminum:</t>
  </si>
  <si>
    <t>Alumina</t>
  </si>
  <si>
    <t>Alunite</t>
  </si>
  <si>
    <t>Steel:</t>
  </si>
  <si>
    <t>Rolled</t>
  </si>
  <si>
    <t>Pipes</t>
  </si>
  <si>
    <t>Ingots and castings</t>
  </si>
  <si>
    <t>Caustic soda</t>
  </si>
  <si>
    <r>
      <t>Iodine</t>
    </r>
    <r>
      <rPr>
        <vertAlign val="superscript"/>
        <sz val="8"/>
        <rFont val="Times New Roman"/>
        <family val="1"/>
      </rPr>
      <t>e</t>
    </r>
  </si>
  <si>
    <r>
      <t>Gypsum</t>
    </r>
    <r>
      <rPr>
        <vertAlign val="superscript"/>
        <sz val="8"/>
        <rFont val="Times New Roman"/>
        <family val="1"/>
      </rPr>
      <t>e</t>
    </r>
  </si>
  <si>
    <t>Mineral fertilizers</t>
  </si>
  <si>
    <t>Sulfuric acid</t>
  </si>
  <si>
    <t>Mineral fuels and related materials:</t>
  </si>
  <si>
    <t>Natural gas</t>
  </si>
  <si>
    <t>Natural gas plant liquids</t>
  </si>
  <si>
    <t>Petroleum, crude</t>
  </si>
  <si>
    <t>42-gallon barrels</t>
  </si>
  <si>
    <t>NA</t>
  </si>
  <si>
    <t>Nitrogen, N content of ammonia</t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</si>
  <si>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</si>
  <si>
    <t>and scrap</t>
  </si>
  <si>
    <t>Wolfram powders</t>
  </si>
  <si>
    <t>Tungsten--Continued:</t>
  </si>
  <si>
    <t>Wolfram bars and rods, other than those obtained simply by sintering;</t>
  </si>
  <si>
    <t>810192;</t>
  </si>
  <si>
    <t>tungsten profiles, plates, sheets, strip and foil</t>
  </si>
  <si>
    <t>810193;</t>
  </si>
  <si>
    <r>
      <t>Wrought</t>
    </r>
    <r>
      <rPr>
        <vertAlign val="superscript"/>
        <sz val="8"/>
        <rFont val="Times New Roman"/>
        <family val="1"/>
      </rPr>
      <t>2</t>
    </r>
  </si>
  <si>
    <t>Uranium and thorium:</t>
  </si>
  <si>
    <t>Natural uranium and its compounds; uranium alloys, dispersions, ceramic</t>
  </si>
  <si>
    <t>products and mixtures containing natural uranium or natural uranium</t>
  </si>
  <si>
    <t>compounds</t>
  </si>
  <si>
    <t>Uranium and its compounds:</t>
  </si>
  <si>
    <r>
      <t>Enriched in U</t>
    </r>
    <r>
      <rPr>
        <vertAlign val="subscript"/>
        <sz val="8"/>
        <rFont val="Times New Roman"/>
        <family val="1"/>
      </rPr>
      <t>235</t>
    </r>
    <r>
      <rPr>
        <sz val="8"/>
        <rFont val="Times New Roman"/>
        <family val="1"/>
      </rPr>
      <t>; plutonium and its compounds; alloys and other</t>
    </r>
  </si>
  <si>
    <t>products containing enriched uranium or plutonium</t>
  </si>
  <si>
    <r>
      <t>Depleted in U</t>
    </r>
    <r>
      <rPr>
        <vertAlign val="subscript"/>
        <sz val="8"/>
        <rFont val="Times New Roman"/>
        <family val="1"/>
      </rPr>
      <t>235</t>
    </r>
    <r>
      <rPr>
        <sz val="8"/>
        <rFont val="Times New Roman"/>
        <family val="1"/>
      </rPr>
      <t>; thorium and its compounds; alloys and other products</t>
    </r>
  </si>
  <si>
    <r>
      <t>containing uranium depleted in U</t>
    </r>
    <r>
      <rPr>
        <vertAlign val="subscript"/>
        <sz val="8"/>
        <rFont val="Times New Roman"/>
        <family val="1"/>
      </rPr>
      <t>235</t>
    </r>
    <r>
      <rPr>
        <sz val="8"/>
        <rFont val="Times New Roman"/>
        <family val="1"/>
      </rPr>
      <t xml:space="preserve"> or thorium</t>
    </r>
  </si>
  <si>
    <t>Oxide and peroxide</t>
  </si>
  <si>
    <t>Dust</t>
  </si>
  <si>
    <t>Hard zinc spelter</t>
  </si>
  <si>
    <t>Chuskaya Oblast'</t>
  </si>
  <si>
    <t xml:space="preserve">    Hg content of ore</t>
  </si>
  <si>
    <t>Molybdenum, for nonmetallurgical uses</t>
  </si>
  <si>
    <t>Molibden Joint Stock Company</t>
  </si>
  <si>
    <t xml:space="preserve">  Do.</t>
  </si>
  <si>
    <t>Kara Balta mining and metallurgical complex</t>
  </si>
  <si>
    <t>Kara Balta</t>
  </si>
  <si>
    <t>Kyrgyzazmunayzat</t>
  </si>
  <si>
    <t>Petroleum</t>
  </si>
  <si>
    <t xml:space="preserve">    Cerium and yttrium</t>
  </si>
  <si>
    <t>Aktyuzskiy mining directorate</t>
  </si>
  <si>
    <t>Kutessai II deposit</t>
  </si>
  <si>
    <t xml:space="preserve">    Concentrates, gross weight</t>
  </si>
  <si>
    <t>Kyrgyz chemical and metallurgical plant</t>
  </si>
  <si>
    <t>Aktyuz-Boordu deposit</t>
  </si>
  <si>
    <t xml:space="preserve">    Compounds and metals, rare-earth</t>
  </si>
  <si>
    <t>Orlovka</t>
  </si>
  <si>
    <t xml:space="preserve">      oxide equivalent</t>
  </si>
  <si>
    <t>Kumyshtag deposit</t>
  </si>
  <si>
    <t>Talasskaya Oblast'</t>
  </si>
  <si>
    <t>Karagoyskoye deposit</t>
  </si>
  <si>
    <t>Oshskaya Oblast'</t>
  </si>
  <si>
    <t>Uchkoshkon deposit</t>
  </si>
  <si>
    <t>Sary-Dzhas field</t>
  </si>
  <si>
    <t>Tyan'Shan'olovo mining-beneficiation complex</t>
  </si>
  <si>
    <t>Enil'chek JSC mining enterprise</t>
  </si>
  <si>
    <t>Atdzhaylau deposit</t>
  </si>
  <si>
    <t>Trudovoye deposit</t>
  </si>
  <si>
    <t>Enil'chek JSC, Kyrgyzaltyn, Deputatskiy mining</t>
  </si>
  <si>
    <t xml:space="preserve">  and beneficiation complex</t>
  </si>
  <si>
    <t>KYRGYZSTAN--Continued</t>
  </si>
  <si>
    <t>Tungsten</t>
  </si>
  <si>
    <t>Uranium oxide, processed</t>
  </si>
  <si>
    <t>Kara-Balta mining and metallurgical complex</t>
  </si>
  <si>
    <t>Oil and natural gas:</t>
  </si>
  <si>
    <t xml:space="preserve">    Oil</t>
  </si>
  <si>
    <t>Redeco Moldova oil and gas company</t>
  </si>
  <si>
    <t>Valeni oil field</t>
  </si>
  <si>
    <t xml:space="preserve">    Natural gas</t>
  </si>
  <si>
    <t>Victorovca gas field</t>
  </si>
  <si>
    <t>Moldova Steel Works minimill</t>
  </si>
  <si>
    <t>Ribnita, Transnistria region</t>
  </si>
  <si>
    <t>Achinsk</t>
  </si>
  <si>
    <t>Achinsk in East Siberia</t>
  </si>
  <si>
    <t>Bogoslovsk</t>
  </si>
  <si>
    <t>Ural'skiye Gory</t>
  </si>
  <si>
    <t>Boksitogorsk</t>
  </si>
  <si>
    <t>European north</t>
  </si>
  <si>
    <t>Nadvoitsy</t>
  </si>
  <si>
    <t>Nadvoitsy in Karelia</t>
  </si>
  <si>
    <t>Uralsk</t>
  </si>
  <si>
    <t>Kamensk region</t>
  </si>
  <si>
    <t>Volkhov</t>
  </si>
  <si>
    <t>Volkhov, east of St. Petersburg</t>
  </si>
  <si>
    <t>Aluminum, primary smelters</t>
  </si>
  <si>
    <t>Krasnotur'insk</t>
  </si>
  <si>
    <t>Bratsk</t>
  </si>
  <si>
    <t>Irkutsk</t>
  </si>
  <si>
    <t>Irkutskaya Oblast'</t>
  </si>
  <si>
    <t>Kandalaksha</t>
  </si>
  <si>
    <t>Kola Pennisula</t>
  </si>
  <si>
    <t>Krasnoyarsk</t>
  </si>
  <si>
    <t>Krasnoyarskiy Kray</t>
  </si>
  <si>
    <t>Novokuznetsk</t>
  </si>
  <si>
    <t>Sayansk</t>
  </si>
  <si>
    <t>Sayanogorsk</t>
  </si>
  <si>
    <t>Kamensk</t>
  </si>
  <si>
    <t>Volgogard</t>
  </si>
  <si>
    <t>Volgogradskaya Oblast'</t>
  </si>
  <si>
    <t xml:space="preserve">    Sb content of concentrate</t>
  </si>
  <si>
    <t>Sarylakh deposit</t>
  </si>
  <si>
    <t>Ust'-Nera region</t>
  </si>
  <si>
    <t>Sentachan deposit</t>
  </si>
  <si>
    <t xml:space="preserve">Northeastern Sakha (Yakutiya) Republic </t>
  </si>
  <si>
    <t xml:space="preserve">    Compounds and metals</t>
  </si>
  <si>
    <t>Ryazsvetmet plant</t>
  </si>
  <si>
    <t>Ryazanskaya Oblast'</t>
  </si>
  <si>
    <t>Apatite, concentrate</t>
  </si>
  <si>
    <t>Khibiny apatite asociation</t>
  </si>
  <si>
    <t>Kola Peninsula</t>
  </si>
  <si>
    <t>Kovdor iron ore mining association</t>
  </si>
  <si>
    <t xml:space="preserve">   do.</t>
  </si>
  <si>
    <t>Kiyembay</t>
  </si>
  <si>
    <t>Orenburgskaya Oblast'</t>
  </si>
  <si>
    <t>Tuvaasbest</t>
  </si>
  <si>
    <t>Tuva Autonomous region</t>
  </si>
  <si>
    <t>Uralaasbest</t>
  </si>
  <si>
    <t>Central Urals</t>
  </si>
  <si>
    <t>North Urals mining company</t>
  </si>
  <si>
    <t>Severoural'sk region</t>
  </si>
  <si>
    <t>South Urals mining company</t>
  </si>
  <si>
    <t>South Urals</t>
  </si>
  <si>
    <t>Severnaya Onega Mine</t>
  </si>
  <si>
    <t>Northwest region</t>
  </si>
  <si>
    <t>Boron, boric acid</t>
  </si>
  <si>
    <t>Bor Association</t>
  </si>
  <si>
    <t>Maritime Territory</t>
  </si>
  <si>
    <t>Amur River complex</t>
  </si>
  <si>
    <t>Far East</t>
  </si>
  <si>
    <t>Alga River chemical complex</t>
  </si>
  <si>
    <t>Saranov complex</t>
  </si>
  <si>
    <t>Saranovskiy</t>
  </si>
  <si>
    <t>Donets (east) Basin</t>
  </si>
  <si>
    <t>Rostovskaya Oblast'</t>
  </si>
  <si>
    <t>Kansk Achinsk Basin</t>
  </si>
  <si>
    <t>East Siberia</t>
  </si>
  <si>
    <t>Kuzntesk Basin (Kuzbass)</t>
  </si>
  <si>
    <t>West Siberia</t>
  </si>
  <si>
    <t>Moscow Basin</t>
  </si>
  <si>
    <t>Moscow region</t>
  </si>
  <si>
    <t>Neryungri Basin</t>
  </si>
  <si>
    <t xml:space="preserve">Sakha (Yakutiya) Republic </t>
  </si>
  <si>
    <t>Pechora Basin</t>
  </si>
  <si>
    <t>Komi Republic</t>
  </si>
  <si>
    <t>Graphite, natural</t>
  </si>
  <si>
    <t>Gypsum; anhydrite; plasters consisting of calcined gypsum or calcined sulfate</t>
  </si>
  <si>
    <t>Kyanite and related materials:</t>
  </si>
  <si>
    <t>Andalusite, kyanite, sillimanite, whether or not calcined</t>
  </si>
  <si>
    <r>
      <t>Lime</t>
    </r>
    <r>
      <rPr>
        <vertAlign val="superscript"/>
        <sz val="8"/>
        <rFont val="Times New Roman"/>
        <family val="1"/>
      </rPr>
      <t>e</t>
    </r>
  </si>
  <si>
    <r>
      <t>Salt</t>
    </r>
    <r>
      <rPr>
        <vertAlign val="superscript"/>
        <sz val="8"/>
        <rFont val="Times New Roman"/>
        <family val="1"/>
      </rPr>
      <t>e</t>
    </r>
  </si>
  <si>
    <r>
      <t>Sodium sulfate</t>
    </r>
    <r>
      <rPr>
        <vertAlign val="superscript"/>
        <sz val="8"/>
        <rFont val="Times New Roman"/>
        <family val="1"/>
      </rPr>
      <t>e</t>
    </r>
  </si>
  <si>
    <r>
      <t>Petroleum, crude</t>
    </r>
    <r>
      <rPr>
        <vertAlign val="superscript"/>
        <sz val="8"/>
        <rFont val="Times New Roman"/>
        <family val="1"/>
      </rPr>
      <t>e</t>
    </r>
  </si>
  <si>
    <r>
      <t>Cadmium, metal</t>
    </r>
    <r>
      <rPr>
        <vertAlign val="superscript"/>
        <sz val="8"/>
        <rFont val="Times New Roman"/>
        <family val="1"/>
      </rPr>
      <t>e</t>
    </r>
  </si>
  <si>
    <r>
      <t>Germanium</t>
    </r>
    <r>
      <rPr>
        <vertAlign val="superscript"/>
        <sz val="8"/>
        <rFont val="Times New Roman"/>
        <family val="1"/>
      </rPr>
      <t>e</t>
    </r>
  </si>
  <si>
    <t>Lead, refined, secondary</t>
  </si>
  <si>
    <t>Magnesium, primary</t>
  </si>
  <si>
    <t>Manganese:</t>
  </si>
  <si>
    <t>Marketable ore</t>
  </si>
  <si>
    <r>
      <t>Mn content</t>
    </r>
    <r>
      <rPr>
        <vertAlign val="superscript"/>
        <sz val="8"/>
        <rFont val="Times New Roman"/>
        <family val="1"/>
      </rPr>
      <t>e</t>
    </r>
  </si>
  <si>
    <t>Nickel, mine output, Ni content of ore</t>
  </si>
  <si>
    <r>
      <t>Silicon</t>
    </r>
    <r>
      <rPr>
        <vertAlign val="superscript"/>
        <sz val="8"/>
        <rFont val="Times New Roman"/>
        <family val="1"/>
      </rPr>
      <t>e</t>
    </r>
  </si>
  <si>
    <t>Titanium:</t>
  </si>
  <si>
    <r>
      <t>Metal sponge</t>
    </r>
    <r>
      <rPr>
        <vertAlign val="superscript"/>
        <sz val="8"/>
        <rFont val="Times New Roman"/>
        <family val="1"/>
      </rPr>
      <t>e</t>
    </r>
  </si>
  <si>
    <r>
      <t>Zirconium concentrates</t>
    </r>
    <r>
      <rPr>
        <vertAlign val="superscript"/>
        <sz val="8"/>
        <rFont val="Times New Roman"/>
        <family val="1"/>
      </rPr>
      <t>e</t>
    </r>
  </si>
  <si>
    <r>
      <t>Clays:</t>
    </r>
    <r>
      <rPr>
        <vertAlign val="superscript"/>
        <sz val="8"/>
        <rFont val="Times New Roman"/>
        <family val="1"/>
      </rPr>
      <t>e</t>
    </r>
  </si>
  <si>
    <t>Bentonite</t>
  </si>
  <si>
    <t>Kaolin</t>
  </si>
  <si>
    <t>Graphite</t>
  </si>
  <si>
    <r>
      <t>Potash, marketable,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  <r>
      <rPr>
        <vertAlign val="superscript"/>
        <sz val="8"/>
        <rFont val="Times New Roman"/>
        <family val="1"/>
      </rPr>
      <t>e</t>
    </r>
  </si>
  <si>
    <r>
      <t>Potash,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equivalent</t>
    </r>
    <r>
      <rPr>
        <vertAlign val="superscript"/>
        <sz val="8"/>
        <rFont val="Times New Roman"/>
        <family val="1"/>
      </rPr>
      <t>e</t>
    </r>
  </si>
  <si>
    <t>Salt, rock</t>
  </si>
  <si>
    <r>
      <t>Soda ash</t>
    </r>
    <r>
      <rPr>
        <vertAlign val="superscript"/>
        <sz val="8"/>
        <rFont val="Times New Roman"/>
        <family val="1"/>
      </rPr>
      <t>e</t>
    </r>
  </si>
  <si>
    <t>thousand kilograms</t>
  </si>
  <si>
    <r>
      <t>Diamond, synthetic</t>
    </r>
    <r>
      <rPr>
        <vertAlign val="superscript"/>
        <sz val="8"/>
        <rFont val="Times New Roman"/>
        <family val="1"/>
      </rPr>
      <t>e</t>
    </r>
  </si>
  <si>
    <t>carats</t>
  </si>
  <si>
    <t>Coke</t>
  </si>
  <si>
    <t>Crude:</t>
  </si>
  <si>
    <t>As reported</t>
  </si>
  <si>
    <t>gravimetric tons</t>
  </si>
  <si>
    <r>
      <t>Converted</t>
    </r>
    <r>
      <rPr>
        <vertAlign val="superscript"/>
        <sz val="8"/>
        <rFont val="Times New Roman"/>
        <family val="1"/>
      </rPr>
      <t>e</t>
    </r>
  </si>
  <si>
    <t>Aluminum, secondary</t>
  </si>
  <si>
    <r>
      <t>Copper:</t>
    </r>
    <r>
      <rPr>
        <vertAlign val="superscript"/>
        <sz val="8"/>
        <rFont val="Times New Roman"/>
        <family val="1"/>
      </rPr>
      <t>e</t>
    </r>
  </si>
  <si>
    <t>Blister:</t>
  </si>
  <si>
    <r>
      <t>Molybdenum, mine output, Mo content</t>
    </r>
    <r>
      <rPr>
        <vertAlign val="superscript"/>
        <sz val="8"/>
        <rFont val="Times New Roman"/>
        <family val="1"/>
      </rPr>
      <t>e</t>
    </r>
  </si>
  <si>
    <r>
      <t>Tungsten, mine output, W content</t>
    </r>
    <r>
      <rPr>
        <vertAlign val="superscript"/>
        <sz val="8"/>
        <rFont val="Times New Roman"/>
        <family val="1"/>
      </rPr>
      <t>e</t>
    </r>
  </si>
  <si>
    <r>
      <t>Zinc, metal, smelter, primary</t>
    </r>
    <r>
      <rPr>
        <vertAlign val="superscript"/>
        <sz val="8"/>
        <rFont val="Times New Roman"/>
        <family val="1"/>
      </rPr>
      <t>e</t>
    </r>
  </si>
  <si>
    <t>Silver, mine output</t>
  </si>
  <si>
    <r>
      <t>Clays, kaolin</t>
    </r>
    <r>
      <rPr>
        <vertAlign val="superscript"/>
        <sz val="8"/>
        <rFont val="Times New Roman"/>
        <family val="1"/>
      </rPr>
      <t>e</t>
    </r>
  </si>
  <si>
    <t>Feldspar</t>
  </si>
  <si>
    <t>Petroleum and gas condensate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</si>
  <si>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-- Zero.</t>
    </r>
  </si>
  <si>
    <r>
      <t>2</t>
    </r>
    <r>
      <rPr>
        <sz val="8"/>
        <rFont val="Times New Roman"/>
        <family val="1"/>
      </rPr>
      <t>Reported figure.</t>
    </r>
  </si>
  <si>
    <r>
      <t>COMMONWEALTH OF INDEPENDENT STATES:  PRODUCTION OF MINERAL COMMODITIES</t>
    </r>
    <r>
      <rPr>
        <vertAlign val="superscript"/>
        <sz val="8"/>
        <rFont val="Times New Roman"/>
        <family val="1"/>
      </rPr>
      <t>1</t>
    </r>
  </si>
  <si>
    <t>2</t>
  </si>
  <si>
    <t>(4)</t>
  </si>
  <si>
    <r>
      <t>Salt</t>
    </r>
    <r>
      <rPr>
        <vertAlign val="superscript"/>
        <sz val="8"/>
        <rFont val="Times New Roman"/>
        <family val="1"/>
      </rPr>
      <t>5</t>
    </r>
  </si>
  <si>
    <r>
      <t>4</t>
    </r>
    <r>
      <rPr>
        <sz val="8"/>
        <rFont val="Times New Roman"/>
        <family val="1"/>
      </rPr>
      <t>Less than 1/2 unit.</t>
    </r>
  </si>
  <si>
    <r>
      <t>5</t>
    </r>
    <r>
      <rPr>
        <sz val="8"/>
        <rFont val="Times New Roman"/>
        <family val="1"/>
      </rPr>
      <t>Includes byproduct salt from potash production.</t>
    </r>
  </si>
  <si>
    <t>Clays, bentonite, powder</t>
  </si>
  <si>
    <t>r, e</t>
  </si>
  <si>
    <t>Ore, recoverable Cu content</t>
  </si>
  <si>
    <t>Silver, Au content of concentrate</t>
  </si>
  <si>
    <r>
      <t>Molybdenum, concentrate, Mo content</t>
    </r>
    <r>
      <rPr>
        <vertAlign val="superscript"/>
        <sz val="8"/>
        <rFont val="Times New Roman"/>
        <family val="1"/>
      </rPr>
      <t>e</t>
    </r>
  </si>
  <si>
    <t>Zinc:</t>
  </si>
  <si>
    <t>Mine output, Zn content</t>
  </si>
  <si>
    <t>Smelter, primary and secondary</t>
  </si>
  <si>
    <t>Metals, steel:</t>
  </si>
  <si>
    <t>r, 4</t>
  </si>
  <si>
    <r>
      <t>Sulfur, native</t>
    </r>
    <r>
      <rPr>
        <vertAlign val="superscript"/>
        <sz val="8"/>
        <rFont val="Times New Roman"/>
        <family val="1"/>
      </rPr>
      <t>e</t>
    </r>
  </si>
  <si>
    <r>
      <t>Blast furnace:</t>
    </r>
    <r>
      <rPr>
        <vertAlign val="superscript"/>
        <sz val="8"/>
        <rFont val="Times New Roman"/>
        <family val="1"/>
      </rPr>
      <t>e</t>
    </r>
  </si>
  <si>
    <r>
      <t>Ferronickel</t>
    </r>
    <r>
      <rPr>
        <vertAlign val="superscript"/>
        <sz val="8"/>
        <rFont val="Times New Roman"/>
        <family val="1"/>
      </rPr>
      <t>e</t>
    </r>
  </si>
  <si>
    <t>Horticultural use</t>
  </si>
  <si>
    <r>
      <t>Peat, fuel use</t>
    </r>
    <r>
      <rPr>
        <vertAlign val="superscript"/>
        <sz val="8"/>
        <rFont val="Times New Roman"/>
        <family val="1"/>
      </rPr>
      <t>e</t>
    </r>
  </si>
  <si>
    <t>Concentrate, Pb content</t>
  </si>
  <si>
    <t>Refined, primary and secondary</t>
  </si>
  <si>
    <r>
      <t>Bismuth:</t>
    </r>
    <r>
      <rPr>
        <vertAlign val="superscript"/>
        <sz val="8"/>
        <rFont val="Times New Roman"/>
        <family val="1"/>
      </rPr>
      <t>e</t>
    </r>
  </si>
  <si>
    <t>Mine output, Bi content</t>
  </si>
  <si>
    <r>
      <t>Asbestos, grades I-VI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</si>
  <si>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</si>
  <si>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t>r, 2</t>
  </si>
  <si>
    <t>Magnesium, metal, primary</t>
  </si>
  <si>
    <r>
      <t>Tin, mine output, Sn content</t>
    </r>
    <r>
      <rPr>
        <vertAlign val="superscript"/>
        <sz val="8"/>
        <rFont val="Times New Roman"/>
        <family val="1"/>
      </rPr>
      <t>e</t>
    </r>
  </si>
  <si>
    <r>
      <t>Diamonds, synthetic</t>
    </r>
    <r>
      <rPr>
        <vertAlign val="superscript"/>
        <sz val="8"/>
        <rFont val="Times New Roman"/>
        <family val="1"/>
      </rPr>
      <t>e</t>
    </r>
  </si>
  <si>
    <t>thousand carats</t>
  </si>
  <si>
    <t>Soda ash</t>
  </si>
  <si>
    <r>
      <t>Gold, mine output, Au content</t>
    </r>
    <r>
      <rPr>
        <vertAlign val="superscript"/>
        <sz val="8"/>
        <rFont val="Times New Roman"/>
        <family val="1"/>
      </rPr>
      <t>e</t>
    </r>
  </si>
  <si>
    <r>
      <t>Rhenium</t>
    </r>
    <r>
      <rPr>
        <vertAlign val="superscript"/>
        <sz val="8"/>
        <rFont val="Times New Roman"/>
        <family val="1"/>
      </rPr>
      <t>e</t>
    </r>
  </si>
  <si>
    <t>Foil</t>
  </si>
  <si>
    <t>Metal, primary</t>
  </si>
  <si>
    <t>Sulfur</t>
  </si>
  <si>
    <t>Industrial minerals--Continued:</t>
  </si>
  <si>
    <t>Lime, dead-burned</t>
  </si>
  <si>
    <r>
      <t>Beryllium, beryl, cobbed 10% to 20% BeO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</si>
  <si>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March 2004.</t>
    </r>
  </si>
  <si>
    <r>
      <t>Refinery products</t>
    </r>
    <r>
      <rPr>
        <vertAlign val="superscript"/>
        <sz val="8"/>
        <rFont val="Times New Roman"/>
        <family val="1"/>
      </rPr>
      <t>6</t>
    </r>
  </si>
  <si>
    <r>
      <t>7</t>
    </r>
    <r>
      <rPr>
        <sz val="8"/>
        <rFont val="Times New Roman"/>
        <family val="1"/>
      </rPr>
      <t>Tajikistan produces a number of other mineral commodities not listed in the table for which information is inadequate to derive estimates.</t>
    </r>
  </si>
  <si>
    <t>Quartz (other than natural sands); quartzite, whether or not roughly</t>
  </si>
  <si>
    <t>trimmed or merely cut into blocks or slabs of rectangular or square shape</t>
  </si>
  <si>
    <t>Natural sands of all kinds, other metal-bearing sands</t>
  </si>
  <si>
    <t>Sulfur:</t>
  </si>
  <si>
    <t>Sulfur of all kinds, other than sublimed sulfur, precipitated sulfur and</t>
  </si>
  <si>
    <t>colloidal sulfur</t>
  </si>
  <si>
    <t>Sulfur, sublimed or precipitated; colloidal sulfur</t>
  </si>
  <si>
    <t>Dioxide</t>
  </si>
  <si>
    <t>Acid; oleum</t>
  </si>
  <si>
    <t>Talc, steatite, soapstone, pyrophyllite:  Natural steatite, whether or not</t>
  </si>
  <si>
    <t>Magnitogorsk</t>
  </si>
  <si>
    <t xml:space="preserve">    Peshchanka</t>
  </si>
  <si>
    <t>Rudnichnyy</t>
  </si>
  <si>
    <t xml:space="preserve">   Lead, recoverable Pb content of ore</t>
  </si>
  <si>
    <t>Altay mining and benefication complex</t>
  </si>
  <si>
    <t>Altay Mountains region, South Siberia</t>
  </si>
  <si>
    <t>Dalpolymetal mining and benefication complex</t>
  </si>
  <si>
    <t>Nerchinsk polymetallic complex</t>
  </si>
  <si>
    <t>Chitinskaya Oblast'</t>
  </si>
  <si>
    <t>Sadon lead-zinc complex</t>
  </si>
  <si>
    <t>Severnaya Osetiya-Alaniya Republic</t>
  </si>
  <si>
    <t>Salair mining and benefication complex</t>
  </si>
  <si>
    <t>Kemerovo Oblast'</t>
  </si>
  <si>
    <t xml:space="preserve">   Zinc, recoverable Zn content of ore</t>
  </si>
  <si>
    <t>Lead, metal</t>
  </si>
  <si>
    <t>Dalpolymetal lead smelter</t>
  </si>
  <si>
    <t>Rudnaya in the Maritime District</t>
  </si>
  <si>
    <t>Elektrozinc lead smelter</t>
  </si>
  <si>
    <t>Vladikavkaz in North Caucasus</t>
  </si>
  <si>
    <t>Satka deposit</t>
  </si>
  <si>
    <t>Chelyabinsk Oblast'</t>
  </si>
  <si>
    <t>Magnesium, metal (for sale)</t>
  </si>
  <si>
    <t>Avisma plant</t>
  </si>
  <si>
    <t>Berezniki</t>
  </si>
  <si>
    <t>Solikamsk plant</t>
  </si>
  <si>
    <t>Solikamsk</t>
  </si>
  <si>
    <t>Mica</t>
  </si>
  <si>
    <t>Aldan</t>
  </si>
  <si>
    <t>Karel</t>
  </si>
  <si>
    <t>Kovdor</t>
  </si>
  <si>
    <t>Mam</t>
  </si>
  <si>
    <t>Irkutsk complex</t>
  </si>
  <si>
    <t>Dzhida tungsten-molybdenum mine</t>
  </si>
  <si>
    <t>West Transbaikal</t>
  </si>
  <si>
    <t>Sorsk molybdenum mining enterprise</t>
  </si>
  <si>
    <t>Sorsk region</t>
  </si>
  <si>
    <t>Tyrnyauz tungsten-molybdenum mine</t>
  </si>
  <si>
    <t>North Caucasus</t>
  </si>
  <si>
    <t>Shakhtaminskoye molybdenum mining enterprise</t>
  </si>
  <si>
    <t>Noril'sk area</t>
  </si>
  <si>
    <t>Sakhalin</t>
  </si>
  <si>
    <t>Tomsk Oblast'</t>
  </si>
  <si>
    <t>Tyumen Oblast', including:</t>
  </si>
  <si>
    <t xml:space="preserve">    Medvezhye field</t>
  </si>
  <si>
    <t xml:space="preserve">    Urengoi field</t>
  </si>
  <si>
    <t xml:space="preserve">    Vyrngapur field</t>
  </si>
  <si>
    <t xml:space="preserve">    Yamburg field</t>
  </si>
  <si>
    <t>Bovanenko field</t>
  </si>
  <si>
    <t>Yamal Peninsula</t>
  </si>
  <si>
    <t>Pestsovoyy field</t>
  </si>
  <si>
    <t>Ob-Taz Gulf area</t>
  </si>
  <si>
    <t>Zapolyarnyy field</t>
  </si>
  <si>
    <t>Schtokmanov field</t>
  </si>
  <si>
    <t>Barents Sea</t>
  </si>
  <si>
    <t>Volga</t>
  </si>
  <si>
    <t>Volga region</t>
  </si>
  <si>
    <t>Yakut-Sakha</t>
  </si>
  <si>
    <t>Nepheline syenite</t>
  </si>
  <si>
    <t>Apatite complex</t>
  </si>
  <si>
    <t>Kiya-Shaltyr Mine</t>
  </si>
  <si>
    <t>Goryachegorsk region, east Siberia</t>
  </si>
  <si>
    <t>Nickel:</t>
  </si>
  <si>
    <t xml:space="preserve">    Ni in ore</t>
  </si>
  <si>
    <t>Yuzhuralnikel company</t>
  </si>
  <si>
    <t xml:space="preserve">        Smelting</t>
  </si>
  <si>
    <t>Noril'sk</t>
  </si>
  <si>
    <t>Pechenga</t>
  </si>
  <si>
    <t xml:space="preserve">        Refining</t>
  </si>
  <si>
    <t xml:space="preserve">            Do.</t>
  </si>
  <si>
    <t xml:space="preserve">        Ni products and Ni in FeNi</t>
  </si>
  <si>
    <t>Rezh, Ufaleynikel, Yuzhuralnikel enterprises</t>
  </si>
  <si>
    <t>Leningradslanets Association</t>
  </si>
  <si>
    <t>Slantsy region</t>
  </si>
  <si>
    <t>East Siberia, Tomsk Oblast'</t>
  </si>
  <si>
    <t>Tomskaya Oblast'</t>
  </si>
  <si>
    <t>European Russia:</t>
  </si>
  <si>
    <t xml:space="preserve">    Astrakhan</t>
  </si>
  <si>
    <t>North Caspian Sea basin</t>
  </si>
  <si>
    <t xml:space="preserve">    Bashkortostan</t>
  </si>
  <si>
    <t xml:space="preserve">    Checheno-Ingush Republic</t>
  </si>
  <si>
    <t>Southern Caucasus</t>
  </si>
  <si>
    <t xml:space="preserve">    Dagestan</t>
  </si>
  <si>
    <t xml:space="preserve">    Kaliningrad Oblast'</t>
  </si>
  <si>
    <t>Baltic coast</t>
  </si>
  <si>
    <t xml:space="preserve">    Komi Republic</t>
  </si>
  <si>
    <t>Northwest</t>
  </si>
  <si>
    <t xml:space="preserve">    Krasnodar Kray</t>
  </si>
  <si>
    <t xml:space="preserve">    Orenburg Oblast'</t>
  </si>
  <si>
    <t xml:space="preserve">    Perm Oblast'</t>
  </si>
  <si>
    <t xml:space="preserve">    Samara</t>
  </si>
  <si>
    <t xml:space="preserve">    Saratov Oblast'</t>
  </si>
  <si>
    <t xml:space="preserve">    Stavropol Kray</t>
  </si>
  <si>
    <t xml:space="preserve">    Tatarstan</t>
  </si>
  <si>
    <t xml:space="preserve">    Udmurt Republic</t>
  </si>
  <si>
    <t>Petroleum--Continued</t>
  </si>
  <si>
    <t>Fields, including:</t>
  </si>
  <si>
    <t>Tyumenskaya Oblast', West Siberia</t>
  </si>
  <si>
    <t xml:space="preserve">   Kogolym</t>
  </si>
  <si>
    <t xml:space="preserve">   Krasnoleninskiy</t>
  </si>
  <si>
    <t xml:space="preserve">   Langepas</t>
  </si>
  <si>
    <t xml:space="preserve">   Megion</t>
  </si>
  <si>
    <t xml:space="preserve">   Nizhnevartovsk</t>
  </si>
  <si>
    <t xml:space="preserve">   Noyabrsk</t>
  </si>
  <si>
    <t xml:space="preserve">   Purneftegaz</t>
  </si>
  <si>
    <t xml:space="preserve">   Surgat</t>
  </si>
  <si>
    <t xml:space="preserve">   Uray</t>
  </si>
  <si>
    <t xml:space="preserve">   Varegan</t>
  </si>
  <si>
    <t>Sakhalin Island</t>
  </si>
  <si>
    <t>Kingisepp complex</t>
  </si>
  <si>
    <t>Leningradskaya Oblast'</t>
  </si>
  <si>
    <t>Lopatino, Yegorevsk deposits</t>
  </si>
  <si>
    <t>Moscow Oblast'</t>
  </si>
  <si>
    <t>Polpinskoye deposit</t>
  </si>
  <si>
    <t>Bryanskaya Oblast'</t>
  </si>
  <si>
    <t>Verkhnekamsk deposit</t>
  </si>
  <si>
    <t>Phosphate rock, apatite concentrate</t>
  </si>
  <si>
    <t>Kapan mining directorate</t>
  </si>
  <si>
    <t>AZERBAIJAN</t>
  </si>
  <si>
    <t>Aluminum</t>
  </si>
  <si>
    <t>Sumgait smelter</t>
  </si>
  <si>
    <t>Sumqayit</t>
  </si>
  <si>
    <t>Gyandzha refinery</t>
  </si>
  <si>
    <t>Ganca</t>
  </si>
  <si>
    <t>Alunite ore</t>
  </si>
  <si>
    <t>Zaglik alunite mining directorate</t>
  </si>
  <si>
    <t>Zaglik</t>
  </si>
  <si>
    <t>Arsenic</t>
  </si>
  <si>
    <t>Dzhul'finskiy region</t>
  </si>
  <si>
    <t>Barite</t>
  </si>
  <si>
    <t>Khanlarskiy region</t>
  </si>
  <si>
    <t>Karadagly cement plant</t>
  </si>
  <si>
    <t>Karadagly</t>
  </si>
  <si>
    <t>Tauz cement plant</t>
  </si>
  <si>
    <t>Tauz Region</t>
  </si>
  <si>
    <t>Clay, bentonite</t>
  </si>
  <si>
    <t>Dash-Salakhlinskoye deposit</t>
  </si>
  <si>
    <t>Kazakhskiy region</t>
  </si>
  <si>
    <t>Copper</t>
  </si>
  <si>
    <t>Karadaskiy complex</t>
  </si>
  <si>
    <t>Shamkhorskiy region</t>
  </si>
  <si>
    <t>Copper, byproduct gold and silver</t>
  </si>
  <si>
    <t>Kedabekskiy Rayon deposit</t>
  </si>
  <si>
    <t>Copper, gold, iron, lead, sulfur, zinc</t>
  </si>
  <si>
    <t>Katekhskoye, Katsdagskoye, Khikhinskoye</t>
  </si>
  <si>
    <t>Sheki-Belokanskiy zone, southern Caucasus</t>
  </si>
  <si>
    <t xml:space="preserve">  deposits</t>
  </si>
  <si>
    <t>Dolomite</t>
  </si>
  <si>
    <t>Nakhichevan region</t>
  </si>
  <si>
    <t>Iodine and bromine</t>
  </si>
  <si>
    <t>Baku, Karadagly, Neftechala plants</t>
  </si>
  <si>
    <t>Iron ore, marketable</t>
  </si>
  <si>
    <t>Dashkasan mining directorate</t>
  </si>
  <si>
    <t>Dashkasan region</t>
  </si>
  <si>
    <t>Lead-zinc ore</t>
  </si>
  <si>
    <t>Ordubadskiy and Norashenskiy regions</t>
  </si>
  <si>
    <t>Molybdenum</t>
  </si>
  <si>
    <t>Ordubadskiy region</t>
  </si>
  <si>
    <t>Natural gas, processing</t>
  </si>
  <si>
    <t>Karadagly plant</t>
  </si>
  <si>
    <t>Near Baku</t>
  </si>
  <si>
    <t>TABLE 2--Continued</t>
  </si>
  <si>
    <t>AZERBAIJAN--Continued</t>
  </si>
  <si>
    <r>
      <t>Petroleum and natural gas:</t>
    </r>
    <r>
      <rPr>
        <vertAlign val="superscript"/>
        <sz val="8"/>
        <rFont val="Times New Roman"/>
        <family val="1"/>
      </rPr>
      <t>5</t>
    </r>
  </si>
  <si>
    <t xml:space="preserve">   Crude petroleum and gas condensate</t>
  </si>
  <si>
    <t>State Oil Company of Azerbaijan (SOCAR) for</t>
  </si>
  <si>
    <t>Production from 37 onshore deposits, which</t>
  </si>
  <si>
    <t xml:space="preserve">  natural gas production</t>
  </si>
  <si>
    <t xml:space="preserve">     Do.</t>
  </si>
  <si>
    <t xml:space="preserve">  produced from the Guneshli field</t>
  </si>
  <si>
    <t>Azerbaijan International Operating Company</t>
  </si>
  <si>
    <t>Azeri, Chirag-1, Guneshli offshore fields</t>
  </si>
  <si>
    <t xml:space="preserve">   (AIOC) for oil production</t>
  </si>
  <si>
    <t>Alov, Araz, Khazar, Kyapaz-Serdar, Osman,</t>
  </si>
  <si>
    <t>Caspian Sea</t>
  </si>
  <si>
    <t xml:space="preserve">  Sharg offshore fields</t>
  </si>
  <si>
    <t xml:space="preserve">   Natural gas</t>
  </si>
  <si>
    <t>Gunesli, Nakhchyvan, Shah-Deniz offshore fields</t>
  </si>
  <si>
    <t>Petroleum, refined</t>
  </si>
  <si>
    <t>24-gallon barrels</t>
  </si>
  <si>
    <t>Azernefteyag (formerly Baku) refinery</t>
  </si>
  <si>
    <t>Baku</t>
  </si>
  <si>
    <t>6</t>
  </si>
  <si>
    <t xml:space="preserve">   Do.</t>
  </si>
  <si>
    <t>Azernefteyagandzhah (formerly Novo-Baku)</t>
  </si>
  <si>
    <t xml:space="preserve">   refinery</t>
  </si>
  <si>
    <t>Pyrite polymetallic</t>
  </si>
  <si>
    <t>Filizchayskiy deposit</t>
  </si>
  <si>
    <t xml:space="preserve">   Crude</t>
  </si>
  <si>
    <t>Azerboru production amalgamation</t>
  </si>
  <si>
    <t xml:space="preserve">   Rolled</t>
  </si>
  <si>
    <t xml:space="preserve">     do.</t>
  </si>
  <si>
    <t xml:space="preserve">   Pipe, tubes</t>
  </si>
  <si>
    <t>Stones, facing</t>
  </si>
  <si>
    <t>Buzgovskiy and Shakhtakhtinskiy deposits</t>
  </si>
  <si>
    <t>Sulfur pyrites</t>
  </si>
  <si>
    <t>Travertine</t>
  </si>
  <si>
    <t>Krichevskiy and Volkovysk plants</t>
  </si>
  <si>
    <t>Mahilyowskaya and Wawkavysk Oblasts'</t>
  </si>
  <si>
    <t>Diamond</t>
  </si>
  <si>
    <t>Kristall plant</t>
  </si>
  <si>
    <t>Homyel'skaya Oblasts'</t>
  </si>
  <si>
    <t>Grodno "Azot" Association</t>
  </si>
  <si>
    <t>Hrodna region</t>
  </si>
  <si>
    <t>Production at 37 enterprises producing mainly</t>
  </si>
  <si>
    <t>All regions of country</t>
  </si>
  <si>
    <t>7</t>
  </si>
  <si>
    <t xml:space="preserve">  briquets</t>
  </si>
  <si>
    <t xml:space="preserve">    Crude</t>
  </si>
  <si>
    <t>Belarusneft Association</t>
  </si>
  <si>
    <t>Angles, shapes, and sections of iron or nonalloy steel</t>
  </si>
  <si>
    <t>7216</t>
  </si>
  <si>
    <t>Tubes, pipes, and hollow profiles of ion or steel, seamless</t>
  </si>
  <si>
    <t>Unwrought aluminum</t>
  </si>
  <si>
    <r>
      <t>1</t>
    </r>
    <r>
      <rPr>
        <sz val="8"/>
        <rFont val="Times New Roman"/>
        <family val="1"/>
      </rPr>
      <t>Trade Nomenclature of External Economic Activity (TNEEA) of the Commonwealth of Independent States (CIS).</t>
    </r>
  </si>
  <si>
    <r>
      <t>2</t>
    </r>
    <r>
      <rPr>
        <sz val="8"/>
        <rFont val="Times New Roman"/>
        <family val="1"/>
      </rPr>
      <t>Conversion of statistical value to U.S. dollars is performed using official exchange rate of the national banks of the CIS countries on the day of Cargo Control</t>
    </r>
  </si>
  <si>
    <t>TABLE 34</t>
  </si>
  <si>
    <t xml:space="preserve">  in central and southern parts of country</t>
  </si>
  <si>
    <t>Darvazy and Rankul placer deposits, placers</t>
  </si>
  <si>
    <t>Aprelevka, Burgunda, Kyzyl-Chek,</t>
  </si>
  <si>
    <t xml:space="preserve">  Shkol'noye deposits</t>
  </si>
  <si>
    <t xml:space="preserve">   country and offshore in Caspian Sea;</t>
  </si>
  <si>
    <t xml:space="preserve">   Lebapskiy, Maryyskiy deposits</t>
  </si>
  <si>
    <t xml:space="preserve">   Amu-Dar'ya and Murgab Basins; Dashoguzskiy,</t>
  </si>
  <si>
    <t>Dnipropetrovs'ka, Donets'ka, Luhans'ka</t>
  </si>
  <si>
    <t xml:space="preserve">  Oblasts'</t>
  </si>
  <si>
    <t xml:space="preserve">Rozdol mining complex mines (Rozdol, </t>
  </si>
  <si>
    <t xml:space="preserve">   Soroks, Zdhidalchev deposits) and Yarvorov</t>
  </si>
  <si>
    <t xml:space="preserve">   complex mines (Nemirov-Yazov deposits</t>
  </si>
  <si>
    <t xml:space="preserve">   in Livivs'ka and Kyyivs'ka Oblasts')</t>
  </si>
  <si>
    <t xml:space="preserve">Deposits in Samarqand and Toshkent </t>
  </si>
  <si>
    <t xml:space="preserve">  Wiloyati regions; Karakalpakstan</t>
  </si>
  <si>
    <t xml:space="preserve">  (Kara-Kalpakskaya ASSR)</t>
  </si>
  <si>
    <t>Uchkulach deposit in Toshkent Wiloyati;</t>
  </si>
  <si>
    <t xml:space="preserve">   Altyn-Topkan deposit in Kurama Mountain</t>
  </si>
  <si>
    <t xml:space="preserve">   Altyn-Topkan transferred to control </t>
  </si>
  <si>
    <t xml:space="preserve">   range in Tajikistan (in March 1999,</t>
  </si>
  <si>
    <t xml:space="preserve">   of Tajikistan)</t>
  </si>
  <si>
    <t xml:space="preserve">  offshore fields with more than 45% of</t>
  </si>
  <si>
    <t xml:space="preserve">   natural gas produced from the Bakharly field</t>
  </si>
  <si>
    <t xml:space="preserve">   and more than 50% of crude petroleum</t>
  </si>
  <si>
    <t>of total</t>
  </si>
  <si>
    <t>Value</t>
  </si>
  <si>
    <t>precious metals, of rare-earth metals, of radioactive</t>
  </si>
  <si>
    <t>elements or isotopes</t>
  </si>
  <si>
    <t>Lead and articles thereof</t>
  </si>
  <si>
    <t>Miscellaneous articles of nonprecious metals</t>
  </si>
  <si>
    <t>Natural or cultured pearls, precious or semiprecious</t>
  </si>
  <si>
    <t>stones, precious metals</t>
  </si>
  <si>
    <t>Nickel and articles thereof</t>
  </si>
  <si>
    <t>Ores, slag and ash</t>
  </si>
  <si>
    <t>TABLE 4--Continued</t>
  </si>
  <si>
    <t>Other nonprecious metals, cermets, articles thereof</t>
  </si>
  <si>
    <t>Salt; sulfur; earths and stone; plastering materials,</t>
  </si>
  <si>
    <t>lime and cement</t>
  </si>
  <si>
    <t>Tin and articles thereof</t>
  </si>
  <si>
    <t>Zinc and articles thereof</t>
  </si>
  <si>
    <t>-- Zero.</t>
  </si>
  <si>
    <t>Source:  Statistical Yearbook of Armenia, 2004, p. 460-478, accessed May 6, 2005, at URL http://www.armstat.am/StatData.</t>
  </si>
  <si>
    <t>TABLE 5</t>
  </si>
  <si>
    <r>
      <t>AZERBAIJAN:  VALUE OF EXPORTS AND IMPORTS, BY MINERAL GROUP</t>
    </r>
    <r>
      <rPr>
        <vertAlign val="superscript"/>
        <sz val="8"/>
        <rFont val="Times New Roman"/>
        <family val="1"/>
      </rPr>
      <t>1</t>
    </r>
  </si>
  <si>
    <r>
      <t>With CIS countries:</t>
    </r>
    <r>
      <rPr>
        <vertAlign val="superscript"/>
        <sz val="8"/>
        <rFont val="Times New Roman"/>
        <family val="1"/>
      </rPr>
      <t>3</t>
    </r>
  </si>
  <si>
    <t>With other countries of the</t>
  </si>
  <si>
    <t>world:</t>
  </si>
  <si>
    <t>-- Zero or zero percent.</t>
  </si>
  <si>
    <r>
      <t>2</t>
    </r>
    <r>
      <rPr>
        <sz val="8"/>
        <rFont val="Times New Roman"/>
        <family val="1"/>
      </rPr>
      <t>Less than 1/2 unit.</t>
    </r>
  </si>
  <si>
    <r>
      <t>3</t>
    </r>
    <r>
      <rPr>
        <sz val="8"/>
        <rFont val="Times New Roman"/>
        <family val="1"/>
      </rPr>
      <t>Committee of the Commonwealth of Independent States (CIS).</t>
    </r>
  </si>
  <si>
    <t>(2)</t>
  </si>
  <si>
    <t>TABLE 6</t>
  </si>
  <si>
    <t>(Thousand metric tons and thousand dollars)</t>
  </si>
  <si>
    <t>Commodities and countries</t>
  </si>
  <si>
    <r>
      <t>TNEEA code of CIS</t>
    </r>
    <r>
      <rPr>
        <vertAlign val="superscript"/>
        <sz val="8"/>
        <rFont val="Times New Roman"/>
        <family val="1"/>
      </rPr>
      <t>2</t>
    </r>
  </si>
  <si>
    <t>Quantity</t>
  </si>
  <si>
    <r>
      <t>Value</t>
    </r>
    <r>
      <rPr>
        <vertAlign val="superscript"/>
        <sz val="8"/>
        <rFont val="Times New Roman"/>
        <family val="1"/>
      </rPr>
      <t>3</t>
    </r>
  </si>
  <si>
    <t>Crude petroleum:</t>
  </si>
  <si>
    <t>2709</t>
  </si>
  <si>
    <t>Commonwealth of Independent States (CIS):</t>
  </si>
  <si>
    <t>Kachkanar iron mining complex</t>
  </si>
  <si>
    <t>Chusovoy and Nizhniy Tagil plants</t>
  </si>
  <si>
    <t xml:space="preserve">    Pentoxide</t>
  </si>
  <si>
    <t xml:space="preserve">   Zn content of ore</t>
  </si>
  <si>
    <t>Bashkir copper-zinc complex</t>
  </si>
  <si>
    <t>Sibai in southern Urals</t>
  </si>
  <si>
    <t>Buribai copper-zinc mining complex</t>
  </si>
  <si>
    <t>Buribai in southern Urals</t>
  </si>
  <si>
    <t>Gai copper-zinc mining and beneficiation</t>
  </si>
  <si>
    <t>Gai in southern Urals</t>
  </si>
  <si>
    <t xml:space="preserve">  complex</t>
  </si>
  <si>
    <t>Kirovgrad copper enterprise</t>
  </si>
  <si>
    <t>Kirovgrad in central Urals</t>
  </si>
  <si>
    <t>Sredneuralsk copper complex</t>
  </si>
  <si>
    <t>Revda in central Urals</t>
  </si>
  <si>
    <t>Uchali copper-zinc mining and beneficiation</t>
  </si>
  <si>
    <t>Uchalinskiy Rayon in southern Urals</t>
  </si>
  <si>
    <t xml:space="preserve">   Metal</t>
  </si>
  <si>
    <t>Chelyabinsk electrolytic zinc plant</t>
  </si>
  <si>
    <t>Elektrozink plant</t>
  </si>
  <si>
    <t>TAJIKISTAN</t>
  </si>
  <si>
    <t>Tajik aluminum plant (TadAZ)</t>
  </si>
  <si>
    <t>Tursunzade</t>
  </si>
  <si>
    <t>Antimony</t>
  </si>
  <si>
    <t>Anzob mining and beneficiation complex</t>
  </si>
  <si>
    <t>Dzhizhikrutskoye Sb-Hg deposit</t>
  </si>
  <si>
    <t>Isfara hydrometallurgical plant</t>
  </si>
  <si>
    <t>Tengiz deposit</t>
  </si>
  <si>
    <t>Zhanazhol deposit</t>
  </si>
  <si>
    <t>Urikhtau deposit</t>
  </si>
  <si>
    <t>Agip Kazakhstan North Caspian Operating</t>
  </si>
  <si>
    <t>Kashagana offshore field</t>
  </si>
  <si>
    <t xml:space="preserve">  Company (AGip KCO)</t>
  </si>
  <si>
    <t>Uzenmunaigaz</t>
  </si>
  <si>
    <t>Uzen deposit</t>
  </si>
  <si>
    <t>Karachaganak Integrated Organization (KIO)</t>
  </si>
  <si>
    <t>Alibekmola, Ayrankul, Chinarevskoye, Kozhasay,</t>
  </si>
  <si>
    <t xml:space="preserve">  North Buzachi, Sazankurak, Saztyube, Urikhtau</t>
  </si>
  <si>
    <t>24-gallon barrels per day</t>
  </si>
  <si>
    <t>Tengiz deposit (peak production by 2010)</t>
  </si>
  <si>
    <t xml:space="preserve">    Refined, crude oil throughput</t>
  </si>
  <si>
    <t>Atyrau, Pavlodar, Shymkent refineries</t>
  </si>
  <si>
    <t>Atyrau, Pavlodar, Shymkent, respectively</t>
  </si>
  <si>
    <t>Phosphate rock</t>
  </si>
  <si>
    <t>Chilisay mining directorate</t>
  </si>
  <si>
    <t>Karatau production association</t>
  </si>
  <si>
    <t>Shymkent and Zhambyl regions</t>
  </si>
  <si>
    <t>Rare metals (columbium, indium,</t>
  </si>
  <si>
    <t>Aktau complex</t>
  </si>
  <si>
    <t>Aktau</t>
  </si>
  <si>
    <t xml:space="preserve">  selenium, tellurium)</t>
  </si>
  <si>
    <t>Belogorsky rare-metals plant</t>
  </si>
  <si>
    <t>Belogorskiy</t>
  </si>
  <si>
    <t>Chimkent polymetallic plant</t>
  </si>
  <si>
    <t>Ust-Kamenogorsk lead-zinc plant</t>
  </si>
  <si>
    <t>Akchatau mining and beneficiation complex</t>
  </si>
  <si>
    <t>Rhenium</t>
  </si>
  <si>
    <t>Balkhash copper mining-metallurgical complex</t>
  </si>
  <si>
    <t xml:space="preserve">  do.</t>
  </si>
  <si>
    <t>Silver, refined</t>
  </si>
  <si>
    <t xml:space="preserve">   Chimkent metallurgical plants</t>
  </si>
  <si>
    <t xml:space="preserve">   Ust-Kamenogorsk</t>
  </si>
  <si>
    <t>Tantalum</t>
  </si>
  <si>
    <t>Yermak ferroalloy plant</t>
  </si>
  <si>
    <t>Tin</t>
  </si>
  <si>
    <t xml:space="preserve">Akzhaik deposit, Zhezkazgan region </t>
  </si>
  <si>
    <t>Titanium, metal</t>
  </si>
  <si>
    <t>Uranium, U content</t>
  </si>
  <si>
    <t xml:space="preserve">   Prikaspiskiy ore-enrichment center</t>
  </si>
  <si>
    <t>Aqtau</t>
  </si>
  <si>
    <t xml:space="preserve">   Shevchenko</t>
  </si>
  <si>
    <t xml:space="preserve">   Stepnogorsk</t>
  </si>
  <si>
    <t>Stepnogorsk</t>
  </si>
  <si>
    <t xml:space="preserve">   Taboshara</t>
  </si>
  <si>
    <t>Taboshara</t>
  </si>
  <si>
    <t xml:space="preserve">   Tselinny chemical complex</t>
  </si>
  <si>
    <t xml:space="preserve">    Concentrates</t>
  </si>
  <si>
    <t xml:space="preserve">    Ore</t>
  </si>
  <si>
    <t>Tishinskiy deposit</t>
  </si>
  <si>
    <t xml:space="preserve">    Leninogorsk mining and metallurgical complex</t>
  </si>
  <si>
    <t>9</t>
  </si>
  <si>
    <t xml:space="preserve">    Ust'-Kamenogorsk metallurgical plant</t>
  </si>
  <si>
    <t xml:space="preserve">    Sb content of ore</t>
  </si>
  <si>
    <t>Kadamzhai and Khaidarkan complexes</t>
  </si>
  <si>
    <t>Kadamzhaiskiy Rayon, Khaidarkan region</t>
  </si>
  <si>
    <t>Kadamzhai beneficiation plant</t>
  </si>
  <si>
    <t>Kadamzhai deposit</t>
  </si>
  <si>
    <t>Terek-Sayskiy beneficiation plant</t>
  </si>
  <si>
    <t>Terek-Sayskiy deposit</t>
  </si>
  <si>
    <t>Kadamzhai metallurgical facility</t>
  </si>
  <si>
    <t>Kadamzhaiskiy Rayon</t>
  </si>
  <si>
    <t>Antimony-fluorspar-mercury</t>
  </si>
  <si>
    <t>Khaidarkan mining and metallurgical complex</t>
  </si>
  <si>
    <t>Chauvi-Chonkoy-Khaidarkan deposit</t>
  </si>
  <si>
    <t>Kantskiy cement plant</t>
  </si>
  <si>
    <t>Kant</t>
  </si>
  <si>
    <t>Seven underground mines, five open pits includes</t>
  </si>
  <si>
    <t xml:space="preserve">  deposits: Almalyk, Dzhergalan, Kara-Kiche,</t>
  </si>
  <si>
    <t xml:space="preserve">  Kok-Yangak, Kyzyl-Kiya, Sulyukta, Tashkumyr</t>
  </si>
  <si>
    <t>Khaidarkan deposit</t>
  </si>
  <si>
    <t xml:space="preserve">    Au content of ore</t>
  </si>
  <si>
    <t>Makmalzoloto</t>
  </si>
  <si>
    <t>Yagmanskoye deposit</t>
  </si>
  <si>
    <t>Barite-witherite</t>
  </si>
  <si>
    <t>Arpaklenskiy mining enterprise</t>
  </si>
  <si>
    <t>Arpaklen deposit</t>
  </si>
  <si>
    <t>Kumytash deposit and other deposits</t>
  </si>
  <si>
    <t>Bischofite, epsomite, Galauber's salt,</t>
  </si>
  <si>
    <t>Karabogazsulfate Association</t>
  </si>
  <si>
    <t>Kara-Bogaz-Gol Lagoon, off the Caspian Sea</t>
  </si>
  <si>
    <t xml:space="preserve">  sea salt</t>
  </si>
  <si>
    <t>Bromine</t>
  </si>
  <si>
    <t>Cheleken plant</t>
  </si>
  <si>
    <t>Cheleken region</t>
  </si>
  <si>
    <t>Nebitdag plant</t>
  </si>
  <si>
    <t>Vyshka, Stantsiya</t>
  </si>
  <si>
    <t>Cement, from:</t>
  </si>
  <si>
    <t xml:space="preserve">    Bench gravel and loam</t>
  </si>
  <si>
    <t>Bezmeinskiy cement plant</t>
  </si>
  <si>
    <t>Bezmeinskoye deposit</t>
  </si>
  <si>
    <t xml:space="preserve">    Limestone and clay</t>
  </si>
  <si>
    <t>Kugitangskoye deposit</t>
  </si>
  <si>
    <t xml:space="preserve">    Limestone and marl</t>
  </si>
  <si>
    <t>Gingol'skoye deposit</t>
  </si>
  <si>
    <t>Clays:</t>
  </si>
  <si>
    <t xml:space="preserve">    Bentonite</t>
  </si>
  <si>
    <t>Oglanly Mine</t>
  </si>
  <si>
    <t>Oglanly region</t>
  </si>
  <si>
    <t xml:space="preserve">    Kaolin</t>
  </si>
  <si>
    <t>Commonwealth of Independent States (CIS)</t>
  </si>
  <si>
    <t>Petroleum oils:</t>
  </si>
  <si>
    <t>Motor benzine:</t>
  </si>
  <si>
    <t>Mineral or chemical fertilizers, potassic:</t>
  </si>
  <si>
    <t>Bars and rods, hot-rolled, of carbon steel:</t>
  </si>
  <si>
    <t>7214</t>
  </si>
  <si>
    <t>Tubes, pipes and hollow profiles, seamless, of iron or steel:</t>
  </si>
  <si>
    <t>7304</t>
  </si>
  <si>
    <t>TABLE 14</t>
  </si>
  <si>
    <r>
      <t>KAZAKHSTAN:  VALUE OF EXPORTS AND IMPORTS, BY MINERAL GROUP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</si>
  <si>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may not add to totals owing to independent rounding.</t>
    </r>
  </si>
  <si>
    <r>
      <t>3</t>
    </r>
    <r>
      <rPr>
        <sz val="8"/>
        <rFont val="Times New Roman"/>
        <family val="1"/>
      </rPr>
      <t>Commonwealth of Independent States (CIS).</t>
    </r>
  </si>
  <si>
    <t>TABLE 15</t>
  </si>
  <si>
    <t>(Metric tons and thousand dollars unless otherwise specified)</t>
  </si>
  <si>
    <t>Iron ores and concentrates, including roasted iron pyrites:</t>
  </si>
  <si>
    <t>2601</t>
  </si>
  <si>
    <t>British Virgin Islands</t>
  </si>
  <si>
    <t>Panama</t>
  </si>
  <si>
    <t>TABLE 15--Continued</t>
  </si>
  <si>
    <t>Motor benzine--Continued:</t>
  </si>
  <si>
    <t>Mongolia</t>
  </si>
  <si>
    <t>Natural gas:</t>
  </si>
  <si>
    <t>Azerbaijan</t>
  </si>
  <si>
    <t>Natural gas--Continued:</t>
  </si>
  <si>
    <t>Artificial corundum, aluminum oxide and hydroxide:</t>
  </si>
  <si>
    <t>Bahamas, The</t>
  </si>
  <si>
    <t>Mineral or chemical fertilizers containing 2 or 3 of the</t>
  </si>
  <si>
    <t>fertilizing elements--nitrogen, phosphorous, and</t>
  </si>
  <si>
    <t>potassium; other fertilizers:</t>
  </si>
  <si>
    <t>3105</t>
  </si>
  <si>
    <t>7202</t>
  </si>
  <si>
    <t>Flat-rolled products of iron or nonalloy steel:</t>
  </si>
  <si>
    <t>7208-7212</t>
  </si>
  <si>
    <t>Flat-rolled products of iron or nonalloy steel--Continued:</t>
  </si>
  <si>
    <t>CIS--Continued:</t>
  </si>
  <si>
    <t>Republic of Korea</t>
  </si>
  <si>
    <t>Refined copper and copper alloys, unwrought:</t>
  </si>
  <si>
    <t>7403</t>
  </si>
  <si>
    <t>Unwrought lead:</t>
  </si>
  <si>
    <t>7801</t>
  </si>
  <si>
    <t>Unwrought zinc:</t>
  </si>
  <si>
    <t>7901</t>
  </si>
  <si>
    <t>Unwrought zinc--Continued:</t>
  </si>
  <si>
    <t>TABLE 16</t>
  </si>
  <si>
    <t>TABLE 16--Continued</t>
  </si>
  <si>
    <t>Tubes, pipes, of cast iron or steel--Continued:</t>
  </si>
  <si>
    <t>Czech Republic</t>
  </si>
  <si>
    <r>
      <t>1</t>
    </r>
    <r>
      <rPr>
        <sz val="8"/>
        <rFont val="Times New Roman"/>
        <family val="1"/>
      </rPr>
      <t>Data may not add to totals shown due to independent rounding.</t>
    </r>
  </si>
  <si>
    <r>
      <t>2</t>
    </r>
    <r>
      <rPr>
        <sz val="8"/>
        <rFont val="Times New Roman"/>
        <family val="1"/>
      </rPr>
      <t>Trade Nomenclature of External Economic Activity (TNEEA) of the CIS.</t>
    </r>
  </si>
  <si>
    <t>TABLE 17</t>
  </si>
  <si>
    <r>
      <t>KYRGYZSTAN:  VALUE OF EXPORTS AND IMPORTS, BY MINERAL GROUP</t>
    </r>
    <r>
      <rPr>
        <vertAlign val="superscript"/>
        <sz val="8"/>
        <rFont val="Times New Roman"/>
        <family val="1"/>
      </rPr>
      <t>1</t>
    </r>
  </si>
  <si>
    <t>TABLE 18</t>
  </si>
  <si>
    <t>Other countries:  Afghanistan</t>
  </si>
  <si>
    <t>Natural or cultured pearls, precious or semiprecious stones,</t>
  </si>
  <si>
    <t>precious metals, metals clad with precious metals and</t>
  </si>
  <si>
    <t>articles thereof; imitation jewelry; coin:</t>
  </si>
  <si>
    <t>71</t>
  </si>
  <si>
    <t>Copper waste and scrap:</t>
  </si>
  <si>
    <t>7404</t>
  </si>
  <si>
    <t>CIS:  Kazakhstan</t>
  </si>
  <si>
    <t>TABLE 19</t>
  </si>
  <si>
    <t>Coal, Commonwealth of Independent States (CIS):</t>
  </si>
  <si>
    <t>Natural gas:  CIS:  Uzbekistan</t>
  </si>
  <si>
    <t>TABLE 19--Continued</t>
  </si>
  <si>
    <t>Articles of iron and steel:</t>
  </si>
  <si>
    <t>73</t>
  </si>
  <si>
    <t>Canada</t>
  </si>
  <si>
    <t>Tungsten and articles thereof, including waste and scrap:</t>
  </si>
  <si>
    <t>8102</t>
  </si>
  <si>
    <t>TABLE 20</t>
  </si>
  <si>
    <r>
      <t>MOLDOVA:  VALUE OF EXPORTS AND IMPORTS, BY MINERAL GROUP</t>
    </r>
    <r>
      <rPr>
        <vertAlign val="superscript"/>
        <sz val="8"/>
        <rFont val="Times New Roman"/>
        <family val="1"/>
      </rPr>
      <t>1</t>
    </r>
  </si>
  <si>
    <t>TABLE 21</t>
  </si>
  <si>
    <t>Arikskoye deposit (mining ceased 1992)</t>
  </si>
  <si>
    <t>Near Gaurdak</t>
  </si>
  <si>
    <t>Shakhtaminskoye deposit</t>
  </si>
  <si>
    <t>Gora deposit</t>
  </si>
  <si>
    <t>Gaurdak plant</t>
  </si>
  <si>
    <t>Gaurdak deposit (mining ceased 1997)</t>
  </si>
  <si>
    <t>Darvaza, Segli-Kar, Kara-Kum sulfur plants</t>
  </si>
  <si>
    <t>Kara-kum deposit (mining ceased 1962)</t>
  </si>
  <si>
    <t>Mykolayiv refinery</t>
  </si>
  <si>
    <t>Mykolayivs'ka Oblast'</t>
  </si>
  <si>
    <t>Zaporozh'ye (Dneprovsk) refinery</t>
  </si>
  <si>
    <t>Zaporiz'ka Oblast'</t>
  </si>
  <si>
    <t>Safyanovoskoye deposit</t>
  </si>
  <si>
    <t>Udokan deposit</t>
  </si>
  <si>
    <t>Chita Oblast</t>
  </si>
  <si>
    <t xml:space="preserve">    Cu content of concentrate</t>
  </si>
  <si>
    <t>Buribai enterprise</t>
  </si>
  <si>
    <t>Buribay region</t>
  </si>
  <si>
    <t>Gai region</t>
  </si>
  <si>
    <t>Kirovgrad complex</t>
  </si>
  <si>
    <t>Kirovgrad region</t>
  </si>
  <si>
    <t>Krasnoural'skiy complex</t>
  </si>
  <si>
    <t>Krasnoural'skiy region</t>
  </si>
  <si>
    <t>Noril'sk complex</t>
  </si>
  <si>
    <t>Noril'sk region, Kola Peninsula</t>
  </si>
  <si>
    <t>Sredneuralsk complex</t>
  </si>
  <si>
    <t>Ekatrinenburg region</t>
  </si>
  <si>
    <t>Uchali complex</t>
  </si>
  <si>
    <t>Uchalinskiy Rayon</t>
  </si>
  <si>
    <t>Urap complex</t>
  </si>
  <si>
    <t>Stavropol'skiy Kray</t>
  </si>
  <si>
    <t>Kirovgrad (smelting)</t>
  </si>
  <si>
    <t>Kirovgrad</t>
  </si>
  <si>
    <t>Krasnoural'skiy (smelting)</t>
  </si>
  <si>
    <t>Krasnoural'sk</t>
  </si>
  <si>
    <t>Kyshtym (refining)</t>
  </si>
  <si>
    <t>Kyshtym</t>
  </si>
  <si>
    <t>Mednogorsk (smelting)</t>
  </si>
  <si>
    <t>Mednogorsk</t>
  </si>
  <si>
    <t>Noril'sk (smelting and refining)</t>
  </si>
  <si>
    <t>Nori'lsk</t>
  </si>
  <si>
    <t>Psysh (refining)</t>
  </si>
  <si>
    <t>Psysh</t>
  </si>
  <si>
    <t>Severonikel (smelting)</t>
  </si>
  <si>
    <t>Monchegorsk</t>
  </si>
  <si>
    <t>Sredneuiralsk (smelting)</t>
  </si>
  <si>
    <t>Revda</t>
  </si>
  <si>
    <t>Diamond:</t>
  </si>
  <si>
    <t>Almazy Rossii-Sakha Association (ALROSA):</t>
  </si>
  <si>
    <t xml:space="preserve">    Gem</t>
  </si>
  <si>
    <t xml:space="preserve">   Udachnyy mining and beneficiation</t>
  </si>
  <si>
    <t xml:space="preserve">   Mirny mining and beneficiation</t>
  </si>
  <si>
    <t xml:space="preserve">   Aikhal mining and beneficiation</t>
  </si>
  <si>
    <t xml:space="preserve">   Anabaraskiy mining and beneficiation</t>
  </si>
  <si>
    <t xml:space="preserve">   Nyurbinskiy mining and beneficiation</t>
  </si>
  <si>
    <t xml:space="preserve">    Industrial</t>
  </si>
  <si>
    <t>Almazy Rossii-Sakha Association (ALROSA)</t>
  </si>
  <si>
    <t>Aykhal, Mirnyy, Udachnaya areas of Sakha</t>
  </si>
  <si>
    <t xml:space="preserve">  (Yakutiya) Republic; Mir, Komsomol'skaya,</t>
  </si>
  <si>
    <t xml:space="preserve">  Verkne-Modunskoye pipes; Lomonosov in</t>
  </si>
  <si>
    <t xml:space="preserve">  Arkhangel'skaya Oblast'</t>
  </si>
  <si>
    <t>Kheto-Lanbino and Lupikko deposits</t>
  </si>
  <si>
    <t>Karelia</t>
  </si>
  <si>
    <t>Ferroalloys</t>
  </si>
  <si>
    <t>Kosaya Gora iron works</t>
  </si>
  <si>
    <t>Kosaya,Gora</t>
  </si>
  <si>
    <t>Kuznetsk ferroalloys plant</t>
  </si>
  <si>
    <t>Lipetsk iron and steel works</t>
  </si>
  <si>
    <t>Lipetskaya Oblast'</t>
  </si>
  <si>
    <t>Serov ferroalloy plant</t>
  </si>
  <si>
    <t>Serov</t>
  </si>
  <si>
    <t>Chelyabinsk electrometallurgical plant</t>
  </si>
  <si>
    <t>Chelyabinskaya Oblast'</t>
  </si>
  <si>
    <t>Chusovoy iron and steel plant</t>
  </si>
  <si>
    <t>Chusovoy</t>
  </si>
  <si>
    <t>Klyuchevsk ferroalloy plant</t>
  </si>
  <si>
    <t>Dvurechensk</t>
  </si>
  <si>
    <t xml:space="preserve">    Ferronickel</t>
  </si>
  <si>
    <t xml:space="preserve">    Ferrovanadium</t>
  </si>
  <si>
    <t>Vanadii-Tulachermet</t>
  </si>
  <si>
    <t>Tula, North Caucasus</t>
  </si>
  <si>
    <t>Fluorspar</t>
  </si>
  <si>
    <t>Abagaytuy deposit</t>
  </si>
  <si>
    <t>Transbaikal</t>
  </si>
  <si>
    <t>Usugli Mine</t>
  </si>
  <si>
    <t>Kyakhtinsky deposit</t>
  </si>
  <si>
    <t>Kalanguy mining complex</t>
  </si>
  <si>
    <t>Chita Region, Transbaikal</t>
  </si>
  <si>
    <t>Yaroslavsky mining and beneficiation complex</t>
  </si>
  <si>
    <t>Pogranichnoye and Vosnesenskoye deposits,</t>
  </si>
  <si>
    <t>Buryat region</t>
  </si>
  <si>
    <t>Buryatiya Republic</t>
  </si>
  <si>
    <t>Lenzoloto Gold Company</t>
  </si>
  <si>
    <t>Irkutsk Oblast'</t>
  </si>
  <si>
    <t>Polius Gold Company, Olimpiady deposit</t>
  </si>
  <si>
    <t>Omolon Gold Company</t>
  </si>
  <si>
    <t>Magadanskaya Oblast'</t>
  </si>
  <si>
    <t>Maritime region</t>
  </si>
  <si>
    <t>Tuva region</t>
  </si>
  <si>
    <t>Yakut-Sakha region</t>
  </si>
  <si>
    <t>Kursk Magnetic Anomaly (KMA):</t>
  </si>
  <si>
    <t>Lebedi and Stoilo</t>
  </si>
  <si>
    <t>Gubkin</t>
  </si>
  <si>
    <t>Mikhailovka</t>
  </si>
  <si>
    <t>Zheleznogorsk</t>
  </si>
  <si>
    <t>Northwest:</t>
  </si>
  <si>
    <t xml:space="preserve">    Kostomuksha</t>
  </si>
  <si>
    <t>Kostomuksha</t>
  </si>
  <si>
    <t xml:space="preserve">    Kovdor</t>
  </si>
  <si>
    <t xml:space="preserve">    Olenegorsk</t>
  </si>
  <si>
    <t>Olenegorsk</t>
  </si>
  <si>
    <t>Siberia:</t>
  </si>
  <si>
    <t xml:space="preserve">   East:</t>
  </si>
  <si>
    <t xml:space="preserve">       Korshunovo</t>
  </si>
  <si>
    <t xml:space="preserve">       Rudnogorsk</t>
  </si>
  <si>
    <t>Rudnogorsk</t>
  </si>
  <si>
    <t xml:space="preserve">   West:</t>
  </si>
  <si>
    <t xml:space="preserve">       Abakan</t>
  </si>
  <si>
    <t>Abaza</t>
  </si>
  <si>
    <t xml:space="preserve">       Sheregesh</t>
  </si>
  <si>
    <r>
      <t>COMMONWEALTH OF INDEPENDENT STATES:  STRUCTURE OF THE MINERAL INDUSTRIES IN 2002</t>
    </r>
    <r>
      <rPr>
        <vertAlign val="superscript"/>
        <sz val="8"/>
        <rFont val="Times New Roman"/>
        <family val="1"/>
      </rPr>
      <t>1, 2, 3</t>
    </r>
  </si>
  <si>
    <t>Northern part of Kryvyy Rih Basin</t>
  </si>
  <si>
    <t>Zinc, secondary</t>
  </si>
  <si>
    <t>Zirconium:</t>
  </si>
  <si>
    <r>
      <t>AZERBAIJAN:  GEOGRAPHICAL DISTRIBUTION OF MINERAL COMMODITY EXPORTS, BY COUNTRY</t>
    </r>
    <r>
      <rPr>
        <vertAlign val="superscript"/>
        <sz val="8"/>
        <rFont val="Times New Roman"/>
        <family val="1"/>
      </rPr>
      <t>1</t>
    </r>
  </si>
  <si>
    <r>
      <t>AZERBAIJAN:  GEOGRAPHICAL DISTRIBUTION OF MINERAL COMMODITY IMPORTS, BY COUNTRY</t>
    </r>
    <r>
      <rPr>
        <vertAlign val="superscript"/>
        <sz val="8"/>
        <rFont val="Times New Roman"/>
        <family val="1"/>
      </rPr>
      <t>1</t>
    </r>
  </si>
  <si>
    <r>
      <t>BELARUS:  GEOGRAPHICAL DISTRIBUTION OF MINERAL COMMODITY EXPORTS, BY COUNTRY</t>
    </r>
    <r>
      <rPr>
        <vertAlign val="superscript"/>
        <sz val="8"/>
        <rFont val="Times New Roman"/>
        <family val="1"/>
      </rPr>
      <t>1</t>
    </r>
  </si>
  <si>
    <r>
      <t>BELARUS:  GEOGRAPHICAL DISTRIBUTION OF MINERAL COMMODITY IMPORTS, BY COUNTRY</t>
    </r>
    <r>
      <rPr>
        <vertAlign val="superscript"/>
        <sz val="8"/>
        <rFont val="Times New Roman"/>
        <family val="1"/>
      </rPr>
      <t>1</t>
    </r>
  </si>
  <si>
    <r>
      <t>GEORGIA:  GEOGRAPHICAL DISTRIBUTION OF MINERAL COMMODITY EXPORTS, BY COUNTRY</t>
    </r>
    <r>
      <rPr>
        <vertAlign val="superscript"/>
        <sz val="8"/>
        <rFont val="Times New Roman"/>
        <family val="1"/>
      </rPr>
      <t>1</t>
    </r>
  </si>
  <si>
    <r>
      <t>KAZAKHSTAN:  GEOGRAPHICAL DISTRIBUTION OF MINERAL COMMODITY EXPORTS, BY COUNTRY</t>
    </r>
    <r>
      <rPr>
        <vertAlign val="superscript"/>
        <sz val="8"/>
        <rFont val="Times New Roman"/>
        <family val="1"/>
      </rPr>
      <t>1</t>
    </r>
  </si>
  <si>
    <r>
      <t>KAZAKHSTAN:  GEOGRAPHICAL DISTRIBUTION OF MINERAL COMMODITY IMPORTS, BY COUNTRY</t>
    </r>
    <r>
      <rPr>
        <vertAlign val="superscript"/>
        <sz val="8"/>
        <rFont val="Times New Roman"/>
        <family val="1"/>
      </rPr>
      <t>1</t>
    </r>
  </si>
  <si>
    <r>
      <t>KYRGYZSTAN:  GEOGRAPHICAL DISTRIBUTION OF MINERAL COMMODITY EXPORTS, BY COUNTRY</t>
    </r>
    <r>
      <rPr>
        <vertAlign val="superscript"/>
        <sz val="8"/>
        <rFont val="Times New Roman"/>
        <family val="1"/>
      </rPr>
      <t>1</t>
    </r>
  </si>
  <si>
    <r>
      <t>KYRGYZSTAN:  GEOGRAPHICAL DISTRIBUTION OF MINERAL COMMODITY IMPORTS, BY COUNTRY</t>
    </r>
    <r>
      <rPr>
        <vertAlign val="superscript"/>
        <sz val="8"/>
        <rFont val="Times New Roman"/>
        <family val="1"/>
      </rPr>
      <t>1</t>
    </r>
  </si>
  <si>
    <r>
      <t>MOLDOVA:  GEOGRAPHICAL DISTRIBUTION OF MINERAL COMMODITY EXPORTS, BY COUNTRY</t>
    </r>
    <r>
      <rPr>
        <vertAlign val="superscript"/>
        <sz val="8"/>
        <rFont val="Times New Roman"/>
        <family val="1"/>
      </rPr>
      <t>1</t>
    </r>
  </si>
  <si>
    <r>
      <t>MOLDOVA:  GEOGRAPHICAL DISTRIBUTION OF MINERAL COMMODITY IMPORTS, BY COUNTRY</t>
    </r>
    <r>
      <rPr>
        <vertAlign val="superscript"/>
        <sz val="8"/>
        <rFont val="Times New Roman"/>
        <family val="1"/>
      </rPr>
      <t>1</t>
    </r>
  </si>
  <si>
    <r>
      <t>RUSSIA:  GEOGRAPHICAL DISTRIBUTION OF MINERAL COMMODITY EXPORTS, BY COUNTRY</t>
    </r>
    <r>
      <rPr>
        <vertAlign val="superscript"/>
        <sz val="8"/>
        <rFont val="Times New Roman"/>
        <family val="1"/>
      </rPr>
      <t>1</t>
    </r>
  </si>
  <si>
    <r>
      <t>RUSSIA:  GEOGRAPHICAL DISTRIBUTION OF MINERAL COMMODITY IMPORTS, BY COUNTRY</t>
    </r>
    <r>
      <rPr>
        <vertAlign val="superscript"/>
        <sz val="8"/>
        <rFont val="Times New Roman"/>
        <family val="1"/>
      </rPr>
      <t>1</t>
    </r>
  </si>
  <si>
    <t>RUSSIA:  EXPORTS AND IMPORTS, BY MINERAL COMMODITY</t>
  </si>
  <si>
    <r>
      <t>TAJIKISTAN:  GEOGRAPHICAL DISTRIBUTION OF MINERAL COMMODITY EXPORTS, BY COUNTRY</t>
    </r>
    <r>
      <rPr>
        <vertAlign val="superscript"/>
        <sz val="8"/>
        <rFont val="Times New Roman"/>
        <family val="1"/>
      </rPr>
      <t>1</t>
    </r>
  </si>
  <si>
    <t>UKRAINE:  EXPORTS OF SELECTED MAJOR MINERAL COMMODITIES</t>
  </si>
  <si>
    <t>Zaporozh'ye titanium-magnesium plant</t>
  </si>
  <si>
    <t>Uranium</t>
  </si>
  <si>
    <t>Zheltye Vody complex</t>
  </si>
  <si>
    <t>Tantalum and articles thereof, including waste and scrap</t>
  </si>
  <si>
    <t>Metal including alloys--columbium (niobium), gallium, hafnium, indium,</t>
  </si>
  <si>
    <t>rhenium, thallium:</t>
  </si>
  <si>
    <t>Unwrought, waste and scrap, and powders</t>
  </si>
  <si>
    <t>And articles of these metals including waste and scrap</t>
  </si>
  <si>
    <r>
      <t>And articles thereof</t>
    </r>
    <r>
      <rPr>
        <vertAlign val="superscript"/>
        <sz val="8"/>
        <rFont val="Times New Roman"/>
        <family val="1"/>
      </rPr>
      <t>2</t>
    </r>
  </si>
  <si>
    <t>Mattes; cement copper (precipitated copper)</t>
  </si>
  <si>
    <t>Sulfate</t>
  </si>
  <si>
    <r>
      <t>Ash and residue containing mainly copper</t>
    </r>
    <r>
      <rPr>
        <vertAlign val="superscript"/>
        <sz val="8"/>
        <rFont val="Times New Roman"/>
        <family val="1"/>
      </rPr>
      <t>2</t>
    </r>
  </si>
  <si>
    <t>Unrefined copper; copper anodes for electrolytic refining</t>
  </si>
  <si>
    <t>Refined copper and copper alloys (other than master alloys of heading</t>
  </si>
  <si>
    <t>7405), unwrought</t>
  </si>
  <si>
    <t>Master alloys</t>
  </si>
  <si>
    <t>Copper wire</t>
  </si>
  <si>
    <t>Plates, sheets and strip, more than 0.15 mm (0.006 in) thick</t>
  </si>
  <si>
    <t>Foil (whether or not printed or backed with paper or other backing</t>
  </si>
  <si>
    <t>Tube or pipe fittings (for example, couplings, elbows, sleeves)</t>
  </si>
  <si>
    <t>Germanium and articles thereof, including waste and scrap</t>
  </si>
  <si>
    <t>Gold and platinum-group metals:</t>
  </si>
  <si>
    <t>Precious metal ores and concentrates, other than silver</t>
  </si>
  <si>
    <t xml:space="preserve">Waste and scrap of gold, including metal clad with gold but excluding </t>
  </si>
  <si>
    <t>sweepings containing other precious metals</t>
  </si>
  <si>
    <t>Gold, including gold plated with platinum, unwrought or in semimanu-</t>
  </si>
  <si>
    <t>factured forms, or in powder form</t>
  </si>
  <si>
    <t>Platinum:</t>
  </si>
  <si>
    <t>Waste and scrap of platinum, including metal clad with platinum but</t>
  </si>
  <si>
    <t>excluding sweepings containing other precious metals</t>
  </si>
  <si>
    <t>Unwrought or in powder form</t>
  </si>
  <si>
    <t>Metal, semimanufactured</t>
  </si>
  <si>
    <t>Palladium:</t>
  </si>
  <si>
    <t>Rhodium:</t>
  </si>
  <si>
    <t>Iridium, osmium, ruthenium:</t>
  </si>
  <si>
    <t>Ores and concentrates, including roasted iron pyrites</t>
  </si>
  <si>
    <t>Ore concentrates (other than roasted iron pyrites) and nonagglomerated</t>
  </si>
  <si>
    <t>iron ores</t>
  </si>
  <si>
    <t>Agglomerated iron ores</t>
  </si>
  <si>
    <t>Roasted iron pyrites</t>
  </si>
  <si>
    <t>Ferrous waste and scrap; remelting scrap ingots of iron or steel</t>
  </si>
  <si>
    <t>Pig iron and spiegeleisen in pigs, blocks or other primary forms</t>
  </si>
  <si>
    <t>Kosmanachi, Okzhetpes, Vysokovoltnoye deposits</t>
  </si>
  <si>
    <t>Bekabad steel mill</t>
  </si>
  <si>
    <t>Bekabad</t>
  </si>
  <si>
    <t xml:space="preserve">    Mine output:</t>
  </si>
  <si>
    <t xml:space="preserve">        W content</t>
  </si>
  <si>
    <t>Koytash deposit</t>
  </si>
  <si>
    <t>Northeastern Uzbekistan</t>
  </si>
  <si>
    <t>Ingichka, Lyangar deposits</t>
  </si>
  <si>
    <t>Zirabulak Mountains</t>
  </si>
  <si>
    <t>Ugat deposit</t>
  </si>
  <si>
    <t>Northern Uzbekistan</t>
  </si>
  <si>
    <r>
      <t xml:space="preserve">        WO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content, 0.49%</t>
    </r>
  </si>
  <si>
    <t>Sautbay wolframite deposit</t>
  </si>
  <si>
    <t>Uzbek refractory and hard metals plant</t>
  </si>
  <si>
    <t>Naviazot mining and metallurgical complex</t>
  </si>
  <si>
    <t>Navoiy region</t>
  </si>
  <si>
    <t>Vermiculite</t>
  </si>
  <si>
    <t>square meters</t>
  </si>
  <si>
    <t>Tebin-Bulak deposit</t>
  </si>
  <si>
    <r>
      <t>e</t>
    </r>
    <r>
      <rPr>
        <sz val="8"/>
        <rFont val="Times New Roman"/>
        <family val="1"/>
      </rPr>
      <t>Estimated.  NA Not available.</t>
    </r>
  </si>
  <si>
    <t>Platinum-group metals:</t>
  </si>
  <si>
    <t>Nori'lsk Nickel Association</t>
  </si>
  <si>
    <t>Noril'sk in Polar Division</t>
  </si>
  <si>
    <t>Oktyabr'skiy and Talnakh in Polar Division</t>
  </si>
  <si>
    <t>AO Koryakgeoldobycha, Amur Prospectors</t>
  </si>
  <si>
    <t xml:space="preserve">    Metals</t>
  </si>
  <si>
    <t>Krasnoyarsk Nonferrous Metals Plant</t>
  </si>
  <si>
    <t xml:space="preserve">  (Krastsvetmet)</t>
  </si>
  <si>
    <t>Ekaterinburgskiy plant (EZOTsM)</t>
  </si>
  <si>
    <t>Ekaterinburg</t>
  </si>
  <si>
    <t>Priobsk plant</t>
  </si>
  <si>
    <t>Priobsk</t>
  </si>
  <si>
    <t>Uralkaliy</t>
  </si>
  <si>
    <t>Silvinit</t>
  </si>
  <si>
    <t>Solikamsk-Berezniki regions, Ural'skiye Gory</t>
  </si>
  <si>
    <t>Dukat Mine, cobyproduct and byproduct of</t>
  </si>
  <si>
    <t xml:space="preserve">   gold and nonferrous metals mining</t>
  </si>
  <si>
    <t>Achinsk plant</t>
  </si>
  <si>
    <t>Berezniki plant</t>
  </si>
  <si>
    <t>Pikalevo plant</t>
  </si>
  <si>
    <t>Sterlitamak plant</t>
  </si>
  <si>
    <t>Sterlitamak</t>
  </si>
  <si>
    <t>Volkhov plant</t>
  </si>
  <si>
    <t>Amurstal</t>
  </si>
  <si>
    <t>Komsomol'sk-na-Amure</t>
  </si>
  <si>
    <t>Asha</t>
  </si>
  <si>
    <t>Beloretsk</t>
  </si>
  <si>
    <t>Bashkirskoye</t>
  </si>
  <si>
    <t>Elektrostal</t>
  </si>
  <si>
    <t>Moscow</t>
  </si>
  <si>
    <t>Gorky</t>
  </si>
  <si>
    <t>Nizhniy Novgorod</t>
  </si>
  <si>
    <t>Gur'yevsk</t>
  </si>
  <si>
    <t>Lipetsk</t>
  </si>
  <si>
    <t>Lys'va</t>
  </si>
  <si>
    <t>Mechel (Chelyabinsk)</t>
  </si>
  <si>
    <t>Nizhniy Tagil</t>
  </si>
  <si>
    <t>Nizhniy Sergi</t>
  </si>
  <si>
    <t>Nizhniye Sergi</t>
  </si>
  <si>
    <t>Nosta (Orsk-Kahlilovo)</t>
  </si>
  <si>
    <t>Novotroitsk in Orenburgskaya Oblast'</t>
  </si>
  <si>
    <t>Novosibirsk</t>
  </si>
  <si>
    <t>Novosibirskaya Oblast'</t>
  </si>
  <si>
    <t>Omutninsk</t>
  </si>
  <si>
    <t>Oskol Electric Steel</t>
  </si>
  <si>
    <t>Staryy Oskol</t>
  </si>
  <si>
    <t>Steel, crude--Continued</t>
  </si>
  <si>
    <t>Petrovsk-Zabaykal'skiy</t>
  </si>
  <si>
    <t>Salda</t>
  </si>
  <si>
    <t>Sverdlovskaya Oblast'</t>
  </si>
  <si>
    <t>Serov A.K.</t>
  </si>
  <si>
    <t>Serp i Molot</t>
  </si>
  <si>
    <t>Severskiy</t>
  </si>
  <si>
    <t>Polevskoy in Sverdlovskaya Oblast'</t>
  </si>
  <si>
    <t>Severstal (Cherepovets)</t>
  </si>
  <si>
    <t>Cherepovets</t>
  </si>
  <si>
    <t>Sibelektrostal</t>
  </si>
  <si>
    <t>Sulin</t>
  </si>
  <si>
    <t>Taganrog</t>
  </si>
  <si>
    <t>Tulachermet Scientific and Industrial Association</t>
  </si>
  <si>
    <t>Tula</t>
  </si>
  <si>
    <t>Verkh-Isetskiy</t>
  </si>
  <si>
    <t>Ekatrinenburg</t>
  </si>
  <si>
    <t>Volgograd</t>
  </si>
  <si>
    <t>Vyksa</t>
  </si>
  <si>
    <t>West Siberian</t>
  </si>
  <si>
    <t>Zlatoust</t>
  </si>
  <si>
    <t>Zlatoust in Chelyabinskaya Oblast'</t>
  </si>
  <si>
    <t>Kuznetsk</t>
  </si>
  <si>
    <t>Talc</t>
  </si>
  <si>
    <t>Onotsk deposit</t>
  </si>
  <si>
    <t>Kirgiteysk deposit</t>
  </si>
  <si>
    <t>Miass deposit</t>
  </si>
  <si>
    <t>Shabrovsk deposit</t>
  </si>
  <si>
    <t>Tin:</t>
  </si>
  <si>
    <t>Zarnitsa and Udachnyy mines</t>
  </si>
  <si>
    <t>Mir and International mines</t>
  </si>
  <si>
    <t>Aikhal and Komsomol'skiy mines</t>
  </si>
  <si>
    <t>Alluvial mines</t>
  </si>
  <si>
    <t>Nyurbinskiy and Botuobinskiy mines</t>
  </si>
  <si>
    <t>Kokdumalak, Pamuk, and Shurtan-Say;</t>
  </si>
  <si>
    <t>Gasoline: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</si>
</sst>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_)"/>
    <numFmt numFmtId="169" formatCode="#,##0.0"/>
    <numFmt numFmtId="170" formatCode="0;[Red]0"/>
    <numFmt numFmtId="171" formatCode="&quot;$&quot;#,##0.0"/>
  </numFmts>
  <fonts count="6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vertAlign val="subscript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41" fontId="1" fillId="0" borderId="1" xfId="16" applyFont="1" applyBorder="1" applyAlignment="1">
      <alignment horizontal="right" vertical="center"/>
    </xf>
    <xf numFmtId="41" fontId="1" fillId="0" borderId="1" xfId="16" applyFont="1" applyBorder="1" applyAlignment="1" quotePrefix="1">
      <alignment horizontal="right" vertical="center"/>
    </xf>
    <xf numFmtId="0" fontId="1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left" vertical="center" indent="4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5"/>
    </xf>
    <xf numFmtId="0" fontId="2" fillId="0" borderId="4" xfId="0" applyFont="1" applyBorder="1" applyAlignment="1" quotePrefix="1">
      <alignment vertical="center"/>
    </xf>
    <xf numFmtId="0" fontId="2" fillId="0" borderId="3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 indent="6"/>
    </xf>
    <xf numFmtId="0" fontId="1" fillId="0" borderId="2" xfId="0" applyFont="1" applyBorder="1" applyAlignment="1">
      <alignment horizontal="left" vertical="center" indent="1"/>
    </xf>
    <xf numFmtId="41" fontId="1" fillId="0" borderId="2" xfId="16" applyFont="1" applyBorder="1" applyAlignment="1">
      <alignment horizontal="right" vertical="center"/>
    </xf>
    <xf numFmtId="41" fontId="1" fillId="0" borderId="3" xfId="16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quotePrefix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3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4"/>
    </xf>
    <xf numFmtId="0" fontId="2" fillId="0" borderId="0" xfId="0" applyFont="1" applyAlignment="1" quotePrefix="1">
      <alignment vertical="center"/>
    </xf>
    <xf numFmtId="0" fontId="2" fillId="0" borderId="2" xfId="0" applyFont="1" applyBorder="1" applyAlignment="1" quotePrefix="1">
      <alignment vertical="center"/>
    </xf>
    <xf numFmtId="0" fontId="0" fillId="0" borderId="0" xfId="0" applyBorder="1" applyAlignment="1">
      <alignment/>
    </xf>
    <xf numFmtId="3" fontId="1" fillId="0" borderId="0" xfId="15" applyNumberFormat="1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3" fontId="1" fillId="0" borderId="2" xfId="15" applyNumberFormat="1" applyFont="1" applyBorder="1" applyAlignment="1">
      <alignment vertical="center"/>
    </xf>
    <xf numFmtId="3" fontId="1" fillId="0" borderId="0" xfId="15" applyNumberFormat="1" applyFont="1" applyBorder="1" applyAlignment="1" quotePrefix="1">
      <alignment horizontal="right" vertical="center"/>
    </xf>
    <xf numFmtId="3" fontId="3" fillId="0" borderId="0" xfId="15" applyNumberFormat="1" applyFont="1" applyBorder="1" applyAlignment="1" quotePrefix="1">
      <alignment horizontal="right" vertical="center"/>
    </xf>
    <xf numFmtId="3" fontId="1" fillId="0" borderId="0" xfId="16" applyNumberFormat="1" applyFont="1" applyBorder="1" applyAlignment="1" quotePrefix="1">
      <alignment horizontal="right" vertical="center"/>
    </xf>
    <xf numFmtId="3" fontId="1" fillId="0" borderId="3" xfId="15" applyNumberFormat="1" applyFont="1" applyBorder="1" applyAlignment="1">
      <alignment vertical="center"/>
    </xf>
    <xf numFmtId="3" fontId="1" fillId="0" borderId="0" xfId="15" applyNumberFormat="1" applyFont="1" applyAlignment="1">
      <alignment vertical="center"/>
    </xf>
    <xf numFmtId="3" fontId="1" fillId="0" borderId="4" xfId="15" applyNumberFormat="1" applyFont="1" applyBorder="1" applyAlignment="1">
      <alignment vertical="center"/>
    </xf>
    <xf numFmtId="3" fontId="1" fillId="0" borderId="4" xfId="15" applyNumberFormat="1" applyFont="1" applyBorder="1" applyAlignment="1" quotePrefix="1">
      <alignment horizontal="right" vertical="center"/>
    </xf>
    <xf numFmtId="3" fontId="1" fillId="0" borderId="5" xfId="15" applyNumberFormat="1" applyFont="1" applyBorder="1" applyAlignment="1">
      <alignment vertical="center"/>
    </xf>
    <xf numFmtId="3" fontId="1" fillId="0" borderId="0" xfId="15" applyNumberFormat="1" applyFont="1" applyAlignment="1" quotePrefix="1">
      <alignment horizontal="right" vertical="center"/>
    </xf>
    <xf numFmtId="3" fontId="1" fillId="0" borderId="4" xfId="16" applyNumberFormat="1" applyFont="1" applyBorder="1" applyAlignment="1" quotePrefix="1">
      <alignment horizontal="right" vertical="center"/>
    </xf>
    <xf numFmtId="3" fontId="1" fillId="0" borderId="3" xfId="15" applyNumberFormat="1" applyFont="1" applyBorder="1" applyAlignment="1" quotePrefix="1">
      <alignment horizontal="right" vertical="center"/>
    </xf>
    <xf numFmtId="3" fontId="1" fillId="0" borderId="0" xfId="16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3" fontId="1" fillId="0" borderId="3" xfId="16" applyNumberFormat="1" applyFont="1" applyBorder="1" applyAlignment="1" quotePrefix="1">
      <alignment horizontal="right" vertical="center"/>
    </xf>
    <xf numFmtId="0" fontId="1" fillId="0" borderId="3" xfId="0" applyFont="1" applyBorder="1" applyAlignment="1" quotePrefix="1">
      <alignment horizontal="left" vertical="center" indent="2"/>
    </xf>
    <xf numFmtId="0" fontId="1" fillId="0" borderId="0" xfId="0" applyFont="1" applyFill="1" applyAlignment="1" applyProtection="1">
      <alignment horizontal="centerContinuous" vertical="center"/>
      <protection/>
    </xf>
    <xf numFmtId="3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3" fontId="1" fillId="0" borderId="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Continuous" vertical="center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3" fontId="1" fillId="0" borderId="6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6" xfId="0" applyFont="1" applyFill="1" applyBorder="1" applyAlignment="1" applyProtection="1">
      <alignment horizontal="right" vertical="center"/>
      <protection/>
    </xf>
    <xf numFmtId="3" fontId="1" fillId="0" borderId="7" xfId="0" applyNumberFormat="1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horizontal="left" vertical="center"/>
      <protection/>
    </xf>
    <xf numFmtId="0" fontId="1" fillId="0" borderId="7" xfId="0" applyFont="1" applyFill="1" applyBorder="1" applyAlignment="1" applyProtection="1">
      <alignment horizontal="centerContinuous" vertical="center"/>
      <protection/>
    </xf>
    <xf numFmtId="0" fontId="1" fillId="0" borderId="7" xfId="0" applyFont="1" applyFill="1" applyBorder="1" applyAlignment="1" applyProtection="1">
      <alignment horizontal="right" vertical="center"/>
      <protection/>
    </xf>
    <xf numFmtId="3" fontId="1" fillId="0" borderId="7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Alignment="1" applyProtection="1">
      <alignment horizontal="left" vertical="center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6" xfId="0" applyNumberFormat="1" applyFont="1" applyFill="1" applyBorder="1" applyAlignment="1" applyProtection="1">
      <alignment horizontal="right" vertical="center"/>
      <protection/>
    </xf>
    <xf numFmtId="3" fontId="1" fillId="0" borderId="7" xfId="0" applyNumberFormat="1" applyFont="1" applyFill="1" applyBorder="1" applyAlignment="1" applyProtection="1">
      <alignment horizontal="left" vertical="center"/>
      <protection/>
    </xf>
    <xf numFmtId="3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7" xfId="0" applyFont="1" applyFill="1" applyBorder="1" applyAlignment="1" applyProtection="1" quotePrefix="1">
      <alignment vertical="center"/>
      <protection/>
    </xf>
    <xf numFmtId="0" fontId="1" fillId="0" borderId="8" xfId="0" applyFont="1" applyFill="1" applyBorder="1" applyAlignment="1" applyProtection="1">
      <alignment vertical="center"/>
      <protection/>
    </xf>
    <xf numFmtId="3" fontId="1" fillId="0" borderId="8" xfId="0" applyNumberFormat="1" applyFont="1" applyFill="1" applyBorder="1" applyAlignment="1" applyProtection="1">
      <alignment horizontal="left" vertical="center"/>
      <protection/>
    </xf>
    <xf numFmtId="3" fontId="1" fillId="0" borderId="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 quotePrefix="1">
      <alignment vertical="center"/>
      <protection/>
    </xf>
    <xf numFmtId="0" fontId="1" fillId="0" borderId="7" xfId="0" applyFont="1" applyFill="1" applyBorder="1" applyAlignment="1" applyProtection="1" quotePrefix="1">
      <alignment vertical="center"/>
      <protection/>
    </xf>
    <xf numFmtId="0" fontId="1" fillId="0" borderId="6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6" xfId="0" applyFont="1" applyFill="1" applyBorder="1" applyAlignment="1" applyProtection="1" quotePrefix="1">
      <alignment horizontal="left" vertical="center"/>
      <protection/>
    </xf>
    <xf numFmtId="0" fontId="2" fillId="0" borderId="7" xfId="0" applyFont="1" applyFill="1" applyBorder="1" applyAlignment="1" applyProtection="1" quotePrefix="1">
      <alignment horizontal="left" vertical="center"/>
      <protection/>
    </xf>
    <xf numFmtId="0" fontId="2" fillId="0" borderId="0" xfId="0" applyFont="1" applyFill="1" applyAlignment="1" applyProtection="1" quotePrefix="1">
      <alignment horizontal="left" vertical="center"/>
      <protection/>
    </xf>
    <xf numFmtId="0" fontId="1" fillId="0" borderId="8" xfId="0" applyFont="1" applyFill="1" applyBorder="1" applyAlignment="1" applyProtection="1">
      <alignment horizontal="centerContinuous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168" fontId="1" fillId="0" borderId="7" xfId="0" applyNumberFormat="1" applyFont="1" applyFill="1" applyBorder="1" applyAlignment="1" applyProtection="1">
      <alignment vertical="center"/>
      <protection/>
    </xf>
    <xf numFmtId="168" fontId="1" fillId="0" borderId="0" xfId="0" applyNumberFormat="1" applyFont="1" applyFill="1" applyAlignment="1" applyProtection="1">
      <alignment vertical="center"/>
      <protection/>
    </xf>
    <xf numFmtId="168" fontId="2" fillId="0" borderId="0" xfId="0" applyNumberFormat="1" applyFont="1" applyFill="1" applyAlignment="1" applyProtection="1" quotePrefix="1">
      <alignment vertical="center"/>
      <protection/>
    </xf>
    <xf numFmtId="168" fontId="1" fillId="0" borderId="6" xfId="0" applyNumberFormat="1" applyFont="1" applyFill="1" applyBorder="1" applyAlignment="1" applyProtection="1">
      <alignment vertical="center"/>
      <protection/>
    </xf>
    <xf numFmtId="168" fontId="1" fillId="0" borderId="0" xfId="0" applyNumberFormat="1" applyFont="1" applyFill="1" applyBorder="1" applyAlignment="1" applyProtection="1">
      <alignment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168" fontId="1" fillId="0" borderId="8" xfId="0" applyNumberFormat="1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 quotePrefix="1">
      <alignment vertical="center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6" xfId="0" applyFont="1" applyFill="1" applyBorder="1" applyAlignment="1" applyProtection="1">
      <alignment horizontal="left" vertical="center" indent="1"/>
      <protection/>
    </xf>
    <xf numFmtId="168" fontId="2" fillId="0" borderId="7" xfId="0" applyNumberFormat="1" applyFont="1" applyFill="1" applyBorder="1" applyAlignment="1" applyProtection="1" quotePrefix="1">
      <alignment vertical="center"/>
      <protection/>
    </xf>
    <xf numFmtId="37" fontId="1" fillId="0" borderId="7" xfId="0" applyNumberFormat="1" applyFont="1" applyFill="1" applyBorder="1" applyAlignment="1" applyProtection="1">
      <alignment vertical="center"/>
      <protection/>
    </xf>
    <xf numFmtId="168" fontId="2" fillId="0" borderId="6" xfId="0" applyNumberFormat="1" applyFont="1" applyFill="1" applyBorder="1" applyAlignment="1" applyProtection="1" quotePrefix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69" fontId="1" fillId="0" borderId="5" xfId="0" applyNumberFormat="1" applyFont="1" applyBorder="1" applyAlignment="1">
      <alignment vertical="center"/>
    </xf>
    <xf numFmtId="169" fontId="1" fillId="0" borderId="0" xfId="0" applyNumberFormat="1" applyFont="1" applyBorder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3"/>
    </xf>
    <xf numFmtId="169" fontId="1" fillId="0" borderId="0" xfId="0" applyNumberFormat="1" applyFont="1" applyAlignment="1" quotePrefix="1">
      <alignment horizontal="right" vertical="center"/>
    </xf>
    <xf numFmtId="169" fontId="1" fillId="0" borderId="3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69" fontId="1" fillId="0" borderId="5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169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 indent="3"/>
    </xf>
    <xf numFmtId="169" fontId="1" fillId="0" borderId="0" xfId="0" applyNumberFormat="1" applyFont="1" applyFill="1" applyAlignment="1" quotePrefix="1">
      <alignment horizontal="right" vertical="center"/>
    </xf>
    <xf numFmtId="169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69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indent="2"/>
    </xf>
    <xf numFmtId="169" fontId="1" fillId="0" borderId="4" xfId="0" applyNumberFormat="1" applyFont="1" applyFill="1" applyBorder="1" applyAlignment="1">
      <alignment horizontal="right" vertical="center"/>
    </xf>
    <xf numFmtId="169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 quotePrefix="1">
      <alignment horizontal="right" vertical="center"/>
    </xf>
    <xf numFmtId="169" fontId="1" fillId="0" borderId="4" xfId="0" applyNumberFormat="1" applyFont="1" applyFill="1" applyBorder="1" applyAlignment="1" quotePrefix="1">
      <alignment horizontal="right" vertical="center"/>
    </xf>
    <xf numFmtId="169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2"/>
    </xf>
    <xf numFmtId="169" fontId="1" fillId="0" borderId="3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right" vertical="center"/>
    </xf>
    <xf numFmtId="169" fontId="1" fillId="0" borderId="4" xfId="0" applyNumberFormat="1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169" fontId="1" fillId="0" borderId="4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1"/>
    </xf>
    <xf numFmtId="169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169" fontId="1" fillId="0" borderId="10" xfId="0" applyNumberFormat="1" applyFont="1" applyFill="1" applyBorder="1" applyAlignment="1">
      <alignment vertical="center"/>
    </xf>
    <xf numFmtId="0" fontId="1" fillId="0" borderId="3" xfId="0" applyFont="1" applyFill="1" applyBorder="1" applyAlignment="1" quotePrefix="1">
      <alignment horizontal="center" vertical="center"/>
    </xf>
    <xf numFmtId="169" fontId="1" fillId="0" borderId="2" xfId="0" applyNumberFormat="1" applyFont="1" applyFill="1" applyBorder="1" applyAlignment="1">
      <alignment vertical="center"/>
    </xf>
    <xf numFmtId="169" fontId="1" fillId="0" borderId="1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169" fontId="1" fillId="0" borderId="5" xfId="0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3" xfId="0" applyFont="1" applyFill="1" applyBorder="1" applyAlignment="1" quotePrefix="1">
      <alignment horizontal="right" vertical="center"/>
    </xf>
    <xf numFmtId="0" fontId="1" fillId="0" borderId="1" xfId="0" applyFont="1" applyFill="1" applyBorder="1" applyAlignment="1">
      <alignment horizontal="left" vertical="center" indent="4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169" fontId="1" fillId="0" borderId="9" xfId="0" applyNumberFormat="1" applyFont="1" applyFill="1" applyBorder="1" applyAlignment="1">
      <alignment vertical="center"/>
    </xf>
    <xf numFmtId="0" fontId="1" fillId="0" borderId="0" xfId="0" applyFont="1" applyBorder="1" applyAlignment="1" quotePrefix="1">
      <alignment horizontal="right" vertical="center"/>
    </xf>
    <xf numFmtId="0" fontId="1" fillId="0" borderId="0" xfId="0" applyFont="1" applyFill="1" applyBorder="1" applyAlignment="1" quotePrefix="1">
      <alignment horizontal="right" vertical="center"/>
    </xf>
    <xf numFmtId="0" fontId="1" fillId="0" borderId="2" xfId="0" applyFont="1" applyFill="1" applyBorder="1" applyAlignment="1" quotePrefix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indent="3"/>
    </xf>
    <xf numFmtId="169" fontId="1" fillId="0" borderId="10" xfId="0" applyNumberFormat="1" applyFont="1" applyFill="1" applyBorder="1" applyAlignment="1" quotePrefix="1">
      <alignment horizontal="right" vertical="center"/>
    </xf>
    <xf numFmtId="169" fontId="1" fillId="0" borderId="11" xfId="0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 quotePrefix="1">
      <alignment vertical="center"/>
    </xf>
    <xf numFmtId="170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 quotePrefix="1">
      <alignment horizontal="right" vertical="center"/>
    </xf>
    <xf numFmtId="170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70" fontId="1" fillId="0" borderId="1" xfId="0" applyNumberFormat="1" applyFont="1" applyFill="1" applyBorder="1" applyAlignment="1" quotePrefix="1">
      <alignment horizontal="center" vertical="center"/>
    </xf>
    <xf numFmtId="3" fontId="1" fillId="0" borderId="1" xfId="0" applyNumberFormat="1" applyFont="1" applyFill="1" applyBorder="1" applyAlignment="1" quotePrefix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indent="4"/>
    </xf>
    <xf numFmtId="170" fontId="1" fillId="0" borderId="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 quotePrefix="1">
      <alignment horizontal="right" vertical="center"/>
    </xf>
    <xf numFmtId="170" fontId="1" fillId="0" borderId="0" xfId="0" applyNumberFormat="1" applyFont="1" applyFill="1" applyBorder="1" applyAlignment="1" quotePrefix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left" vertical="center"/>
    </xf>
    <xf numFmtId="170" fontId="1" fillId="0" borderId="3" xfId="0" applyNumberFormat="1" applyFont="1" applyFill="1" applyBorder="1" applyAlignment="1">
      <alignment horizontal="left" vertical="center" indent="1"/>
    </xf>
    <xf numFmtId="170" fontId="1" fillId="0" borderId="3" xfId="0" applyNumberFormat="1" applyFont="1" applyFill="1" applyBorder="1" applyAlignment="1">
      <alignment horizontal="left" vertical="center"/>
    </xf>
    <xf numFmtId="170" fontId="1" fillId="0" borderId="1" xfId="0" applyNumberFormat="1" applyFont="1" applyFill="1" applyBorder="1" applyAlignment="1">
      <alignment horizontal="left" vertical="center" indent="1"/>
    </xf>
    <xf numFmtId="170" fontId="1" fillId="0" borderId="3" xfId="0" applyNumberFormat="1" applyFont="1" applyFill="1" applyBorder="1" applyAlignment="1">
      <alignment horizontal="left" vertical="center" indent="2"/>
    </xf>
    <xf numFmtId="0" fontId="1" fillId="0" borderId="2" xfId="0" applyFont="1" applyFill="1" applyBorder="1" applyAlignment="1" quotePrefix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 vertical="center" indent="1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Alignment="1" applyProtection="1" quotePrefix="1">
      <alignment horizontal="left"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3" fontId="1" fillId="0" borderId="2" xfId="0" applyNumberFormat="1" applyFont="1" applyFill="1" applyBorder="1" applyAlignment="1" applyProtection="1">
      <alignment horizontal="center" vertical="center"/>
      <protection/>
    </xf>
    <xf numFmtId="169" fontId="3" fillId="0" borderId="0" xfId="0" applyNumberFormat="1" applyFont="1" applyFill="1" applyAlignment="1" quotePrefix="1">
      <alignment horizontal="right" vertical="center"/>
    </xf>
    <xf numFmtId="169" fontId="3" fillId="0" borderId="3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Alignment="1" quotePrefix="1">
      <alignment horizontal="right" vertical="center"/>
    </xf>
    <xf numFmtId="169" fontId="3" fillId="0" borderId="5" xfId="0" applyNumberFormat="1" applyFont="1" applyFill="1" applyBorder="1" applyAlignment="1" quotePrefix="1">
      <alignment horizontal="right" vertical="center"/>
    </xf>
    <xf numFmtId="169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 quotePrefix="1">
      <alignment horizontal="right" vertical="center"/>
    </xf>
    <xf numFmtId="3" fontId="3" fillId="0" borderId="3" xfId="0" applyNumberFormat="1" applyFont="1" applyFill="1" applyBorder="1" applyAlignment="1" quotePrefix="1">
      <alignment horizontal="right" vertical="center"/>
    </xf>
    <xf numFmtId="169" fontId="3" fillId="0" borderId="4" xfId="0" applyNumberFormat="1" applyFont="1" applyFill="1" applyBorder="1" applyAlignment="1" quotePrefix="1">
      <alignment horizontal="right" vertical="center"/>
    </xf>
    <xf numFmtId="171" fontId="1" fillId="0" borderId="5" xfId="0" applyNumberFormat="1" applyFont="1" applyFill="1" applyBorder="1" applyAlignment="1">
      <alignment vertical="center"/>
    </xf>
    <xf numFmtId="171" fontId="1" fillId="0" borderId="5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Alignment="1" quotePrefix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6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quotePrefix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quotePrefix="1">
      <alignment vertical="center"/>
    </xf>
    <xf numFmtId="0" fontId="1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 quotePrefix="1">
      <alignment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 vertical="center" indent="3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29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2" width="17.00390625" style="1" customWidth="1"/>
    <col min="3" max="4" width="0.85546875" style="1" customWidth="1"/>
    <col min="5" max="5" width="10.421875" style="44" customWidth="1"/>
    <col min="6" max="6" width="1.7109375" style="18" customWidth="1"/>
    <col min="7" max="7" width="10.421875" style="44" customWidth="1"/>
    <col min="8" max="8" width="1.7109375" style="18" customWidth="1"/>
    <col min="9" max="9" width="10.421875" style="44" customWidth="1"/>
    <col min="10" max="10" width="1.7109375" style="18" customWidth="1"/>
    <col min="11" max="11" width="10.421875" style="44" customWidth="1"/>
    <col min="12" max="12" width="1.7109375" style="18" customWidth="1"/>
    <col min="13" max="13" width="10.421875" style="44" customWidth="1"/>
    <col min="14" max="14" width="1.7109375" style="18" customWidth="1"/>
  </cols>
  <sheetData>
    <row r="1" spans="1:14" ht="11.25" customHeight="1">
      <c r="A1" s="264" t="s">
        <v>1620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11.25" customHeight="1">
      <c r="A2" s="264" t="s">
        <v>1847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1.2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11.25" customHeight="1">
      <c r="A4" s="264" t="s">
        <v>748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11.2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ht="11.25" customHeight="1">
      <c r="A6" s="263" t="s">
        <v>1625</v>
      </c>
      <c r="B6" s="263"/>
      <c r="C6" s="263"/>
      <c r="D6" s="4"/>
      <c r="E6" s="38" t="s">
        <v>1609</v>
      </c>
      <c r="F6" s="15"/>
      <c r="G6" s="38" t="s">
        <v>1610</v>
      </c>
      <c r="H6" s="15"/>
      <c r="I6" s="38" t="s">
        <v>1611</v>
      </c>
      <c r="J6" s="15"/>
      <c r="K6" s="38" t="s">
        <v>1612</v>
      </c>
      <c r="L6" s="15"/>
      <c r="M6" s="38" t="s">
        <v>1613</v>
      </c>
      <c r="N6" s="15"/>
    </row>
    <row r="7" spans="1:14" ht="11.25" customHeight="1">
      <c r="A7" s="263" t="s">
        <v>727</v>
      </c>
      <c r="B7" s="263"/>
      <c r="C7" s="263"/>
      <c r="D7" s="12"/>
      <c r="E7" s="39"/>
      <c r="F7" s="16"/>
      <c r="G7" s="39"/>
      <c r="H7" s="16"/>
      <c r="I7" s="39"/>
      <c r="J7" s="16"/>
      <c r="K7" s="39"/>
      <c r="L7" s="16"/>
      <c r="M7" s="39"/>
      <c r="N7" s="16"/>
    </row>
    <row r="8" spans="1:14" ht="11.25" customHeight="1">
      <c r="A8" s="9" t="s">
        <v>1632</v>
      </c>
      <c r="B8" s="4"/>
      <c r="C8" s="6"/>
      <c r="D8" s="2"/>
      <c r="E8" s="37"/>
      <c r="F8" s="14"/>
      <c r="G8" s="37"/>
      <c r="H8" s="14"/>
      <c r="I8" s="37"/>
      <c r="J8" s="14"/>
      <c r="K8" s="37"/>
      <c r="L8" s="14"/>
      <c r="M8" s="37"/>
      <c r="N8" s="14"/>
    </row>
    <row r="9" spans="1:14" ht="11.25" customHeight="1">
      <c r="A9" s="5" t="s">
        <v>1645</v>
      </c>
      <c r="B9" s="4"/>
      <c r="C9" s="6"/>
      <c r="D9" s="2"/>
      <c r="E9" s="37"/>
      <c r="F9" s="14"/>
      <c r="G9" s="37"/>
      <c r="H9" s="14"/>
      <c r="I9" s="37"/>
      <c r="J9" s="14"/>
      <c r="K9" s="37"/>
      <c r="L9" s="14"/>
      <c r="M9" s="37"/>
      <c r="N9" s="14"/>
    </row>
    <row r="10" spans="1:14" ht="11.25" customHeight="1">
      <c r="A10" s="8" t="s">
        <v>1649</v>
      </c>
      <c r="B10" s="4"/>
      <c r="C10" s="6"/>
      <c r="D10" s="2"/>
      <c r="E10" s="37">
        <v>387</v>
      </c>
      <c r="F10" s="14"/>
      <c r="G10" s="37">
        <v>105</v>
      </c>
      <c r="H10" s="14"/>
      <c r="I10" s="37">
        <v>294</v>
      </c>
      <c r="J10" s="14"/>
      <c r="K10" s="37">
        <v>91</v>
      </c>
      <c r="L10" s="14"/>
      <c r="M10" s="37">
        <v>132</v>
      </c>
      <c r="N10" s="14"/>
    </row>
    <row r="11" spans="1:14" ht="11.25" customHeight="1">
      <c r="A11" s="8" t="s">
        <v>1882</v>
      </c>
      <c r="B11" s="4"/>
      <c r="C11" s="6"/>
      <c r="D11" s="2"/>
      <c r="E11" s="37">
        <v>87</v>
      </c>
      <c r="F11" s="14"/>
      <c r="G11" s="37">
        <v>4</v>
      </c>
      <c r="H11" s="14"/>
      <c r="I11" s="37">
        <v>473</v>
      </c>
      <c r="J11" s="14"/>
      <c r="K11" s="37">
        <v>2699</v>
      </c>
      <c r="L11" s="14"/>
      <c r="M11" s="37">
        <v>5240</v>
      </c>
      <c r="N11" s="14"/>
    </row>
    <row r="12" spans="1:14" ht="11.25" customHeight="1">
      <c r="A12" s="5" t="s">
        <v>1633</v>
      </c>
      <c r="B12" s="5"/>
      <c r="C12" s="6"/>
      <c r="D12" s="2"/>
      <c r="E12" s="37"/>
      <c r="F12" s="14"/>
      <c r="G12" s="37"/>
      <c r="H12" s="14"/>
      <c r="I12" s="37"/>
      <c r="J12" s="14"/>
      <c r="K12" s="37"/>
      <c r="L12" s="14"/>
      <c r="M12" s="37"/>
      <c r="N12" s="14"/>
    </row>
    <row r="13" spans="1:14" ht="11.25" customHeight="1">
      <c r="A13" s="8" t="s">
        <v>1634</v>
      </c>
      <c r="B13" s="5"/>
      <c r="C13" s="6"/>
      <c r="D13" s="2"/>
      <c r="E13" s="37">
        <v>9158</v>
      </c>
      <c r="F13" s="19" t="s">
        <v>573</v>
      </c>
      <c r="G13" s="37">
        <v>9830</v>
      </c>
      <c r="H13" s="19" t="s">
        <v>573</v>
      </c>
      <c r="I13" s="37">
        <v>12234</v>
      </c>
      <c r="J13" s="19" t="s">
        <v>573</v>
      </c>
      <c r="K13" s="37">
        <v>16460</v>
      </c>
      <c r="L13" s="19" t="s">
        <v>573</v>
      </c>
      <c r="M13" s="37">
        <v>16641</v>
      </c>
      <c r="N13" s="19"/>
    </row>
    <row r="14" spans="1:14" ht="11.25" customHeight="1">
      <c r="A14" s="8" t="s">
        <v>1635</v>
      </c>
      <c r="B14" s="5"/>
      <c r="C14" s="6"/>
      <c r="D14" s="2"/>
      <c r="E14" s="37">
        <v>3000</v>
      </c>
      <c r="F14" s="14"/>
      <c r="G14" s="37">
        <v>5000</v>
      </c>
      <c r="H14" s="19" t="s">
        <v>1643</v>
      </c>
      <c r="I14" s="37">
        <v>4000</v>
      </c>
      <c r="J14" s="14"/>
      <c r="K14" s="37">
        <v>4000</v>
      </c>
      <c r="L14" s="14"/>
      <c r="M14" s="37">
        <v>6700</v>
      </c>
      <c r="N14" s="14"/>
    </row>
    <row r="15" spans="1:14" ht="11.25" customHeight="1">
      <c r="A15" s="5" t="s">
        <v>1626</v>
      </c>
      <c r="B15" s="5"/>
      <c r="C15" s="6" t="s">
        <v>1617</v>
      </c>
      <c r="D15" s="2"/>
      <c r="E15" s="37">
        <v>350</v>
      </c>
      <c r="F15" s="19" t="s">
        <v>1643</v>
      </c>
      <c r="G15" s="37">
        <v>400</v>
      </c>
      <c r="H15" s="19" t="s">
        <v>1643</v>
      </c>
      <c r="I15" s="37">
        <v>600</v>
      </c>
      <c r="J15" s="19" t="s">
        <v>573</v>
      </c>
      <c r="K15" s="37">
        <v>1900</v>
      </c>
      <c r="L15" s="19" t="s">
        <v>573</v>
      </c>
      <c r="M15" s="37">
        <v>3200</v>
      </c>
      <c r="N15" s="19" t="s">
        <v>1643</v>
      </c>
    </row>
    <row r="16" spans="1:14" ht="11.25" customHeight="1">
      <c r="A16" s="5" t="s">
        <v>1857</v>
      </c>
      <c r="B16" s="5"/>
      <c r="C16" s="6"/>
      <c r="D16" s="2"/>
      <c r="E16" s="37">
        <v>2300</v>
      </c>
      <c r="F16" s="19" t="s">
        <v>573</v>
      </c>
      <c r="G16" s="37">
        <v>2800</v>
      </c>
      <c r="H16" s="14"/>
      <c r="I16" s="37">
        <v>3100</v>
      </c>
      <c r="J16" s="19" t="s">
        <v>573</v>
      </c>
      <c r="K16" s="37">
        <v>2943</v>
      </c>
      <c r="L16" s="19" t="s">
        <v>573</v>
      </c>
      <c r="M16" s="37">
        <v>2073</v>
      </c>
      <c r="N16" s="14"/>
    </row>
    <row r="17" spans="1:14" ht="11.25" customHeight="1">
      <c r="A17" s="5" t="s">
        <v>1881</v>
      </c>
      <c r="B17" s="5"/>
      <c r="C17" s="6" t="s">
        <v>1617</v>
      </c>
      <c r="D17" s="2"/>
      <c r="E17" s="37">
        <v>1000</v>
      </c>
      <c r="F17" s="14"/>
      <c r="G17" s="37">
        <v>700</v>
      </c>
      <c r="H17" s="14"/>
      <c r="I17" s="37">
        <v>700</v>
      </c>
      <c r="J17" s="14"/>
      <c r="K17" s="37">
        <v>750</v>
      </c>
      <c r="L17" s="14"/>
      <c r="M17" s="37">
        <v>800</v>
      </c>
      <c r="N17" s="14"/>
    </row>
    <row r="18" spans="1:14" ht="11.25" customHeight="1">
      <c r="A18" s="5" t="s">
        <v>1638</v>
      </c>
      <c r="B18" s="5"/>
      <c r="C18" s="6" t="s">
        <v>1618</v>
      </c>
      <c r="D18" s="2"/>
      <c r="E18" s="37">
        <v>1000</v>
      </c>
      <c r="F18" s="19" t="s">
        <v>1848</v>
      </c>
      <c r="G18" s="37">
        <v>1200</v>
      </c>
      <c r="H18" s="14"/>
      <c r="I18" s="37">
        <v>1300</v>
      </c>
      <c r="J18" s="14"/>
      <c r="K18" s="37">
        <v>3000</v>
      </c>
      <c r="L18" s="19" t="s">
        <v>573</v>
      </c>
      <c r="M18" s="37">
        <v>5500</v>
      </c>
      <c r="N18" s="14"/>
    </row>
    <row r="19" spans="1:14" ht="11.25" customHeight="1">
      <c r="A19" s="5" t="s">
        <v>1639</v>
      </c>
      <c r="B19" s="5"/>
      <c r="C19" s="6"/>
      <c r="D19" s="2"/>
      <c r="E19" s="37">
        <v>827</v>
      </c>
      <c r="F19" s="19" t="s">
        <v>573</v>
      </c>
      <c r="G19" s="37">
        <v>879</v>
      </c>
      <c r="H19" s="14"/>
      <c r="I19" s="37">
        <v>528</v>
      </c>
      <c r="J19" s="14"/>
      <c r="K19" s="37">
        <v>745</v>
      </c>
      <c r="L19" s="14"/>
      <c r="M19" s="37">
        <v>782</v>
      </c>
      <c r="N19" s="14"/>
    </row>
    <row r="20" spans="1:14" ht="11.25" customHeight="1">
      <c r="A20" s="9" t="s">
        <v>1640</v>
      </c>
      <c r="B20" s="5"/>
      <c r="C20" s="4"/>
      <c r="D20" s="2"/>
      <c r="E20" s="37"/>
      <c r="F20" s="14"/>
      <c r="G20" s="37"/>
      <c r="H20" s="14"/>
      <c r="I20" s="37"/>
      <c r="J20" s="14"/>
      <c r="K20" s="37"/>
      <c r="L20" s="14"/>
      <c r="M20" s="37"/>
      <c r="N20" s="14"/>
    </row>
    <row r="21" spans="1:14" ht="11.25" customHeight="1">
      <c r="A21" s="5" t="s">
        <v>1652</v>
      </c>
      <c r="B21" s="5"/>
      <c r="C21" s="4"/>
      <c r="D21" s="2"/>
      <c r="E21" s="37">
        <v>3800</v>
      </c>
      <c r="F21" s="14"/>
      <c r="G21" s="37">
        <v>5000</v>
      </c>
      <c r="H21" s="14"/>
      <c r="I21" s="37">
        <v>6200</v>
      </c>
      <c r="J21" s="14"/>
      <c r="K21" s="37">
        <v>4900</v>
      </c>
      <c r="L21" s="14"/>
      <c r="M21" s="37">
        <v>3600</v>
      </c>
      <c r="N21" s="14"/>
    </row>
    <row r="22" spans="1:14" ht="11.25" customHeight="1">
      <c r="A22" s="5" t="s">
        <v>1631</v>
      </c>
      <c r="B22" s="5"/>
      <c r="C22" s="6" t="s">
        <v>1608</v>
      </c>
      <c r="D22" s="2"/>
      <c r="E22" s="37">
        <v>314</v>
      </c>
      <c r="F22" s="19" t="s">
        <v>573</v>
      </c>
      <c r="G22" s="42">
        <v>287</v>
      </c>
      <c r="H22" s="14"/>
      <c r="I22" s="42">
        <v>219</v>
      </c>
      <c r="J22" s="14"/>
      <c r="K22" s="42">
        <v>275</v>
      </c>
      <c r="L22" s="19" t="s">
        <v>573</v>
      </c>
      <c r="M22" s="37">
        <v>355</v>
      </c>
      <c r="N22" s="14"/>
    </row>
    <row r="23" spans="1:14" ht="11.25" customHeight="1">
      <c r="A23" s="5" t="s">
        <v>1853</v>
      </c>
      <c r="B23" s="5"/>
      <c r="C23" s="6"/>
      <c r="D23" s="2"/>
      <c r="E23" s="37">
        <v>3000</v>
      </c>
      <c r="F23" s="19" t="s">
        <v>1643</v>
      </c>
      <c r="G23" s="42">
        <v>3493</v>
      </c>
      <c r="H23" s="14"/>
      <c r="I23" s="42">
        <v>2807</v>
      </c>
      <c r="J23" s="14"/>
      <c r="K23" s="42">
        <v>995</v>
      </c>
      <c r="L23" s="19" t="s">
        <v>573</v>
      </c>
      <c r="M23" s="42">
        <v>328</v>
      </c>
      <c r="N23" s="19"/>
    </row>
    <row r="24" spans="1:14" ht="11.25" customHeight="1">
      <c r="A24" s="5" t="s">
        <v>749</v>
      </c>
      <c r="B24" s="5"/>
      <c r="C24" s="6" t="s">
        <v>1878</v>
      </c>
      <c r="D24" s="2"/>
      <c r="E24" s="40" t="s">
        <v>1662</v>
      </c>
      <c r="F24" s="14"/>
      <c r="G24" s="40" t="s">
        <v>1662</v>
      </c>
      <c r="H24" s="14"/>
      <c r="I24" s="40" t="s">
        <v>1662</v>
      </c>
      <c r="J24" s="14"/>
      <c r="K24" s="42">
        <v>186</v>
      </c>
      <c r="L24" s="19"/>
      <c r="M24" s="42">
        <v>370</v>
      </c>
      <c r="N24" s="19"/>
    </row>
    <row r="25" spans="1:14" ht="11.25" customHeight="1">
      <c r="A25" s="5" t="s">
        <v>1630</v>
      </c>
      <c r="B25" s="5"/>
      <c r="C25" s="6"/>
      <c r="D25" s="2"/>
      <c r="E25" s="40">
        <v>15200</v>
      </c>
      <c r="F25" s="14"/>
      <c r="G25" s="40">
        <v>11700</v>
      </c>
      <c r="H25" s="14"/>
      <c r="I25" s="40">
        <v>9600</v>
      </c>
      <c r="J25" s="14"/>
      <c r="K25" s="42">
        <v>12800</v>
      </c>
      <c r="L25" s="19"/>
      <c r="M25" s="42">
        <v>44900</v>
      </c>
      <c r="N25" s="19"/>
    </row>
    <row r="26" spans="1:14" ht="11.25" customHeight="1">
      <c r="A26" s="5" t="s">
        <v>1623</v>
      </c>
      <c r="B26" s="5"/>
      <c r="C26" s="6" t="s">
        <v>1608</v>
      </c>
      <c r="D26" s="2"/>
      <c r="E26" s="37">
        <v>1700</v>
      </c>
      <c r="F26" s="14"/>
      <c r="G26" s="42">
        <v>1700</v>
      </c>
      <c r="H26" s="19" t="s">
        <v>1643</v>
      </c>
      <c r="I26" s="42">
        <v>12800</v>
      </c>
      <c r="J26" s="14"/>
      <c r="K26" s="42">
        <v>11900</v>
      </c>
      <c r="L26" s="14"/>
      <c r="M26" s="37">
        <v>12500</v>
      </c>
      <c r="N26" s="14"/>
    </row>
    <row r="27" spans="1:14" ht="11.25" customHeight="1">
      <c r="A27" s="5" t="s">
        <v>1641</v>
      </c>
      <c r="B27" s="5"/>
      <c r="C27" s="6"/>
      <c r="D27" s="2"/>
      <c r="E27" s="37">
        <v>35000</v>
      </c>
      <c r="F27" s="14"/>
      <c r="G27" s="42">
        <v>35000</v>
      </c>
      <c r="H27" s="14"/>
      <c r="I27" s="42">
        <v>35000</v>
      </c>
      <c r="J27" s="14"/>
      <c r="K27" s="42">
        <v>35000</v>
      </c>
      <c r="L27" s="14"/>
      <c r="M27" s="37">
        <v>35000</v>
      </c>
      <c r="N27" s="14"/>
    </row>
    <row r="28" spans="1:14" ht="11.25" customHeight="1">
      <c r="A28" s="5" t="s">
        <v>1642</v>
      </c>
      <c r="B28" s="5"/>
      <c r="C28" s="6"/>
      <c r="D28" s="2"/>
      <c r="E28" s="37">
        <v>24911</v>
      </c>
      <c r="F28" s="14"/>
      <c r="G28" s="42">
        <v>26955</v>
      </c>
      <c r="H28" s="14"/>
      <c r="I28" s="42">
        <v>30000</v>
      </c>
      <c r="J28" s="14"/>
      <c r="K28" s="42">
        <v>28800</v>
      </c>
      <c r="L28" s="19" t="s">
        <v>573</v>
      </c>
      <c r="M28" s="37">
        <v>30300</v>
      </c>
      <c r="N28" s="19"/>
    </row>
    <row r="29" spans="1:14" ht="11.25" customHeight="1">
      <c r="A29" s="263" t="s">
        <v>728</v>
      </c>
      <c r="B29" s="263"/>
      <c r="C29" s="263"/>
      <c r="D29" s="2"/>
      <c r="E29" s="37"/>
      <c r="F29" s="14"/>
      <c r="G29" s="37"/>
      <c r="H29" s="14"/>
      <c r="I29" s="37"/>
      <c r="J29" s="14"/>
      <c r="K29" s="37"/>
      <c r="L29" s="14"/>
      <c r="M29" s="37"/>
      <c r="N29" s="14"/>
    </row>
    <row r="30" spans="1:14" ht="11.25" customHeight="1">
      <c r="A30" s="9" t="s">
        <v>1632</v>
      </c>
      <c r="B30" s="4"/>
      <c r="C30" s="6"/>
      <c r="D30" s="2"/>
      <c r="E30" s="37"/>
      <c r="F30" s="14"/>
      <c r="G30" s="37"/>
      <c r="H30" s="14"/>
      <c r="I30" s="37"/>
      <c r="J30" s="14"/>
      <c r="K30" s="37"/>
      <c r="L30" s="14"/>
      <c r="M30" s="37"/>
      <c r="N30" s="14"/>
    </row>
    <row r="31" spans="1:14" ht="11.25" customHeight="1">
      <c r="A31" s="5" t="s">
        <v>1645</v>
      </c>
      <c r="B31" s="5"/>
      <c r="C31" s="6"/>
      <c r="D31" s="2"/>
      <c r="E31" s="37"/>
      <c r="F31" s="14"/>
      <c r="G31" s="37"/>
      <c r="H31" s="14"/>
      <c r="I31" s="37"/>
      <c r="J31" s="14"/>
      <c r="K31" s="37"/>
      <c r="L31" s="14"/>
      <c r="M31" s="37"/>
      <c r="N31" s="14"/>
    </row>
    <row r="32" spans="1:14" ht="11.25" customHeight="1">
      <c r="A32" s="8" t="s">
        <v>1883</v>
      </c>
      <c r="B32" s="5"/>
      <c r="C32" s="6"/>
      <c r="D32" s="2"/>
      <c r="E32" s="40" t="s">
        <v>1616</v>
      </c>
      <c r="F32" s="14"/>
      <c r="G32" s="40" t="s">
        <v>1616</v>
      </c>
      <c r="H32" s="14"/>
      <c r="I32" s="40" t="s">
        <v>1616</v>
      </c>
      <c r="J32" s="14"/>
      <c r="K32" s="40" t="s">
        <v>1616</v>
      </c>
      <c r="L32" s="19" t="s">
        <v>573</v>
      </c>
      <c r="M32" s="40" t="s">
        <v>1616</v>
      </c>
      <c r="N32" s="14"/>
    </row>
    <row r="33" spans="1:14" ht="11.25" customHeight="1">
      <c r="A33" s="8" t="s">
        <v>1646</v>
      </c>
      <c r="B33" s="5"/>
      <c r="C33" s="6" t="s">
        <v>1608</v>
      </c>
      <c r="D33" s="2"/>
      <c r="E33" s="41" t="s">
        <v>1849</v>
      </c>
      <c r="F33" s="14"/>
      <c r="G33" s="42">
        <v>76</v>
      </c>
      <c r="H33" s="14"/>
      <c r="I33" s="42">
        <v>217</v>
      </c>
      <c r="J33" s="19" t="s">
        <v>573</v>
      </c>
      <c r="K33" s="42">
        <v>88</v>
      </c>
      <c r="L33" s="19" t="s">
        <v>573</v>
      </c>
      <c r="M33" s="37">
        <v>91</v>
      </c>
      <c r="N33" s="14"/>
    </row>
    <row r="34" spans="1:14" ht="11.25" customHeight="1">
      <c r="A34" s="8" t="s">
        <v>1647</v>
      </c>
      <c r="B34" s="5"/>
      <c r="C34" s="6" t="s">
        <v>1618</v>
      </c>
      <c r="D34" s="2"/>
      <c r="E34" s="40" t="s">
        <v>1616</v>
      </c>
      <c r="F34" s="14"/>
      <c r="G34" s="40" t="s">
        <v>1616</v>
      </c>
      <c r="H34" s="14"/>
      <c r="I34" s="42">
        <v>23</v>
      </c>
      <c r="J34" s="14"/>
      <c r="K34" s="40" t="s">
        <v>1616</v>
      </c>
      <c r="L34" s="19" t="s">
        <v>573</v>
      </c>
      <c r="M34" s="40" t="s">
        <v>1616</v>
      </c>
      <c r="N34" s="14"/>
    </row>
    <row r="35" spans="1:14" ht="11.25" customHeight="1">
      <c r="A35" s="5" t="s">
        <v>1291</v>
      </c>
      <c r="B35" s="5"/>
      <c r="C35" s="6"/>
      <c r="D35" s="2"/>
      <c r="E35" s="40"/>
      <c r="F35" s="14"/>
      <c r="G35" s="40"/>
      <c r="H35" s="14"/>
      <c r="I35" s="42"/>
      <c r="J35" s="14"/>
      <c r="K35" s="40"/>
      <c r="L35" s="19"/>
      <c r="M35" s="40"/>
      <c r="N35" s="14"/>
    </row>
    <row r="36" spans="1:14" ht="11.25" customHeight="1">
      <c r="A36" s="8" t="s">
        <v>1292</v>
      </c>
      <c r="B36" s="5"/>
      <c r="C36" s="6"/>
      <c r="D36" s="2"/>
      <c r="E36" s="40" t="s">
        <v>1616</v>
      </c>
      <c r="F36" s="19" t="s">
        <v>573</v>
      </c>
      <c r="G36" s="40" t="s">
        <v>1616</v>
      </c>
      <c r="H36" s="14"/>
      <c r="I36" s="40" t="s">
        <v>1616</v>
      </c>
      <c r="J36" s="19" t="s">
        <v>573</v>
      </c>
      <c r="K36" s="40">
        <v>4700</v>
      </c>
      <c r="L36" s="19" t="s">
        <v>573</v>
      </c>
      <c r="M36" s="40">
        <v>60</v>
      </c>
      <c r="N36" s="14"/>
    </row>
    <row r="37" spans="1:14" ht="11.25" customHeight="1">
      <c r="A37" s="8" t="s">
        <v>755</v>
      </c>
      <c r="B37" s="5"/>
      <c r="C37" s="6"/>
      <c r="D37" s="2"/>
      <c r="E37" s="40" t="s">
        <v>1616</v>
      </c>
      <c r="F37" s="14"/>
      <c r="G37" s="40" t="s">
        <v>1616</v>
      </c>
      <c r="H37" s="14"/>
      <c r="I37" s="40" t="s">
        <v>1616</v>
      </c>
      <c r="J37" s="19"/>
      <c r="K37" s="40">
        <v>2585</v>
      </c>
      <c r="L37" s="19"/>
      <c r="M37" s="40">
        <v>33</v>
      </c>
      <c r="N37" s="14"/>
    </row>
    <row r="38" spans="1:14" ht="11.25" customHeight="1">
      <c r="A38" s="5" t="s">
        <v>1648</v>
      </c>
      <c r="B38" s="5"/>
      <c r="C38" s="6"/>
      <c r="D38" s="2"/>
      <c r="E38" s="37"/>
      <c r="F38" s="14"/>
      <c r="G38" s="42"/>
      <c r="H38" s="14"/>
      <c r="I38" s="42"/>
      <c r="J38" s="14"/>
      <c r="K38" s="42"/>
      <c r="L38" s="14"/>
      <c r="M38" s="37"/>
      <c r="N38" s="14"/>
    </row>
    <row r="39" spans="1:14" ht="11.25" customHeight="1">
      <c r="A39" s="8" t="s">
        <v>1622</v>
      </c>
      <c r="B39" s="5"/>
      <c r="C39" s="6"/>
      <c r="D39" s="2"/>
      <c r="E39" s="37">
        <v>8000</v>
      </c>
      <c r="F39" s="14"/>
      <c r="G39" s="40" t="s">
        <v>1616</v>
      </c>
      <c r="H39" s="14"/>
      <c r="I39" s="40" t="s">
        <v>1616</v>
      </c>
      <c r="J39" s="14"/>
      <c r="K39" s="40">
        <v>1605</v>
      </c>
      <c r="L39" s="19" t="s">
        <v>573</v>
      </c>
      <c r="M39" s="40">
        <v>524</v>
      </c>
      <c r="N39" s="14"/>
    </row>
    <row r="40" spans="1:14" ht="11.25" customHeight="1">
      <c r="A40" s="8" t="s">
        <v>1649</v>
      </c>
      <c r="B40" s="5"/>
      <c r="C40" s="6"/>
      <c r="D40" s="2"/>
      <c r="E40" s="37">
        <v>3000</v>
      </c>
      <c r="F40" s="14"/>
      <c r="G40" s="40" t="s">
        <v>1616</v>
      </c>
      <c r="H40" s="14"/>
      <c r="I40" s="40" t="s">
        <v>1616</v>
      </c>
      <c r="J40" s="14"/>
      <c r="K40" s="40" t="s">
        <v>1616</v>
      </c>
      <c r="L40" s="14"/>
      <c r="M40" s="40" t="s">
        <v>1616</v>
      </c>
      <c r="N40" s="14"/>
    </row>
    <row r="41" spans="1:14" ht="11.25" customHeight="1">
      <c r="A41" s="8" t="s">
        <v>1650</v>
      </c>
      <c r="B41" s="5"/>
      <c r="C41" s="6"/>
      <c r="D41" s="2"/>
      <c r="E41" s="37">
        <v>3100</v>
      </c>
      <c r="F41" s="14"/>
      <c r="G41" s="42">
        <v>100</v>
      </c>
      <c r="H41" s="14"/>
      <c r="I41" s="42">
        <v>4000</v>
      </c>
      <c r="J41" s="14"/>
      <c r="K41" s="42">
        <v>2076</v>
      </c>
      <c r="L41" s="19" t="s">
        <v>573</v>
      </c>
      <c r="M41" s="37">
        <v>2545</v>
      </c>
      <c r="N41" s="14"/>
    </row>
    <row r="42" spans="1:14" ht="12" customHeight="1">
      <c r="A42" s="8" t="s">
        <v>1651</v>
      </c>
      <c r="B42" s="5"/>
      <c r="C42" s="6"/>
      <c r="D42" s="2"/>
      <c r="E42" s="37">
        <v>8292</v>
      </c>
      <c r="F42" s="14"/>
      <c r="G42" s="42">
        <v>381</v>
      </c>
      <c r="H42" s="14"/>
      <c r="I42" s="42">
        <v>846</v>
      </c>
      <c r="J42" s="14"/>
      <c r="K42" s="40" t="s">
        <v>1662</v>
      </c>
      <c r="L42" s="14"/>
      <c r="M42" s="40" t="s">
        <v>1662</v>
      </c>
      <c r="N42" s="14"/>
    </row>
    <row r="43" spans="1:14" ht="11.25" customHeight="1">
      <c r="A43" s="9" t="s">
        <v>1640</v>
      </c>
      <c r="B43" s="10"/>
      <c r="C43" s="6"/>
      <c r="D43" s="2"/>
      <c r="E43" s="37"/>
      <c r="F43" s="14"/>
      <c r="G43" s="42"/>
      <c r="H43" s="14"/>
      <c r="I43" s="42"/>
      <c r="J43" s="14"/>
      <c r="K43" s="42"/>
      <c r="L43" s="14"/>
      <c r="M43" s="42"/>
      <c r="N43" s="14"/>
    </row>
    <row r="44" spans="1:14" ht="11.25" customHeight="1">
      <c r="A44" s="5" t="s">
        <v>1201</v>
      </c>
      <c r="B44" s="5"/>
      <c r="C44" s="6"/>
      <c r="D44" s="2"/>
      <c r="E44" s="37">
        <v>2000</v>
      </c>
      <c r="F44" s="14"/>
      <c r="G44" s="42">
        <v>2000</v>
      </c>
      <c r="H44" s="14"/>
      <c r="I44" s="42">
        <v>2000</v>
      </c>
      <c r="J44" s="14"/>
      <c r="K44" s="40" t="s">
        <v>1616</v>
      </c>
      <c r="L44" s="19" t="s">
        <v>573</v>
      </c>
      <c r="M44" s="40" t="s">
        <v>1616</v>
      </c>
      <c r="N44" s="14"/>
    </row>
    <row r="45" spans="1:14" ht="11.25" customHeight="1">
      <c r="A45" s="5" t="s">
        <v>1652</v>
      </c>
      <c r="B45" s="10"/>
      <c r="C45" s="6"/>
      <c r="D45" s="2"/>
      <c r="E45" s="37">
        <v>21000</v>
      </c>
      <c r="F45" s="14"/>
      <c r="G45" s="42">
        <v>20800</v>
      </c>
      <c r="H45" s="14"/>
      <c r="I45" s="42">
        <v>30000</v>
      </c>
      <c r="J45" s="19" t="s">
        <v>1643</v>
      </c>
      <c r="K45" s="42">
        <v>30000</v>
      </c>
      <c r="L45" s="19" t="s">
        <v>1643</v>
      </c>
      <c r="M45" s="42">
        <v>30000</v>
      </c>
      <c r="N45" s="14"/>
    </row>
    <row r="46" spans="1:14" ht="12" customHeight="1">
      <c r="A46" s="5" t="s">
        <v>1631</v>
      </c>
      <c r="B46" s="11"/>
      <c r="C46" s="6"/>
      <c r="D46" s="2"/>
      <c r="E46" s="37">
        <v>201000</v>
      </c>
      <c r="F46" s="14"/>
      <c r="G46" s="37">
        <v>171400</v>
      </c>
      <c r="H46" s="14"/>
      <c r="I46" s="37">
        <v>200000</v>
      </c>
      <c r="J46" s="19" t="s">
        <v>1643</v>
      </c>
      <c r="K46" s="37">
        <v>522600</v>
      </c>
      <c r="L46" s="19" t="s">
        <v>573</v>
      </c>
      <c r="M46" s="37">
        <v>847700</v>
      </c>
      <c r="N46" s="14"/>
    </row>
    <row r="47" spans="1:14" ht="12" customHeight="1">
      <c r="A47" s="5" t="s">
        <v>1630</v>
      </c>
      <c r="B47" s="8"/>
      <c r="C47" s="4"/>
      <c r="D47" s="2"/>
      <c r="E47" s="37">
        <v>1700</v>
      </c>
      <c r="F47" s="19" t="s">
        <v>1854</v>
      </c>
      <c r="G47" s="37">
        <v>1700</v>
      </c>
      <c r="H47" s="19" t="s">
        <v>1854</v>
      </c>
      <c r="I47" s="37">
        <v>1700</v>
      </c>
      <c r="J47" s="19" t="s">
        <v>1854</v>
      </c>
      <c r="K47" s="37">
        <v>1750</v>
      </c>
      <c r="L47" s="19" t="s">
        <v>573</v>
      </c>
      <c r="M47" s="37">
        <v>1039</v>
      </c>
      <c r="N47" s="14"/>
    </row>
    <row r="48" spans="1:14" ht="11.25" customHeight="1">
      <c r="A48" s="5" t="s">
        <v>1653</v>
      </c>
      <c r="B48" s="5"/>
      <c r="C48" s="6" t="s">
        <v>1617</v>
      </c>
      <c r="D48" s="2"/>
      <c r="E48" s="37">
        <v>300000</v>
      </c>
      <c r="F48" s="14"/>
      <c r="G48" s="37">
        <v>300000</v>
      </c>
      <c r="H48" s="14"/>
      <c r="I48" s="37">
        <v>300000</v>
      </c>
      <c r="J48" s="14"/>
      <c r="K48" s="37">
        <v>300000</v>
      </c>
      <c r="L48" s="14"/>
      <c r="M48" s="42">
        <v>300000</v>
      </c>
      <c r="N48" s="14"/>
    </row>
    <row r="49" spans="1:14" ht="11.25" customHeight="1">
      <c r="A49" s="5" t="s">
        <v>1623</v>
      </c>
      <c r="B49" s="8"/>
      <c r="C49" s="4"/>
      <c r="D49" s="2"/>
      <c r="E49" s="40" t="s">
        <v>1662</v>
      </c>
      <c r="F49" s="14"/>
      <c r="G49" s="40" t="s">
        <v>1662</v>
      </c>
      <c r="H49" s="14"/>
      <c r="I49" s="40" t="s">
        <v>1662</v>
      </c>
      <c r="J49" s="19"/>
      <c r="K49" s="37">
        <v>577900</v>
      </c>
      <c r="L49" s="19"/>
      <c r="M49" s="37">
        <v>631500</v>
      </c>
      <c r="N49" s="14"/>
    </row>
    <row r="50" spans="1:14" ht="11.25" customHeight="1">
      <c r="A50" s="5" t="s">
        <v>1655</v>
      </c>
      <c r="B50" s="5"/>
      <c r="C50" s="6"/>
      <c r="D50" s="2"/>
      <c r="E50" s="37">
        <v>600</v>
      </c>
      <c r="F50" s="14"/>
      <c r="G50" s="42">
        <v>40</v>
      </c>
      <c r="H50" s="14"/>
      <c r="I50" s="40" t="s">
        <v>1662</v>
      </c>
      <c r="J50" s="14"/>
      <c r="K50" s="40" t="s">
        <v>1662</v>
      </c>
      <c r="L50" s="14"/>
      <c r="M50" s="40" t="s">
        <v>1662</v>
      </c>
      <c r="N50" s="14"/>
    </row>
    <row r="51" spans="1:14" ht="11.25" customHeight="1">
      <c r="A51" s="5" t="s">
        <v>1642</v>
      </c>
      <c r="B51" s="10"/>
      <c r="C51" s="6"/>
      <c r="D51" s="2"/>
      <c r="E51" s="37">
        <v>3518</v>
      </c>
      <c r="F51" s="14"/>
      <c r="G51" s="42">
        <v>2978</v>
      </c>
      <c r="H51" s="14"/>
      <c r="I51" s="42">
        <v>3801</v>
      </c>
      <c r="J51" s="14"/>
      <c r="K51" s="42">
        <v>3734</v>
      </c>
      <c r="L51" s="19" t="s">
        <v>573</v>
      </c>
      <c r="M51" s="42">
        <v>5380</v>
      </c>
      <c r="N51" s="19"/>
    </row>
    <row r="52" spans="1:14" ht="11.25" customHeight="1">
      <c r="A52" s="5" t="s">
        <v>1656</v>
      </c>
      <c r="B52" s="8"/>
      <c r="C52" s="6"/>
      <c r="D52" s="2"/>
      <c r="E52" s="37">
        <v>24000</v>
      </c>
      <c r="F52" s="14"/>
      <c r="G52" s="42">
        <v>24000</v>
      </c>
      <c r="H52" s="14"/>
      <c r="I52" s="42">
        <v>24000</v>
      </c>
      <c r="J52" s="19" t="s">
        <v>1643</v>
      </c>
      <c r="K52" s="42">
        <v>24000</v>
      </c>
      <c r="L52" s="19" t="s">
        <v>1643</v>
      </c>
      <c r="M52" s="42">
        <v>24000</v>
      </c>
      <c r="N52" s="19" t="s">
        <v>1643</v>
      </c>
    </row>
    <row r="53" spans="1:14" ht="12" customHeight="1">
      <c r="A53" s="9" t="s">
        <v>1657</v>
      </c>
      <c r="B53" s="10"/>
      <c r="C53" s="6"/>
      <c r="D53" s="2"/>
      <c r="E53" s="37"/>
      <c r="F53" s="14"/>
      <c r="G53" s="42"/>
      <c r="H53" s="14"/>
      <c r="I53" s="42"/>
      <c r="J53" s="14"/>
      <c r="K53" s="42"/>
      <c r="L53" s="14"/>
      <c r="M53" s="42"/>
      <c r="N53" s="14"/>
    </row>
    <row r="54" spans="1:14" ht="11.25" customHeight="1">
      <c r="A54" s="5" t="s">
        <v>1658</v>
      </c>
      <c r="B54" s="5"/>
      <c r="C54" s="6" t="s">
        <v>1624</v>
      </c>
      <c r="D54" s="2"/>
      <c r="E54" s="37">
        <v>5590000</v>
      </c>
      <c r="F54" s="14"/>
      <c r="G54" s="42">
        <v>6000000</v>
      </c>
      <c r="H54" s="14"/>
      <c r="I54" s="42">
        <v>5600000</v>
      </c>
      <c r="J54" s="14"/>
      <c r="K54" s="42">
        <v>5500000</v>
      </c>
      <c r="L54" s="14"/>
      <c r="M54" s="42">
        <v>5143700</v>
      </c>
      <c r="N54" s="14"/>
    </row>
    <row r="55" spans="1:14" ht="11.25" customHeight="1">
      <c r="A55" s="5" t="s">
        <v>1659</v>
      </c>
      <c r="B55" s="5"/>
      <c r="C55" s="6" t="s">
        <v>1661</v>
      </c>
      <c r="D55" s="2"/>
      <c r="E55" s="37">
        <v>2555000</v>
      </c>
      <c r="F55" s="14"/>
      <c r="G55" s="42">
        <v>2555000</v>
      </c>
      <c r="H55" s="14"/>
      <c r="I55" s="42">
        <v>2190000</v>
      </c>
      <c r="J55" s="14"/>
      <c r="K55" s="42">
        <v>2190000</v>
      </c>
      <c r="L55" s="19" t="s">
        <v>573</v>
      </c>
      <c r="M55" s="40" t="s">
        <v>1662</v>
      </c>
      <c r="N55" s="14"/>
    </row>
    <row r="56" spans="1:14" ht="11.25" customHeight="1">
      <c r="A56" s="5" t="s">
        <v>1660</v>
      </c>
      <c r="B56" s="5"/>
      <c r="C56" s="7"/>
      <c r="D56" s="2"/>
      <c r="E56" s="37">
        <v>11420000</v>
      </c>
      <c r="F56" s="14"/>
      <c r="G56" s="42">
        <v>13800000</v>
      </c>
      <c r="H56" s="14"/>
      <c r="I56" s="42">
        <v>14100000</v>
      </c>
      <c r="J56" s="14"/>
      <c r="K56" s="42">
        <v>14900000</v>
      </c>
      <c r="L56" s="14"/>
      <c r="M56" s="42">
        <v>15333500</v>
      </c>
      <c r="N56" s="14"/>
    </row>
    <row r="57" spans="1:14" ht="11.25" customHeight="1">
      <c r="A57" s="263" t="s">
        <v>729</v>
      </c>
      <c r="B57" s="263"/>
      <c r="C57" s="263"/>
      <c r="D57" s="2"/>
      <c r="E57" s="37"/>
      <c r="F57" s="14"/>
      <c r="G57" s="42"/>
      <c r="H57" s="14"/>
      <c r="I57" s="42"/>
      <c r="J57" s="14"/>
      <c r="K57" s="42"/>
      <c r="L57" s="14"/>
      <c r="M57" s="37"/>
      <c r="N57" s="14"/>
    </row>
    <row r="58" spans="1:14" ht="11.25" customHeight="1">
      <c r="A58" s="9" t="s">
        <v>1861</v>
      </c>
      <c r="B58" s="8"/>
      <c r="C58" s="6"/>
      <c r="D58" s="2"/>
      <c r="E58" s="37"/>
      <c r="F58" s="14"/>
      <c r="G58" s="37"/>
      <c r="H58" s="14"/>
      <c r="I58" s="37"/>
      <c r="J58" s="14"/>
      <c r="K58" s="37"/>
      <c r="L58" s="14"/>
      <c r="M58" s="37"/>
      <c r="N58" s="14"/>
    </row>
    <row r="59" spans="1:14" ht="11.25" customHeight="1">
      <c r="A59" s="5" t="s">
        <v>1622</v>
      </c>
      <c r="B59" s="8"/>
      <c r="C59" s="6" t="s">
        <v>1608</v>
      </c>
      <c r="D59" s="2"/>
      <c r="E59" s="37">
        <v>1412</v>
      </c>
      <c r="F59" s="14"/>
      <c r="G59" s="42">
        <v>1449</v>
      </c>
      <c r="H59" s="14"/>
      <c r="I59" s="42">
        <v>1623</v>
      </c>
      <c r="J59" s="14"/>
      <c r="K59" s="42">
        <v>1611</v>
      </c>
      <c r="L59" s="19" t="s">
        <v>573</v>
      </c>
      <c r="M59" s="42">
        <v>1607</v>
      </c>
      <c r="N59" s="19"/>
    </row>
    <row r="60" spans="1:14" ht="11.25" customHeight="1">
      <c r="A60" s="5" t="s">
        <v>1649</v>
      </c>
      <c r="B60" s="8"/>
      <c r="C60" s="6" t="s">
        <v>1618</v>
      </c>
      <c r="D60" s="2"/>
      <c r="E60" s="37">
        <v>1250</v>
      </c>
      <c r="F60" s="14"/>
      <c r="G60" s="42">
        <v>1300</v>
      </c>
      <c r="H60" s="14"/>
      <c r="I60" s="42">
        <v>1400</v>
      </c>
      <c r="J60" s="14"/>
      <c r="K60" s="42">
        <v>1500</v>
      </c>
      <c r="L60" s="14"/>
      <c r="M60" s="42">
        <v>1500</v>
      </c>
      <c r="N60" s="14"/>
    </row>
    <row r="61" spans="1:14" ht="11.25" customHeight="1">
      <c r="A61" s="5" t="s">
        <v>1650</v>
      </c>
      <c r="B61" s="8"/>
      <c r="C61" s="6"/>
      <c r="D61" s="13"/>
      <c r="E61" s="53">
        <v>50831</v>
      </c>
      <c r="F61" s="23" t="s">
        <v>573</v>
      </c>
      <c r="G61" s="43">
        <v>41052</v>
      </c>
      <c r="H61" s="23" t="s">
        <v>573</v>
      </c>
      <c r="I61" s="43">
        <v>37947</v>
      </c>
      <c r="J61" s="23" t="s">
        <v>573</v>
      </c>
      <c r="K61" s="43">
        <v>42400</v>
      </c>
      <c r="L61" s="23" t="s">
        <v>573</v>
      </c>
      <c r="M61" s="43">
        <v>76700</v>
      </c>
      <c r="N61" s="17"/>
    </row>
    <row r="62" spans="1:14" ht="11.25" customHeight="1">
      <c r="A62" s="262" t="s">
        <v>1615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</row>
    <row r="63" spans="1:14" ht="11.25" customHeight="1">
      <c r="A63" s="266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</row>
    <row r="64" spans="1:14" ht="11.25" customHeight="1">
      <c r="A64" s="264" t="s">
        <v>1621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</row>
    <row r="65" spans="1:14" ht="11.25" customHeight="1">
      <c r="A65" s="264" t="s">
        <v>1847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</row>
    <row r="66" spans="1:14" ht="11.25" customHeight="1">
      <c r="A66" s="265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</row>
    <row r="67" spans="1:14" ht="11.25" customHeight="1">
      <c r="A67" s="264" t="s">
        <v>748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</row>
    <row r="68" spans="1:14" ht="11.2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1:14" ht="11.25" customHeight="1">
      <c r="A69" s="263" t="s">
        <v>1625</v>
      </c>
      <c r="B69" s="263"/>
      <c r="C69" s="263"/>
      <c r="D69" s="4"/>
      <c r="E69" s="38" t="s">
        <v>1609</v>
      </c>
      <c r="F69" s="15"/>
      <c r="G69" s="38" t="s">
        <v>1610</v>
      </c>
      <c r="H69" s="15"/>
      <c r="I69" s="38" t="s">
        <v>1611</v>
      </c>
      <c r="J69" s="15"/>
      <c r="K69" s="38" t="s">
        <v>1612</v>
      </c>
      <c r="L69" s="15"/>
      <c r="M69" s="38" t="s">
        <v>1613</v>
      </c>
      <c r="N69" s="15"/>
    </row>
    <row r="70" spans="1:14" ht="11.25" customHeight="1">
      <c r="A70" s="263" t="s">
        <v>746</v>
      </c>
      <c r="B70" s="263"/>
      <c r="C70" s="263"/>
      <c r="D70" s="2"/>
      <c r="E70" s="37"/>
      <c r="F70" s="14"/>
      <c r="G70" s="42"/>
      <c r="H70" s="14"/>
      <c r="I70" s="42"/>
      <c r="J70" s="14"/>
      <c r="K70" s="42"/>
      <c r="L70" s="14"/>
      <c r="M70" s="37"/>
      <c r="N70" s="14"/>
    </row>
    <row r="71" spans="1:14" ht="11.25" customHeight="1">
      <c r="A71" s="9" t="s">
        <v>1640</v>
      </c>
      <c r="B71" s="10"/>
      <c r="C71" s="6"/>
      <c r="D71" s="2"/>
      <c r="E71" s="37"/>
      <c r="F71" s="14"/>
      <c r="G71" s="42"/>
      <c r="H71" s="14"/>
      <c r="I71" s="42"/>
      <c r="J71" s="14"/>
      <c r="K71" s="42"/>
      <c r="L71" s="14"/>
      <c r="M71" s="42"/>
      <c r="N71" s="14"/>
    </row>
    <row r="72" spans="1:14" ht="11.25" customHeight="1">
      <c r="A72" s="5" t="s">
        <v>1631</v>
      </c>
      <c r="B72" s="8"/>
      <c r="C72" s="6" t="s">
        <v>1608</v>
      </c>
      <c r="D72" s="2"/>
      <c r="E72" s="37">
        <v>2035</v>
      </c>
      <c r="F72" s="14"/>
      <c r="G72" s="37">
        <v>2100</v>
      </c>
      <c r="H72" s="14"/>
      <c r="I72" s="37">
        <v>1847</v>
      </c>
      <c r="J72" s="14"/>
      <c r="K72" s="37">
        <v>1803</v>
      </c>
      <c r="L72" s="14"/>
      <c r="M72" s="37">
        <v>2171</v>
      </c>
      <c r="N72" s="19"/>
    </row>
    <row r="73" spans="1:14" ht="11.25" customHeight="1">
      <c r="A73" s="5" t="s">
        <v>1877</v>
      </c>
      <c r="B73" s="8"/>
      <c r="C73" s="6" t="s">
        <v>1878</v>
      </c>
      <c r="D73" s="2"/>
      <c r="E73" s="37">
        <v>25000</v>
      </c>
      <c r="F73" s="14"/>
      <c r="G73" s="37">
        <v>25000</v>
      </c>
      <c r="H73" s="14"/>
      <c r="I73" s="37">
        <v>25000</v>
      </c>
      <c r="J73" s="14"/>
      <c r="K73" s="37">
        <v>25000</v>
      </c>
      <c r="L73" s="14"/>
      <c r="M73" s="37">
        <v>25000</v>
      </c>
      <c r="N73" s="19"/>
    </row>
    <row r="74" spans="1:14" ht="11.25" customHeight="1">
      <c r="A74" s="5" t="s">
        <v>1663</v>
      </c>
      <c r="B74" s="8"/>
      <c r="C74" s="6"/>
      <c r="D74" s="2"/>
      <c r="E74" s="37">
        <v>685000</v>
      </c>
      <c r="F74" s="14"/>
      <c r="G74" s="37">
        <v>765000</v>
      </c>
      <c r="H74" s="14"/>
      <c r="I74" s="37">
        <v>730000</v>
      </c>
      <c r="J74" s="14"/>
      <c r="K74" s="37">
        <v>725000</v>
      </c>
      <c r="L74" s="14"/>
      <c r="M74" s="37">
        <v>760000</v>
      </c>
      <c r="N74" s="14"/>
    </row>
    <row r="75" spans="1:14" ht="11.25" customHeight="1">
      <c r="A75" s="5" t="s">
        <v>1664</v>
      </c>
      <c r="B75" s="8"/>
      <c r="C75" s="6" t="s">
        <v>1608</v>
      </c>
      <c r="D75" s="2"/>
      <c r="E75" s="37">
        <v>3451</v>
      </c>
      <c r="F75" s="14"/>
      <c r="G75" s="37">
        <v>4553</v>
      </c>
      <c r="H75" s="14"/>
      <c r="I75" s="37">
        <v>3786</v>
      </c>
      <c r="J75" s="14"/>
      <c r="K75" s="37">
        <v>3700</v>
      </c>
      <c r="L75" s="19" t="s">
        <v>573</v>
      </c>
      <c r="M75" s="37">
        <v>3800</v>
      </c>
      <c r="N75" s="19" t="s">
        <v>1643</v>
      </c>
    </row>
    <row r="76" spans="1:14" ht="11.25" customHeight="1">
      <c r="A76" s="5" t="s">
        <v>1850</v>
      </c>
      <c r="B76" s="8"/>
      <c r="C76" s="6"/>
      <c r="D76" s="2"/>
      <c r="E76" s="37">
        <v>355200</v>
      </c>
      <c r="F76" s="14"/>
      <c r="G76" s="37">
        <v>343243</v>
      </c>
      <c r="H76" s="19" t="s">
        <v>573</v>
      </c>
      <c r="I76" s="37">
        <v>309937</v>
      </c>
      <c r="J76" s="19" t="s">
        <v>573</v>
      </c>
      <c r="K76" s="37">
        <v>301000</v>
      </c>
      <c r="L76" s="19" t="s">
        <v>573</v>
      </c>
      <c r="M76" s="37">
        <v>304000</v>
      </c>
      <c r="N76" s="19"/>
    </row>
    <row r="77" spans="1:14" ht="11.25" customHeight="1">
      <c r="A77" s="5" t="s">
        <v>1884</v>
      </c>
      <c r="B77" s="8"/>
      <c r="C77" s="6"/>
      <c r="D77" s="2"/>
      <c r="E77" s="37">
        <v>20000</v>
      </c>
      <c r="F77" s="14"/>
      <c r="G77" s="37">
        <v>20000</v>
      </c>
      <c r="H77" s="14"/>
      <c r="I77" s="37">
        <v>20000</v>
      </c>
      <c r="J77" s="14"/>
      <c r="K77" s="37">
        <v>20000</v>
      </c>
      <c r="L77" s="14"/>
      <c r="M77" s="37">
        <v>20000</v>
      </c>
      <c r="N77" s="14"/>
    </row>
    <row r="78" spans="1:14" ht="11.25" customHeight="1">
      <c r="A78" s="5" t="s">
        <v>1656</v>
      </c>
      <c r="B78" s="8"/>
      <c r="C78" s="6"/>
      <c r="D78" s="2"/>
      <c r="E78" s="37">
        <v>640</v>
      </c>
      <c r="F78" s="19"/>
      <c r="G78" s="37">
        <v>614</v>
      </c>
      <c r="H78" s="19" t="s">
        <v>573</v>
      </c>
      <c r="I78" s="37">
        <v>584</v>
      </c>
      <c r="J78" s="19" t="s">
        <v>573</v>
      </c>
      <c r="K78" s="37">
        <v>600</v>
      </c>
      <c r="L78" s="19" t="s">
        <v>1854</v>
      </c>
      <c r="M78" s="37">
        <v>600</v>
      </c>
      <c r="N78" s="19" t="s">
        <v>1643</v>
      </c>
    </row>
    <row r="79" spans="1:14" ht="11.25" customHeight="1">
      <c r="A79" s="9" t="s">
        <v>1657</v>
      </c>
      <c r="B79" s="5"/>
      <c r="C79" s="6"/>
      <c r="D79" s="2"/>
      <c r="E79" s="37"/>
      <c r="F79" s="14"/>
      <c r="G79" s="37"/>
      <c r="H79" s="14"/>
      <c r="I79" s="37"/>
      <c r="J79" s="14"/>
      <c r="K79" s="37"/>
      <c r="L79" s="14"/>
      <c r="M79" s="37"/>
      <c r="N79" s="14"/>
    </row>
    <row r="80" spans="1:14" ht="11.25" customHeight="1">
      <c r="A80" s="5" t="s">
        <v>1658</v>
      </c>
      <c r="B80" s="10"/>
      <c r="C80" s="6" t="s">
        <v>1091</v>
      </c>
      <c r="D80" s="2"/>
      <c r="E80" s="45">
        <v>252</v>
      </c>
      <c r="F80" s="20"/>
      <c r="G80" s="45">
        <v>256</v>
      </c>
      <c r="H80" s="20"/>
      <c r="I80" s="45">
        <v>257</v>
      </c>
      <c r="J80" s="20"/>
      <c r="K80" s="45">
        <v>255</v>
      </c>
      <c r="L80" s="20"/>
      <c r="M80" s="45">
        <v>246</v>
      </c>
      <c r="N80" s="20"/>
    </row>
    <row r="81" spans="1:14" ht="11.25" customHeight="1">
      <c r="A81" s="5" t="s">
        <v>1092</v>
      </c>
      <c r="B81" s="8"/>
      <c r="C81" s="6"/>
      <c r="D81" s="2"/>
      <c r="E81" s="37"/>
      <c r="F81" s="14"/>
      <c r="G81" s="37"/>
      <c r="H81" s="14"/>
      <c r="I81" s="37"/>
      <c r="J81" s="14"/>
      <c r="K81" s="37"/>
      <c r="L81" s="14"/>
      <c r="M81" s="37"/>
      <c r="N81" s="14"/>
    </row>
    <row r="82" spans="1:14" ht="11.25" customHeight="1">
      <c r="A82" s="8" t="s">
        <v>1866</v>
      </c>
      <c r="B82" s="8"/>
      <c r="C82" s="6"/>
      <c r="D82" s="2"/>
      <c r="E82" s="37">
        <v>107000</v>
      </c>
      <c r="F82" s="19" t="s">
        <v>573</v>
      </c>
      <c r="G82" s="37">
        <v>308000</v>
      </c>
      <c r="H82" s="19" t="s">
        <v>573</v>
      </c>
      <c r="I82" s="37">
        <v>191000</v>
      </c>
      <c r="J82" s="19" t="s">
        <v>573</v>
      </c>
      <c r="K82" s="37">
        <v>200000</v>
      </c>
      <c r="L82" s="19" t="s">
        <v>1854</v>
      </c>
      <c r="M82" s="37">
        <v>200000</v>
      </c>
      <c r="N82" s="19"/>
    </row>
    <row r="83" spans="1:14" ht="11.25" customHeight="1">
      <c r="A83" s="8" t="s">
        <v>1093</v>
      </c>
      <c r="B83" s="8"/>
      <c r="C83" s="6"/>
      <c r="D83" s="2"/>
      <c r="E83" s="43">
        <v>2035000</v>
      </c>
      <c r="F83" s="23"/>
      <c r="G83" s="43">
        <v>3090000</v>
      </c>
      <c r="H83" s="23" t="s">
        <v>1643</v>
      </c>
      <c r="I83" s="43">
        <v>3786000</v>
      </c>
      <c r="J83" s="17"/>
      <c r="K83" s="43">
        <v>1997000</v>
      </c>
      <c r="L83" s="23" t="s">
        <v>573</v>
      </c>
      <c r="M83" s="43">
        <v>2202000</v>
      </c>
      <c r="N83" s="23"/>
    </row>
    <row r="84" spans="1:14" ht="11.25" customHeight="1">
      <c r="A84" s="10" t="s">
        <v>1094</v>
      </c>
      <c r="B84" s="8"/>
      <c r="C84" s="6"/>
      <c r="D84" s="2"/>
      <c r="E84" s="37">
        <f>SUM(E82:E83)</f>
        <v>2142000</v>
      </c>
      <c r="F84" s="19" t="s">
        <v>573</v>
      </c>
      <c r="G84" s="37">
        <f>SUM(G82:G83)</f>
        <v>3398000</v>
      </c>
      <c r="H84" s="19" t="s">
        <v>573</v>
      </c>
      <c r="I84" s="37">
        <f>SUM(I82:I83)</f>
        <v>3977000</v>
      </c>
      <c r="J84" s="19" t="s">
        <v>573</v>
      </c>
      <c r="K84" s="37">
        <f>SUM(K82:K83)</f>
        <v>2197000</v>
      </c>
      <c r="L84" s="19" t="s">
        <v>573</v>
      </c>
      <c r="M84" s="37">
        <f>SUM(M82:M83)</f>
        <v>2402000</v>
      </c>
      <c r="N84" s="19"/>
    </row>
    <row r="85" spans="1:14" ht="11.25" customHeight="1">
      <c r="A85" s="5" t="s">
        <v>1619</v>
      </c>
      <c r="B85" s="5"/>
      <c r="C85" s="6"/>
      <c r="D85" s="2"/>
      <c r="E85" s="37"/>
      <c r="F85" s="14"/>
      <c r="G85" s="37"/>
      <c r="H85" s="14"/>
      <c r="I85" s="37"/>
      <c r="J85" s="14"/>
      <c r="K85" s="37"/>
      <c r="L85" s="14"/>
      <c r="M85" s="37"/>
      <c r="N85" s="14"/>
    </row>
    <row r="86" spans="1:14" ht="11.25" customHeight="1">
      <c r="A86" s="8" t="s">
        <v>1622</v>
      </c>
      <c r="B86" s="8"/>
      <c r="C86" s="6" t="s">
        <v>1608</v>
      </c>
      <c r="D86" s="2"/>
      <c r="E86" s="37">
        <v>1830</v>
      </c>
      <c r="F86" s="14"/>
      <c r="G86" s="37">
        <v>1840</v>
      </c>
      <c r="H86" s="14"/>
      <c r="I86" s="37">
        <v>1851</v>
      </c>
      <c r="J86" s="14"/>
      <c r="K86" s="37">
        <v>1852</v>
      </c>
      <c r="L86" s="14"/>
      <c r="M86" s="37">
        <v>1846</v>
      </c>
      <c r="N86" s="14"/>
    </row>
    <row r="87" spans="1:14" ht="11.25" customHeight="1">
      <c r="A87" s="8" t="s">
        <v>1096</v>
      </c>
      <c r="B87" s="5"/>
      <c r="C87" s="6" t="s">
        <v>1618</v>
      </c>
      <c r="D87" s="2"/>
      <c r="E87" s="37">
        <v>11539</v>
      </c>
      <c r="F87" s="14"/>
      <c r="G87" s="37">
        <v>11486</v>
      </c>
      <c r="H87" s="14"/>
      <c r="I87" s="37">
        <v>13528</v>
      </c>
      <c r="J87" s="14"/>
      <c r="K87" s="42">
        <v>13346</v>
      </c>
      <c r="L87" s="14"/>
      <c r="M87" s="51">
        <v>15247</v>
      </c>
      <c r="N87" s="14"/>
    </row>
    <row r="88" spans="1:14" ht="11.25" customHeight="1">
      <c r="A88" s="263" t="s">
        <v>730</v>
      </c>
      <c r="B88" s="263"/>
      <c r="C88" s="263"/>
      <c r="D88" s="2"/>
      <c r="E88" s="37"/>
      <c r="F88" s="14"/>
      <c r="G88" s="37"/>
      <c r="H88" s="14"/>
      <c r="I88" s="37"/>
      <c r="J88" s="14"/>
      <c r="K88" s="37"/>
      <c r="L88" s="14"/>
      <c r="M88" s="37"/>
      <c r="N88" s="14"/>
    </row>
    <row r="89" spans="1:14" ht="11.25" customHeight="1">
      <c r="A89" s="9" t="s">
        <v>1632</v>
      </c>
      <c r="B89" s="4"/>
      <c r="C89" s="6"/>
      <c r="D89" s="2"/>
      <c r="E89" s="37"/>
      <c r="F89" s="14"/>
      <c r="G89" s="37"/>
      <c r="H89" s="14"/>
      <c r="I89" s="37"/>
      <c r="J89" s="14"/>
      <c r="K89" s="37"/>
      <c r="L89" s="14"/>
      <c r="M89" s="37"/>
      <c r="N89" s="14"/>
    </row>
    <row r="90" spans="1:14" ht="11.25" customHeight="1">
      <c r="A90" s="5" t="s">
        <v>1109</v>
      </c>
      <c r="B90" s="4"/>
      <c r="C90" s="6"/>
      <c r="D90" s="2"/>
      <c r="E90" s="37">
        <v>400</v>
      </c>
      <c r="F90" s="14"/>
      <c r="G90" s="40" t="s">
        <v>1616</v>
      </c>
      <c r="H90" s="14"/>
      <c r="I90" s="40" t="s">
        <v>1616</v>
      </c>
      <c r="J90" s="14"/>
      <c r="K90" s="40" t="s">
        <v>1616</v>
      </c>
      <c r="L90" s="14"/>
      <c r="M90" s="40" t="s">
        <v>1616</v>
      </c>
      <c r="N90" s="14"/>
    </row>
    <row r="91" spans="1:14" ht="11.25" customHeight="1">
      <c r="A91" s="5" t="s">
        <v>1097</v>
      </c>
      <c r="B91" s="5"/>
      <c r="C91" s="6"/>
      <c r="D91" s="2"/>
      <c r="E91" s="37">
        <v>6000</v>
      </c>
      <c r="F91" s="14"/>
      <c r="G91" s="37">
        <v>7000</v>
      </c>
      <c r="H91" s="14"/>
      <c r="I91" s="37">
        <v>8000</v>
      </c>
      <c r="J91" s="14"/>
      <c r="K91" s="37">
        <v>8000</v>
      </c>
      <c r="L91" s="14"/>
      <c r="M91" s="37">
        <v>8000</v>
      </c>
      <c r="N91" s="14"/>
    </row>
    <row r="92" spans="1:14" ht="11.25" customHeight="1">
      <c r="A92" s="5" t="s">
        <v>1626</v>
      </c>
      <c r="B92" s="5"/>
      <c r="C92" s="6" t="s">
        <v>1617</v>
      </c>
      <c r="D92" s="2"/>
      <c r="E92" s="46">
        <v>700</v>
      </c>
      <c r="F92" s="22" t="s">
        <v>1643</v>
      </c>
      <c r="G92" s="49">
        <v>2043</v>
      </c>
      <c r="H92" s="20"/>
      <c r="I92" s="49">
        <v>2924</v>
      </c>
      <c r="J92" s="20"/>
      <c r="K92" s="49">
        <v>2000</v>
      </c>
      <c r="L92" s="22" t="s">
        <v>1643</v>
      </c>
      <c r="M92" s="49">
        <v>2000</v>
      </c>
      <c r="N92" s="22" t="s">
        <v>1643</v>
      </c>
    </row>
    <row r="93" spans="1:14" ht="11.25" customHeight="1">
      <c r="A93" s="5" t="s">
        <v>1614</v>
      </c>
      <c r="B93" s="5"/>
      <c r="C93" s="6"/>
      <c r="D93" s="2"/>
      <c r="E93" s="40"/>
      <c r="F93" s="14"/>
      <c r="G93" s="40"/>
      <c r="H93" s="14"/>
      <c r="I93" s="42"/>
      <c r="J93" s="14"/>
      <c r="K93" s="40"/>
      <c r="L93" s="14"/>
      <c r="M93" s="37"/>
      <c r="N93" s="14"/>
    </row>
    <row r="94" spans="1:14" ht="11.25" customHeight="1">
      <c r="A94" s="8" t="s">
        <v>1098</v>
      </c>
      <c r="B94" s="5"/>
      <c r="C94" s="6"/>
      <c r="D94" s="2"/>
      <c r="E94" s="37"/>
      <c r="F94" s="14"/>
      <c r="G94" s="37"/>
      <c r="H94" s="14"/>
      <c r="I94" s="37"/>
      <c r="J94" s="14"/>
      <c r="K94" s="37"/>
      <c r="L94" s="14"/>
      <c r="M94" s="37"/>
      <c r="N94" s="14"/>
    </row>
    <row r="95" spans="1:14" ht="11.25" customHeight="1">
      <c r="A95" s="10" t="s">
        <v>1099</v>
      </c>
      <c r="B95" s="5"/>
      <c r="C95" s="6"/>
      <c r="D95" s="2"/>
      <c r="E95" s="37">
        <v>10000</v>
      </c>
      <c r="F95" s="14"/>
      <c r="G95" s="37">
        <v>6500</v>
      </c>
      <c r="H95" s="14"/>
      <c r="I95" s="37">
        <v>7000</v>
      </c>
      <c r="J95" s="14"/>
      <c r="K95" s="37">
        <v>7000</v>
      </c>
      <c r="L95" s="14"/>
      <c r="M95" s="37">
        <v>7000</v>
      </c>
      <c r="N95" s="14"/>
    </row>
    <row r="96" spans="1:14" ht="11.25" customHeight="1">
      <c r="A96" s="10" t="s">
        <v>1100</v>
      </c>
      <c r="B96" s="5"/>
      <c r="C96" s="6"/>
      <c r="D96" s="2"/>
      <c r="E96" s="43">
        <v>35000</v>
      </c>
      <c r="F96" s="17"/>
      <c r="G96" s="43">
        <v>25000</v>
      </c>
      <c r="H96" s="17"/>
      <c r="I96" s="43">
        <v>25000</v>
      </c>
      <c r="J96" s="17"/>
      <c r="K96" s="43">
        <v>25000</v>
      </c>
      <c r="L96" s="17"/>
      <c r="M96" s="43">
        <v>25000</v>
      </c>
      <c r="N96" s="17"/>
    </row>
    <row r="97" spans="1:14" ht="11.25" customHeight="1">
      <c r="A97" s="11" t="s">
        <v>1094</v>
      </c>
      <c r="B97" s="5"/>
      <c r="C97" s="6"/>
      <c r="D97" s="2"/>
      <c r="E97" s="37">
        <f>SUM(E95:E96)</f>
        <v>45000</v>
      </c>
      <c r="F97" s="14"/>
      <c r="G97" s="37">
        <f>SUM(G95:G96)</f>
        <v>31500</v>
      </c>
      <c r="H97" s="14"/>
      <c r="I97" s="37">
        <f>SUM(I95:I96)</f>
        <v>32000</v>
      </c>
      <c r="J97" s="14"/>
      <c r="K97" s="37">
        <f>SUM(K95:K96)</f>
        <v>32000</v>
      </c>
      <c r="L97" s="14"/>
      <c r="M97" s="37">
        <f>SUM(M95:M96)</f>
        <v>32000</v>
      </c>
      <c r="N97" s="14"/>
    </row>
    <row r="98" spans="1:14" ht="11.25" customHeight="1">
      <c r="A98" s="8" t="s">
        <v>1648</v>
      </c>
      <c r="B98" s="5"/>
      <c r="C98" s="6"/>
      <c r="D98" s="2"/>
      <c r="E98" s="37"/>
      <c r="F98" s="14"/>
      <c r="G98" s="37"/>
      <c r="H98" s="14"/>
      <c r="I98" s="37"/>
      <c r="J98" s="14"/>
      <c r="K98" s="37"/>
      <c r="L98" s="14"/>
      <c r="M98" s="37"/>
      <c r="N98" s="14"/>
    </row>
    <row r="99" spans="1:14" ht="11.25" customHeight="1">
      <c r="A99" s="10" t="s">
        <v>1622</v>
      </c>
      <c r="B99" s="5"/>
      <c r="C99" s="6"/>
      <c r="D99" s="2"/>
      <c r="E99" s="37">
        <v>56400</v>
      </c>
      <c r="F99" s="14"/>
      <c r="G99" s="37">
        <v>7000</v>
      </c>
      <c r="H99" s="14"/>
      <c r="I99" s="37">
        <v>5000</v>
      </c>
      <c r="J99" s="19" t="s">
        <v>573</v>
      </c>
      <c r="K99" s="37">
        <v>5000</v>
      </c>
      <c r="L99" s="19" t="s">
        <v>573</v>
      </c>
      <c r="M99" s="37">
        <v>5000</v>
      </c>
      <c r="N99" s="19" t="s">
        <v>1643</v>
      </c>
    </row>
    <row r="100" spans="1:14" ht="11.25" customHeight="1">
      <c r="A100" s="10" t="s">
        <v>1101</v>
      </c>
      <c r="B100" s="5"/>
      <c r="C100" s="6"/>
      <c r="D100" s="2"/>
      <c r="E100" s="37">
        <v>42700</v>
      </c>
      <c r="F100" s="14"/>
      <c r="G100" s="42">
        <v>7200</v>
      </c>
      <c r="H100" s="14"/>
      <c r="I100" s="42">
        <v>1000</v>
      </c>
      <c r="J100" s="14"/>
      <c r="K100" s="42">
        <v>1000</v>
      </c>
      <c r="L100" s="14"/>
      <c r="M100" s="42">
        <v>1000</v>
      </c>
      <c r="N100" s="19" t="s">
        <v>1643</v>
      </c>
    </row>
    <row r="101" spans="1:14" ht="11.25" customHeight="1">
      <c r="A101" s="5" t="s">
        <v>1102</v>
      </c>
      <c r="B101" s="5"/>
      <c r="C101" s="6"/>
      <c r="D101" s="2"/>
      <c r="E101" s="37">
        <v>200</v>
      </c>
      <c r="F101" s="14"/>
      <c r="G101" s="42">
        <v>200</v>
      </c>
      <c r="H101" s="14"/>
      <c r="I101" s="42">
        <v>200</v>
      </c>
      <c r="J101" s="14"/>
      <c r="K101" s="42">
        <v>200</v>
      </c>
      <c r="L101" s="14"/>
      <c r="M101" s="37">
        <v>400</v>
      </c>
      <c r="N101" s="14"/>
    </row>
    <row r="102" spans="1:14" ht="11.25" customHeight="1">
      <c r="A102" s="5" t="s">
        <v>1294</v>
      </c>
      <c r="B102" s="5"/>
      <c r="C102" s="6"/>
      <c r="D102" s="2"/>
      <c r="E102" s="37"/>
      <c r="F102" s="14"/>
      <c r="G102" s="42"/>
      <c r="H102" s="14"/>
      <c r="I102" s="42"/>
      <c r="J102" s="14"/>
      <c r="K102" s="42"/>
      <c r="L102" s="14"/>
      <c r="M102" s="37"/>
      <c r="N102" s="14"/>
    </row>
    <row r="103" spans="1:14" ht="11.25" customHeight="1">
      <c r="A103" s="8" t="s">
        <v>1292</v>
      </c>
      <c r="B103" s="5"/>
      <c r="C103" s="6"/>
      <c r="D103" s="2"/>
      <c r="E103" s="37">
        <v>16000</v>
      </c>
      <c r="F103" s="14"/>
      <c r="G103" s="42">
        <v>47900</v>
      </c>
      <c r="H103" s="14"/>
      <c r="I103" s="42">
        <v>59100</v>
      </c>
      <c r="J103" s="14"/>
      <c r="K103" s="42">
        <v>70000</v>
      </c>
      <c r="L103" s="19" t="s">
        <v>1643</v>
      </c>
      <c r="M103" s="37">
        <v>80000</v>
      </c>
      <c r="N103" s="19" t="s">
        <v>1643</v>
      </c>
    </row>
    <row r="104" spans="1:14" ht="11.25" customHeight="1">
      <c r="A104" s="8" t="s">
        <v>1813</v>
      </c>
      <c r="B104" s="5"/>
      <c r="C104" s="6"/>
      <c r="D104" s="2"/>
      <c r="E104" s="37">
        <v>4700</v>
      </c>
      <c r="F104" s="14"/>
      <c r="G104" s="42">
        <v>14100</v>
      </c>
      <c r="H104" s="14"/>
      <c r="I104" s="42">
        <v>17400</v>
      </c>
      <c r="J104" s="14"/>
      <c r="K104" s="42">
        <v>20700</v>
      </c>
      <c r="L104" s="19"/>
      <c r="M104" s="37">
        <v>23600</v>
      </c>
      <c r="N104" s="19"/>
    </row>
    <row r="105" spans="1:14" ht="11.25" customHeight="1">
      <c r="A105" s="5" t="s">
        <v>1629</v>
      </c>
      <c r="B105" s="5"/>
      <c r="C105" s="6" t="s">
        <v>1617</v>
      </c>
      <c r="D105" s="2"/>
      <c r="E105" s="40" t="s">
        <v>1662</v>
      </c>
      <c r="F105" s="14"/>
      <c r="G105" s="42">
        <v>29487</v>
      </c>
      <c r="H105" s="14"/>
      <c r="I105" s="42">
        <v>33884</v>
      </c>
      <c r="J105" s="14"/>
      <c r="K105" s="42">
        <v>33000</v>
      </c>
      <c r="L105" s="14"/>
      <c r="M105" s="42">
        <v>33000</v>
      </c>
      <c r="N105" s="19" t="s">
        <v>1643</v>
      </c>
    </row>
    <row r="106" spans="1:14" ht="11.25" customHeight="1">
      <c r="A106" s="5" t="s">
        <v>1103</v>
      </c>
      <c r="B106" s="5"/>
      <c r="C106" s="6"/>
      <c r="D106" s="2"/>
      <c r="E106" s="37">
        <v>200</v>
      </c>
      <c r="F106" s="14"/>
      <c r="G106" s="42">
        <v>200</v>
      </c>
      <c r="H106" s="14"/>
      <c r="I106" s="42">
        <v>200</v>
      </c>
      <c r="J106" s="14"/>
      <c r="K106" s="42">
        <v>200</v>
      </c>
      <c r="L106" s="14"/>
      <c r="M106" s="42">
        <v>200</v>
      </c>
      <c r="N106" s="14"/>
    </row>
    <row r="107" spans="1:14" ht="11.25" customHeight="1">
      <c r="A107" s="9" t="s">
        <v>1640</v>
      </c>
      <c r="B107" s="5"/>
      <c r="C107" s="6"/>
      <c r="D107" s="2"/>
      <c r="E107" s="37"/>
      <c r="F107" s="14"/>
      <c r="G107" s="42"/>
      <c r="H107" s="14"/>
      <c r="I107" s="42"/>
      <c r="J107" s="14"/>
      <c r="K107" s="42"/>
      <c r="L107" s="14"/>
      <c r="M107" s="42"/>
      <c r="N107" s="14"/>
    </row>
    <row r="108" spans="1:14" ht="11.25" customHeight="1">
      <c r="A108" s="5" t="s">
        <v>1104</v>
      </c>
      <c r="B108" s="5"/>
      <c r="C108" s="6"/>
      <c r="D108" s="2"/>
      <c r="E108" s="37">
        <v>20000</v>
      </c>
      <c r="F108" s="14"/>
      <c r="G108" s="42">
        <v>15000</v>
      </c>
      <c r="H108" s="14"/>
      <c r="I108" s="42">
        <v>15000</v>
      </c>
      <c r="J108" s="14"/>
      <c r="K108" s="42">
        <v>15000</v>
      </c>
      <c r="L108" s="14"/>
      <c r="M108" s="42">
        <v>15000</v>
      </c>
      <c r="N108" s="14"/>
    </row>
    <row r="109" spans="1:14" ht="11.25" customHeight="1">
      <c r="A109" s="5" t="s">
        <v>1631</v>
      </c>
      <c r="B109" s="5"/>
      <c r="C109" s="6"/>
      <c r="D109" s="2"/>
      <c r="E109" s="37">
        <v>200000</v>
      </c>
      <c r="F109" s="14"/>
      <c r="G109" s="42">
        <v>342200</v>
      </c>
      <c r="H109" s="14"/>
      <c r="I109" s="42">
        <v>347700</v>
      </c>
      <c r="J109" s="14"/>
      <c r="K109" s="42">
        <v>300000</v>
      </c>
      <c r="L109" s="14"/>
      <c r="M109" s="42">
        <v>300000</v>
      </c>
      <c r="N109" s="19" t="s">
        <v>1643</v>
      </c>
    </row>
    <row r="110" spans="1:14" ht="11.25" customHeight="1">
      <c r="A110" s="5" t="s">
        <v>1105</v>
      </c>
      <c r="B110" s="5"/>
      <c r="C110" s="6"/>
      <c r="D110" s="2"/>
      <c r="E110" s="37">
        <v>11000</v>
      </c>
      <c r="F110" s="19" t="s">
        <v>1643</v>
      </c>
      <c r="G110" s="42">
        <v>9891</v>
      </c>
      <c r="H110" s="14"/>
      <c r="I110" s="42">
        <v>7084</v>
      </c>
      <c r="J110" s="14"/>
      <c r="K110" s="42">
        <v>7000</v>
      </c>
      <c r="L110" s="19" t="s">
        <v>1643</v>
      </c>
      <c r="M110" s="42">
        <v>7000</v>
      </c>
      <c r="N110" s="19" t="s">
        <v>1643</v>
      </c>
    </row>
    <row r="111" spans="1:14" ht="11.25" customHeight="1">
      <c r="A111" s="5" t="s">
        <v>1663</v>
      </c>
      <c r="B111" s="5"/>
      <c r="C111" s="6"/>
      <c r="D111" s="2"/>
      <c r="E111" s="42">
        <v>64000</v>
      </c>
      <c r="F111" s="14"/>
      <c r="G111" s="42">
        <v>104000</v>
      </c>
      <c r="H111" s="14"/>
      <c r="I111" s="42">
        <v>135000</v>
      </c>
      <c r="J111" s="14"/>
      <c r="K111" s="42">
        <v>60000</v>
      </c>
      <c r="L111" s="14"/>
      <c r="M111" s="42">
        <v>90000</v>
      </c>
      <c r="N111" s="14"/>
    </row>
    <row r="112" spans="1:14" ht="11.25" customHeight="1">
      <c r="A112" s="5" t="s">
        <v>1106</v>
      </c>
      <c r="B112" s="5"/>
      <c r="C112" s="6"/>
      <c r="D112" s="2"/>
      <c r="E112" s="40" t="s">
        <v>1662</v>
      </c>
      <c r="F112" s="14"/>
      <c r="G112" s="40" t="s">
        <v>1662</v>
      </c>
      <c r="H112" s="14"/>
      <c r="I112" s="40" t="s">
        <v>1662</v>
      </c>
      <c r="J112" s="14"/>
      <c r="K112" s="40" t="s">
        <v>1662</v>
      </c>
      <c r="L112" s="14"/>
      <c r="M112" s="40" t="s">
        <v>1662</v>
      </c>
      <c r="N112" s="14"/>
    </row>
    <row r="113" spans="1:14" ht="11.25" customHeight="1">
      <c r="A113" s="9" t="s">
        <v>1657</v>
      </c>
      <c r="B113" s="5"/>
      <c r="C113" s="6"/>
      <c r="D113" s="2"/>
      <c r="E113" s="42"/>
      <c r="F113" s="14"/>
      <c r="G113" s="42"/>
      <c r="H113" s="14"/>
      <c r="I113" s="42"/>
      <c r="J113" s="14"/>
      <c r="K113" s="42"/>
      <c r="L113" s="14"/>
      <c r="M113" s="42"/>
      <c r="N113" s="14"/>
    </row>
    <row r="114" spans="1:14" ht="11.25" customHeight="1">
      <c r="A114" s="5" t="s">
        <v>1107</v>
      </c>
      <c r="B114" s="10"/>
      <c r="C114" s="6"/>
      <c r="D114" s="2"/>
      <c r="E114" s="42">
        <v>13608</v>
      </c>
      <c r="F114" s="14"/>
      <c r="G114" s="42">
        <v>16329</v>
      </c>
      <c r="H114" s="14"/>
      <c r="I114" s="42">
        <v>19958</v>
      </c>
      <c r="J114" s="14"/>
      <c r="K114" s="40">
        <v>40000</v>
      </c>
      <c r="L114" s="19" t="s">
        <v>573</v>
      </c>
      <c r="M114" s="42">
        <v>60000</v>
      </c>
      <c r="N114" s="14"/>
    </row>
    <row r="115" spans="1:14" ht="11.25" customHeight="1">
      <c r="A115" s="5" t="s">
        <v>1658</v>
      </c>
      <c r="B115" s="10"/>
      <c r="C115" s="6" t="s">
        <v>1624</v>
      </c>
      <c r="D115" s="2"/>
      <c r="E115" s="42" t="s">
        <v>1616</v>
      </c>
      <c r="F115" s="14"/>
      <c r="G115" s="42" t="s">
        <v>1616</v>
      </c>
      <c r="H115" s="14"/>
      <c r="I115" s="42">
        <v>100000</v>
      </c>
      <c r="J115" s="14"/>
      <c r="K115" s="40">
        <v>40000</v>
      </c>
      <c r="L115" s="19" t="s">
        <v>573</v>
      </c>
      <c r="M115" s="42">
        <v>20000</v>
      </c>
      <c r="N115" s="14"/>
    </row>
    <row r="116" spans="1:14" ht="11.25" customHeight="1">
      <c r="A116" s="5" t="s">
        <v>1619</v>
      </c>
      <c r="B116" s="5"/>
      <c r="C116" s="4"/>
      <c r="D116" s="2"/>
      <c r="E116" s="37"/>
      <c r="F116" s="14"/>
      <c r="G116" s="42"/>
      <c r="H116" s="14"/>
      <c r="I116" s="42"/>
      <c r="J116" s="14"/>
      <c r="K116" s="42"/>
      <c r="L116" s="14"/>
      <c r="M116" s="42"/>
      <c r="N116" s="14"/>
    </row>
    <row r="117" spans="1:14" ht="11.25" customHeight="1">
      <c r="A117" s="8" t="s">
        <v>1622</v>
      </c>
      <c r="B117" s="5"/>
      <c r="C117" s="6"/>
      <c r="D117" s="2"/>
      <c r="E117" s="37">
        <v>119200</v>
      </c>
      <c r="F117" s="14"/>
      <c r="G117" s="42">
        <v>91300</v>
      </c>
      <c r="H117" s="14"/>
      <c r="I117" s="42">
        <v>109500</v>
      </c>
      <c r="J117" s="14"/>
      <c r="K117" s="42">
        <v>110000</v>
      </c>
      <c r="L117" s="14"/>
      <c r="M117" s="42">
        <v>70000</v>
      </c>
      <c r="N117" s="14"/>
    </row>
    <row r="118" spans="1:14" ht="11.25" customHeight="1">
      <c r="A118" s="8" t="s">
        <v>1096</v>
      </c>
      <c r="B118" s="5"/>
      <c r="C118" s="4"/>
      <c r="D118" s="2"/>
      <c r="E118" s="37">
        <v>53100</v>
      </c>
      <c r="F118" s="14"/>
      <c r="G118" s="42">
        <v>56500</v>
      </c>
      <c r="H118" s="14"/>
      <c r="I118" s="42">
        <v>24500</v>
      </c>
      <c r="J118" s="14"/>
      <c r="K118" s="40" t="s">
        <v>1662</v>
      </c>
      <c r="L118" s="14"/>
      <c r="M118" s="40" t="s">
        <v>1662</v>
      </c>
      <c r="N118" s="14"/>
    </row>
    <row r="119" spans="1:14" ht="11.25" customHeight="1">
      <c r="A119" s="263" t="s">
        <v>731</v>
      </c>
      <c r="B119" s="263"/>
      <c r="C119" s="263"/>
      <c r="D119" s="2"/>
      <c r="E119" s="37"/>
      <c r="F119" s="14"/>
      <c r="G119" s="37"/>
      <c r="H119" s="14"/>
      <c r="I119" s="37"/>
      <c r="J119" s="14"/>
      <c r="K119" s="37"/>
      <c r="L119" s="14"/>
      <c r="M119" s="37"/>
      <c r="N119" s="14"/>
    </row>
    <row r="120" spans="1:14" ht="11.25" customHeight="1">
      <c r="A120" s="9" t="s">
        <v>1632</v>
      </c>
      <c r="B120" s="4"/>
      <c r="C120" s="6"/>
      <c r="D120" s="2"/>
      <c r="E120" s="37"/>
      <c r="F120" s="14"/>
      <c r="G120" s="37"/>
      <c r="H120" s="14"/>
      <c r="I120" s="37"/>
      <c r="J120" s="14"/>
      <c r="K120" s="37"/>
      <c r="L120" s="14"/>
      <c r="M120" s="37"/>
      <c r="N120" s="14"/>
    </row>
    <row r="121" spans="1:14" ht="11.25" customHeight="1">
      <c r="A121" s="5" t="s">
        <v>1645</v>
      </c>
      <c r="B121" s="5"/>
      <c r="C121" s="6"/>
      <c r="D121" s="2"/>
      <c r="E121" s="37"/>
      <c r="F121" s="14"/>
      <c r="G121" s="37"/>
      <c r="H121" s="14"/>
      <c r="I121" s="37"/>
      <c r="J121" s="14"/>
      <c r="K121" s="37"/>
      <c r="L121" s="14"/>
      <c r="M121" s="37"/>
      <c r="N121" s="14"/>
    </row>
    <row r="122" spans="1:14" ht="11.25" customHeight="1">
      <c r="A122" s="8" t="s">
        <v>1646</v>
      </c>
      <c r="B122" s="5"/>
      <c r="C122" s="6" t="s">
        <v>1608</v>
      </c>
      <c r="D122" s="2"/>
      <c r="E122" s="37">
        <v>1085</v>
      </c>
      <c r="F122" s="14"/>
      <c r="G122" s="37">
        <v>1158</v>
      </c>
      <c r="H122" s="14"/>
      <c r="I122" s="37">
        <v>1217</v>
      </c>
      <c r="J122" s="14"/>
      <c r="K122" s="37">
        <v>1231</v>
      </c>
      <c r="L122" s="19" t="s">
        <v>573</v>
      </c>
      <c r="M122" s="37">
        <v>1386</v>
      </c>
      <c r="N122" s="14"/>
    </row>
    <row r="123" spans="1:14" ht="11.25" customHeight="1">
      <c r="A123" s="8" t="s">
        <v>1108</v>
      </c>
      <c r="B123" s="5"/>
      <c r="C123" s="6"/>
      <c r="D123" s="2"/>
      <c r="E123" s="37">
        <v>3436800</v>
      </c>
      <c r="F123" s="14"/>
      <c r="G123" s="37">
        <v>3606500</v>
      </c>
      <c r="H123" s="14"/>
      <c r="I123" s="37">
        <v>3729600</v>
      </c>
      <c r="J123" s="14"/>
      <c r="K123" s="37">
        <v>3685100</v>
      </c>
      <c r="L123" s="19" t="s">
        <v>573</v>
      </c>
      <c r="M123" s="37">
        <v>4376600</v>
      </c>
      <c r="N123" s="14"/>
    </row>
    <row r="124" spans="1:14" ht="11.25" customHeight="1">
      <c r="A124" s="5" t="s">
        <v>1109</v>
      </c>
      <c r="B124" s="5"/>
      <c r="C124" s="6"/>
      <c r="D124" s="2"/>
      <c r="E124" s="37">
        <v>1500</v>
      </c>
      <c r="F124" s="14"/>
      <c r="G124" s="37">
        <v>1500</v>
      </c>
      <c r="H124" s="14"/>
      <c r="I124" s="37">
        <v>1500</v>
      </c>
      <c r="J124" s="14"/>
      <c r="K124" s="37">
        <v>1500</v>
      </c>
      <c r="L124" s="14"/>
      <c r="M124" s="37">
        <v>1500</v>
      </c>
      <c r="N124" s="14"/>
    </row>
    <row r="125" spans="1:14" ht="11.25" customHeight="1">
      <c r="A125" s="5" t="s">
        <v>1110</v>
      </c>
      <c r="B125" s="5"/>
      <c r="C125" s="6"/>
      <c r="D125" s="13"/>
      <c r="E125" s="43">
        <v>100</v>
      </c>
      <c r="F125" s="17"/>
      <c r="G125" s="43">
        <v>100</v>
      </c>
      <c r="H125" s="17"/>
      <c r="I125" s="43">
        <v>100</v>
      </c>
      <c r="J125" s="17"/>
      <c r="K125" s="43">
        <v>100</v>
      </c>
      <c r="L125" s="17"/>
      <c r="M125" s="43">
        <v>100</v>
      </c>
      <c r="N125" s="17"/>
    </row>
    <row r="126" spans="1:14" ht="11.25" customHeight="1">
      <c r="A126" s="262" t="s">
        <v>1615</v>
      </c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</row>
    <row r="127" spans="1:14" ht="11.25" customHeight="1">
      <c r="A127" s="264" t="s">
        <v>1621</v>
      </c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</row>
    <row r="128" spans="1:14" ht="11.25" customHeight="1">
      <c r="A128" s="264" t="s">
        <v>1847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</row>
    <row r="129" spans="1:14" ht="11.25" customHeight="1">
      <c r="A129" s="26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</row>
    <row r="130" spans="1:14" ht="11.25" customHeight="1">
      <c r="A130" s="264" t="s">
        <v>748</v>
      </c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</row>
    <row r="131" spans="1:14" ht="11.25" customHeight="1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</row>
    <row r="132" spans="1:14" ht="11.25" customHeight="1">
      <c r="A132" s="263" t="s">
        <v>1625</v>
      </c>
      <c r="B132" s="263"/>
      <c r="C132" s="263"/>
      <c r="D132" s="4"/>
      <c r="E132" s="38" t="s">
        <v>1609</v>
      </c>
      <c r="F132" s="15"/>
      <c r="G132" s="38" t="s">
        <v>1610</v>
      </c>
      <c r="H132" s="15"/>
      <c r="I132" s="38" t="s">
        <v>1611</v>
      </c>
      <c r="J132" s="15"/>
      <c r="K132" s="38" t="s">
        <v>1612</v>
      </c>
      <c r="L132" s="15"/>
      <c r="M132" s="38" t="s">
        <v>1613</v>
      </c>
      <c r="N132" s="15"/>
    </row>
    <row r="133" spans="1:14" ht="11.25" customHeight="1">
      <c r="A133" s="263" t="s">
        <v>745</v>
      </c>
      <c r="B133" s="263"/>
      <c r="C133" s="263"/>
      <c r="D133" s="2"/>
      <c r="E133" s="37"/>
      <c r="F133" s="14"/>
      <c r="G133" s="37"/>
      <c r="H133" s="14"/>
      <c r="I133" s="37"/>
      <c r="J133" s="14"/>
      <c r="K133" s="37"/>
      <c r="L133" s="14"/>
      <c r="M133" s="37"/>
      <c r="N133" s="14"/>
    </row>
    <row r="134" spans="1:14" ht="11.25" customHeight="1">
      <c r="A134" s="9" t="s">
        <v>1123</v>
      </c>
      <c r="B134" s="4"/>
      <c r="C134" s="6"/>
      <c r="D134" s="2"/>
      <c r="E134" s="37"/>
      <c r="F134" s="14"/>
      <c r="G134" s="37"/>
      <c r="H134" s="14"/>
      <c r="I134" s="37"/>
      <c r="J134" s="14"/>
      <c r="K134" s="37"/>
      <c r="L134" s="14"/>
      <c r="M134" s="37"/>
      <c r="N134" s="14"/>
    </row>
    <row r="135" spans="1:14" ht="11.25" customHeight="1">
      <c r="A135" s="5" t="s">
        <v>1870</v>
      </c>
      <c r="B135" s="5"/>
      <c r="C135" s="6"/>
      <c r="D135" s="2"/>
      <c r="E135" s="37"/>
      <c r="F135" s="14"/>
      <c r="G135" s="37"/>
      <c r="H135" s="14"/>
      <c r="I135" s="37"/>
      <c r="J135" s="14"/>
      <c r="K135" s="37"/>
      <c r="L135" s="14"/>
      <c r="M135" s="37"/>
      <c r="N135" s="14"/>
    </row>
    <row r="136" spans="1:14" ht="11.25" customHeight="1">
      <c r="A136" s="8" t="s">
        <v>1871</v>
      </c>
      <c r="B136" s="5"/>
      <c r="C136" s="6"/>
      <c r="D136" s="2"/>
      <c r="E136" s="37">
        <v>115</v>
      </c>
      <c r="F136" s="14"/>
      <c r="G136" s="37">
        <v>130</v>
      </c>
      <c r="H136" s="14"/>
      <c r="I136" s="37">
        <v>130</v>
      </c>
      <c r="J136" s="14"/>
      <c r="K136" s="37">
        <v>252</v>
      </c>
      <c r="L136" s="19" t="s">
        <v>573</v>
      </c>
      <c r="M136" s="37">
        <v>161</v>
      </c>
      <c r="N136" s="14"/>
    </row>
    <row r="137" spans="1:14" ht="11.25" customHeight="1">
      <c r="A137" s="8" t="s">
        <v>1119</v>
      </c>
      <c r="B137" s="5"/>
      <c r="C137" s="4"/>
      <c r="D137" s="2"/>
      <c r="E137" s="42">
        <v>50</v>
      </c>
      <c r="F137" s="14"/>
      <c r="G137" s="37">
        <v>55</v>
      </c>
      <c r="H137" s="14"/>
      <c r="I137" s="37">
        <v>55</v>
      </c>
      <c r="J137" s="14"/>
      <c r="K137" s="37">
        <v>130</v>
      </c>
      <c r="L137" s="14"/>
      <c r="M137" s="37">
        <v>130</v>
      </c>
      <c r="N137" s="14"/>
    </row>
    <row r="138" spans="1:14" ht="11.25" customHeight="1">
      <c r="A138" s="5" t="s">
        <v>1111</v>
      </c>
      <c r="B138" s="5"/>
      <c r="C138" s="4"/>
      <c r="D138" s="2"/>
      <c r="E138" s="42">
        <v>1622</v>
      </c>
      <c r="F138" s="14"/>
      <c r="G138" s="37">
        <v>1246</v>
      </c>
      <c r="H138" s="14"/>
      <c r="I138" s="37">
        <v>257</v>
      </c>
      <c r="J138" s="14"/>
      <c r="K138" s="37">
        <v>170</v>
      </c>
      <c r="L138" s="14"/>
      <c r="M138" s="37">
        <v>600</v>
      </c>
      <c r="N138" s="19" t="s">
        <v>1643</v>
      </c>
    </row>
    <row r="139" spans="1:14" ht="11.25" customHeight="1">
      <c r="A139" s="5" t="s">
        <v>1112</v>
      </c>
      <c r="B139" s="5"/>
      <c r="C139" s="6"/>
      <c r="D139" s="2"/>
      <c r="E139" s="37">
        <v>1602700</v>
      </c>
      <c r="F139" s="14"/>
      <c r="G139" s="37">
        <v>2405600</v>
      </c>
      <c r="H139" s="14"/>
      <c r="I139" s="37">
        <v>2606600</v>
      </c>
      <c r="J139" s="14"/>
      <c r="K139" s="37">
        <v>2045700</v>
      </c>
      <c r="L139" s="19" t="s">
        <v>573</v>
      </c>
      <c r="M139" s="37">
        <v>2369400</v>
      </c>
      <c r="N139" s="14"/>
    </row>
    <row r="140" spans="1:14" ht="11.25" customHeight="1">
      <c r="A140" s="5" t="s">
        <v>1113</v>
      </c>
      <c r="B140" s="5"/>
      <c r="C140" s="4"/>
      <c r="D140" s="2"/>
      <c r="E140" s="37">
        <v>300</v>
      </c>
      <c r="F140" s="14"/>
      <c r="G140" s="37">
        <v>300</v>
      </c>
      <c r="H140" s="14"/>
      <c r="I140" s="37">
        <v>300</v>
      </c>
      <c r="J140" s="14"/>
      <c r="K140" s="37">
        <v>300</v>
      </c>
      <c r="L140" s="14"/>
      <c r="M140" s="37">
        <v>300</v>
      </c>
      <c r="N140" s="14"/>
    </row>
    <row r="141" spans="1:14" ht="12" customHeight="1">
      <c r="A141" s="5" t="s">
        <v>1633</v>
      </c>
      <c r="B141" s="5"/>
      <c r="C141" s="6"/>
      <c r="D141" s="2"/>
      <c r="E141" s="37"/>
      <c r="F141" s="14"/>
      <c r="G141" s="37"/>
      <c r="H141" s="14"/>
      <c r="I141" s="37"/>
      <c r="J141" s="14"/>
      <c r="K141" s="37"/>
      <c r="L141" s="14"/>
      <c r="M141" s="37"/>
      <c r="N141" s="14"/>
    </row>
    <row r="142" spans="1:14" ht="12" customHeight="1">
      <c r="A142" s="8" t="s">
        <v>1114</v>
      </c>
      <c r="B142" s="5"/>
      <c r="C142" s="6"/>
      <c r="D142" s="2"/>
      <c r="E142" s="37">
        <v>337600</v>
      </c>
      <c r="F142" s="14"/>
      <c r="G142" s="37">
        <v>374000</v>
      </c>
      <c r="H142" s="19" t="s">
        <v>1643</v>
      </c>
      <c r="I142" s="37">
        <v>430000</v>
      </c>
      <c r="J142" s="19" t="s">
        <v>1643</v>
      </c>
      <c r="K142" s="37">
        <v>470100</v>
      </c>
      <c r="L142" s="14"/>
      <c r="M142" s="37">
        <v>473100</v>
      </c>
      <c r="N142" s="19"/>
    </row>
    <row r="143" spans="1:14" ht="12" customHeight="1">
      <c r="A143" s="8" t="s">
        <v>1115</v>
      </c>
      <c r="B143" s="5"/>
      <c r="C143" s="4"/>
      <c r="D143" s="2"/>
      <c r="E143" s="42"/>
      <c r="F143" s="14"/>
      <c r="G143" s="37"/>
      <c r="H143" s="14"/>
      <c r="I143" s="37"/>
      <c r="J143" s="14"/>
      <c r="K143" s="37"/>
      <c r="L143" s="14"/>
      <c r="M143" s="37"/>
      <c r="N143" s="14"/>
    </row>
    <row r="144" spans="1:14" ht="12" customHeight="1">
      <c r="A144" s="10" t="s">
        <v>1116</v>
      </c>
      <c r="B144" s="4"/>
      <c r="C144" s="4"/>
      <c r="D144" s="2"/>
      <c r="E144" s="37">
        <v>351336</v>
      </c>
      <c r="F144" s="14"/>
      <c r="G144" s="37">
        <v>383457</v>
      </c>
      <c r="H144" s="14"/>
      <c r="I144" s="37">
        <v>413859</v>
      </c>
      <c r="J144" s="14"/>
      <c r="K144" s="37">
        <v>433600</v>
      </c>
      <c r="L144" s="19" t="s">
        <v>573</v>
      </c>
      <c r="M144" s="37">
        <v>446200</v>
      </c>
      <c r="N144" s="14"/>
    </row>
    <row r="145" spans="1:14" ht="12" customHeight="1">
      <c r="A145" s="10" t="s">
        <v>1117</v>
      </c>
      <c r="B145" s="5"/>
      <c r="C145" s="4"/>
      <c r="D145" s="2"/>
      <c r="E145" s="37">
        <v>324900</v>
      </c>
      <c r="F145" s="14"/>
      <c r="G145" s="37">
        <v>361889</v>
      </c>
      <c r="H145" s="14"/>
      <c r="I145" s="37">
        <v>394722</v>
      </c>
      <c r="J145" s="14"/>
      <c r="K145" s="37">
        <v>425700</v>
      </c>
      <c r="L145" s="19" t="s">
        <v>573</v>
      </c>
      <c r="M145" s="37">
        <v>453000</v>
      </c>
      <c r="N145" s="14"/>
    </row>
    <row r="146" spans="1:14" ht="12" customHeight="1">
      <c r="A146" s="5" t="s">
        <v>1118</v>
      </c>
      <c r="B146" s="5"/>
      <c r="C146" s="6"/>
      <c r="D146" s="2"/>
      <c r="E146" s="37"/>
      <c r="F146" s="14"/>
      <c r="G146" s="37"/>
      <c r="H146" s="14"/>
      <c r="I146" s="37"/>
      <c r="J146" s="14"/>
      <c r="K146" s="37"/>
      <c r="L146" s="14"/>
      <c r="M146" s="37"/>
      <c r="N146" s="14"/>
    </row>
    <row r="147" spans="1:14" ht="12" customHeight="1">
      <c r="A147" s="8" t="s">
        <v>1120</v>
      </c>
      <c r="B147" s="5"/>
      <c r="C147" s="6" t="s">
        <v>1617</v>
      </c>
      <c r="D147" s="2"/>
      <c r="E147" s="37">
        <v>18100</v>
      </c>
      <c r="F147" s="19" t="s">
        <v>1643</v>
      </c>
      <c r="G147" s="37">
        <v>20236</v>
      </c>
      <c r="H147" s="14"/>
      <c r="I147" s="37">
        <v>28171</v>
      </c>
      <c r="J147" s="14"/>
      <c r="K147" s="37">
        <v>25010</v>
      </c>
      <c r="L147" s="19" t="s">
        <v>573</v>
      </c>
      <c r="M147" s="37">
        <v>22402</v>
      </c>
      <c r="N147" s="19"/>
    </row>
    <row r="148" spans="1:14" ht="12" customHeight="1">
      <c r="A148" s="8" t="s">
        <v>1119</v>
      </c>
      <c r="B148" s="5"/>
      <c r="C148" s="6" t="s">
        <v>1618</v>
      </c>
      <c r="D148" s="2"/>
      <c r="E148" s="37">
        <v>8900</v>
      </c>
      <c r="F148" s="14"/>
      <c r="G148" s="37">
        <v>9655</v>
      </c>
      <c r="H148" s="14"/>
      <c r="I148" s="37">
        <v>11529</v>
      </c>
      <c r="J148" s="14"/>
      <c r="K148" s="37">
        <v>15226</v>
      </c>
      <c r="L148" s="19" t="s">
        <v>573</v>
      </c>
      <c r="M148" s="37">
        <v>10959</v>
      </c>
      <c r="N148" s="14"/>
    </row>
    <row r="149" spans="1:14" ht="11.25" customHeight="1">
      <c r="A149" s="5" t="s">
        <v>1614</v>
      </c>
      <c r="B149" s="5"/>
      <c r="C149" s="6"/>
      <c r="D149" s="2"/>
      <c r="E149" s="37"/>
      <c r="F149" s="14"/>
      <c r="G149" s="37"/>
      <c r="H149" s="14"/>
      <c r="I149" s="37"/>
      <c r="J149" s="14"/>
      <c r="K149" s="37"/>
      <c r="L149" s="14"/>
      <c r="M149" s="37"/>
      <c r="N149" s="14"/>
    </row>
    <row r="150" spans="1:14" ht="11.25" customHeight="1">
      <c r="A150" s="8" t="s">
        <v>1296</v>
      </c>
      <c r="B150" s="5"/>
      <c r="C150" s="6"/>
      <c r="D150" s="2"/>
      <c r="E150" s="37"/>
      <c r="F150" s="14"/>
      <c r="G150" s="37"/>
      <c r="H150" s="14"/>
      <c r="I150" s="37"/>
      <c r="J150" s="14"/>
      <c r="K150" s="37"/>
      <c r="L150" s="14"/>
      <c r="M150" s="37"/>
      <c r="N150" s="14"/>
    </row>
    <row r="151" spans="1:14" ht="11.25" customHeight="1">
      <c r="A151" s="10" t="s">
        <v>1292</v>
      </c>
      <c r="B151" s="5"/>
      <c r="C151" s="6"/>
      <c r="D151" s="2"/>
      <c r="E151" s="37">
        <v>8692900</v>
      </c>
      <c r="F151" s="14"/>
      <c r="G151" s="37">
        <v>9091200</v>
      </c>
      <c r="H151" s="14"/>
      <c r="I151" s="37">
        <v>16160000</v>
      </c>
      <c r="J151" s="14"/>
      <c r="K151" s="37">
        <v>14140000</v>
      </c>
      <c r="L151" s="14"/>
      <c r="M151" s="37">
        <v>15423000</v>
      </c>
      <c r="N151" s="14"/>
    </row>
    <row r="152" spans="1:14" ht="11.25" customHeight="1">
      <c r="A152" s="10" t="s">
        <v>1293</v>
      </c>
      <c r="B152" s="5"/>
      <c r="C152" s="6"/>
      <c r="D152" s="2"/>
      <c r="E152" s="37">
        <v>4900000</v>
      </c>
      <c r="F152" s="14"/>
      <c r="G152" s="37">
        <v>5200000</v>
      </c>
      <c r="H152" s="14"/>
      <c r="I152" s="37">
        <v>9200000</v>
      </c>
      <c r="J152" s="19" t="s">
        <v>1643</v>
      </c>
      <c r="K152" s="37">
        <v>8000000</v>
      </c>
      <c r="L152" s="14"/>
      <c r="M152" s="37">
        <v>8700000</v>
      </c>
      <c r="N152" s="19" t="s">
        <v>1643</v>
      </c>
    </row>
    <row r="153" spans="1:14" ht="11.25" customHeight="1">
      <c r="A153" s="8" t="s">
        <v>1115</v>
      </c>
      <c r="B153" s="5"/>
      <c r="C153" s="6"/>
      <c r="D153" s="2"/>
      <c r="E153" s="37"/>
      <c r="F153" s="14"/>
      <c r="G153" s="37"/>
      <c r="H153" s="14"/>
      <c r="I153" s="37"/>
      <c r="J153" s="14"/>
      <c r="K153" s="37"/>
      <c r="L153" s="14"/>
      <c r="M153" s="37"/>
      <c r="N153" s="14"/>
    </row>
    <row r="154" spans="1:14" ht="11.25" customHeight="1">
      <c r="A154" s="10" t="s">
        <v>1121</v>
      </c>
      <c r="B154" s="5"/>
      <c r="C154" s="6"/>
      <c r="D154" s="2"/>
      <c r="E154" s="45">
        <v>2594000</v>
      </c>
      <c r="F154" s="20"/>
      <c r="G154" s="45">
        <v>3438082</v>
      </c>
      <c r="H154" s="20"/>
      <c r="I154" s="45">
        <v>4000000</v>
      </c>
      <c r="J154" s="20"/>
      <c r="K154" s="49">
        <v>3906500</v>
      </c>
      <c r="L154" s="22" t="s">
        <v>573</v>
      </c>
      <c r="M154" s="49">
        <v>4089100</v>
      </c>
      <c r="N154" s="20"/>
    </row>
    <row r="155" spans="1:14" ht="11.25" customHeight="1">
      <c r="A155" s="10" t="s">
        <v>1122</v>
      </c>
      <c r="B155" s="5"/>
      <c r="C155" s="6"/>
      <c r="D155" s="2"/>
      <c r="E155" s="37"/>
      <c r="F155" s="14"/>
      <c r="G155" s="37"/>
      <c r="H155" s="14"/>
      <c r="I155" s="37"/>
      <c r="J155" s="14"/>
      <c r="K155" s="37"/>
      <c r="L155" s="14"/>
      <c r="M155" s="37"/>
      <c r="N155" s="14"/>
    </row>
    <row r="156" spans="1:14" ht="11.25" customHeight="1">
      <c r="A156" s="11" t="s">
        <v>1124</v>
      </c>
      <c r="B156" s="5"/>
      <c r="C156" s="6"/>
      <c r="D156" s="2"/>
      <c r="E156" s="37">
        <v>535000</v>
      </c>
      <c r="F156" s="14"/>
      <c r="G156" s="37">
        <v>731563</v>
      </c>
      <c r="H156" s="14"/>
      <c r="I156" s="37">
        <v>799762</v>
      </c>
      <c r="J156" s="14"/>
      <c r="K156" s="37">
        <v>761900</v>
      </c>
      <c r="L156" s="14"/>
      <c r="M156" s="37">
        <v>835800</v>
      </c>
      <c r="N156" s="14"/>
    </row>
    <row r="157" spans="1:14" ht="11.25" customHeight="1">
      <c r="A157" s="11" t="s">
        <v>1125</v>
      </c>
      <c r="B157" s="5"/>
      <c r="C157" s="6"/>
      <c r="D157" s="2"/>
      <c r="E157" s="37">
        <v>33550</v>
      </c>
      <c r="F157" s="14"/>
      <c r="G157" s="37">
        <v>49282</v>
      </c>
      <c r="H157" s="14"/>
      <c r="I157" s="37">
        <v>55634</v>
      </c>
      <c r="J157" s="14"/>
      <c r="K157" s="37">
        <v>79800</v>
      </c>
      <c r="L157" s="14"/>
      <c r="M157" s="37">
        <v>108028</v>
      </c>
      <c r="N157" s="14"/>
    </row>
    <row r="158" spans="1:14" ht="11.25" customHeight="1">
      <c r="A158" s="11" t="s">
        <v>1099</v>
      </c>
      <c r="B158" s="5"/>
      <c r="C158" s="6"/>
      <c r="D158" s="2"/>
      <c r="E158" s="40" t="s">
        <v>1616</v>
      </c>
      <c r="F158" s="14"/>
      <c r="G158" s="40" t="s">
        <v>1616</v>
      </c>
      <c r="H158" s="14"/>
      <c r="I158" s="37">
        <v>1075</v>
      </c>
      <c r="J158" s="14"/>
      <c r="K158" s="37">
        <v>5349</v>
      </c>
      <c r="L158" s="19" t="s">
        <v>573</v>
      </c>
      <c r="M158" s="37">
        <v>2278</v>
      </c>
      <c r="N158" s="14"/>
    </row>
    <row r="159" spans="1:14" ht="11.25" customHeight="1">
      <c r="A159" s="11" t="s">
        <v>1126</v>
      </c>
      <c r="B159" s="5"/>
      <c r="C159" s="6"/>
      <c r="D159" s="2"/>
      <c r="E159" s="37">
        <v>92000</v>
      </c>
      <c r="F159" s="19" t="s">
        <v>1643</v>
      </c>
      <c r="G159" s="37">
        <v>140263</v>
      </c>
      <c r="H159" s="14"/>
      <c r="I159" s="37">
        <v>133269</v>
      </c>
      <c r="J159" s="14"/>
      <c r="K159" s="37">
        <v>145800</v>
      </c>
      <c r="L159" s="14"/>
      <c r="M159" s="37">
        <v>127300</v>
      </c>
      <c r="N159" s="14"/>
    </row>
    <row r="160" spans="1:14" ht="11.25" customHeight="1">
      <c r="A160" s="11" t="s">
        <v>1100</v>
      </c>
      <c r="B160" s="5"/>
      <c r="C160" s="6"/>
      <c r="D160" s="2"/>
      <c r="E160" s="37">
        <v>57000</v>
      </c>
      <c r="F160" s="19" t="s">
        <v>1643</v>
      </c>
      <c r="G160" s="37">
        <v>78495</v>
      </c>
      <c r="H160" s="14"/>
      <c r="I160" s="37">
        <v>102719</v>
      </c>
      <c r="J160" s="14"/>
      <c r="K160" s="37">
        <v>141200</v>
      </c>
      <c r="L160" s="14"/>
      <c r="M160" s="37">
        <v>164000</v>
      </c>
      <c r="N160" s="14"/>
    </row>
    <row r="161" spans="1:14" ht="11.25" customHeight="1">
      <c r="A161" s="11" t="s">
        <v>1127</v>
      </c>
      <c r="B161" s="5"/>
      <c r="C161" s="6"/>
      <c r="D161" s="2"/>
      <c r="E161" s="43">
        <v>8000</v>
      </c>
      <c r="F161" s="23" t="s">
        <v>1848</v>
      </c>
      <c r="G161" s="43">
        <v>9000</v>
      </c>
      <c r="H161" s="17"/>
      <c r="I161" s="43">
        <v>9000</v>
      </c>
      <c r="J161" s="17"/>
      <c r="K161" s="43">
        <v>9000</v>
      </c>
      <c r="L161" s="17"/>
      <c r="M161" s="43">
        <v>9000</v>
      </c>
      <c r="N161" s="17"/>
    </row>
    <row r="162" spans="1:14" ht="11.25" customHeight="1">
      <c r="A162" s="21" t="s">
        <v>1094</v>
      </c>
      <c r="B162" s="5"/>
      <c r="C162" s="6"/>
      <c r="D162" s="2"/>
      <c r="E162" s="37">
        <f>SUM(E156:E161)</f>
        <v>725550</v>
      </c>
      <c r="F162" s="14"/>
      <c r="G162" s="37">
        <f>SUM(G156:G161)</f>
        <v>1008603</v>
      </c>
      <c r="H162" s="14"/>
      <c r="I162" s="37">
        <f>SUM(I156:I161)</f>
        <v>1101459</v>
      </c>
      <c r="J162" s="14"/>
      <c r="K162" s="37">
        <f>SUM(K156:K161)</f>
        <v>1143049</v>
      </c>
      <c r="L162" s="19" t="s">
        <v>573</v>
      </c>
      <c r="M162" s="37">
        <f>SUM(M156:M161)</f>
        <v>1246406</v>
      </c>
      <c r="N162" s="14"/>
    </row>
    <row r="163" spans="1:14" ht="11.25" customHeight="1">
      <c r="A163" s="10" t="s">
        <v>1648</v>
      </c>
      <c r="B163" s="5"/>
      <c r="C163" s="6"/>
      <c r="D163" s="2"/>
      <c r="E163" s="37"/>
      <c r="F163" s="14"/>
      <c r="G163" s="37"/>
      <c r="H163" s="14"/>
      <c r="I163" s="37"/>
      <c r="J163" s="14"/>
      <c r="K163" s="37"/>
      <c r="L163" s="14"/>
      <c r="M163" s="37"/>
      <c r="N163" s="14"/>
    </row>
    <row r="164" spans="1:14" ht="11.25" customHeight="1">
      <c r="A164" s="11" t="s">
        <v>1622</v>
      </c>
      <c r="B164" s="5"/>
      <c r="C164" s="6"/>
      <c r="D164" s="2"/>
      <c r="E164" s="37">
        <v>3089000</v>
      </c>
      <c r="F164" s="14"/>
      <c r="G164" s="37">
        <v>4116000</v>
      </c>
      <c r="H164" s="14"/>
      <c r="I164" s="37">
        <v>4770000</v>
      </c>
      <c r="J164" s="14"/>
      <c r="K164" s="37">
        <v>4691000</v>
      </c>
      <c r="L164" s="19" t="s">
        <v>573</v>
      </c>
      <c r="M164" s="37">
        <v>4868000</v>
      </c>
      <c r="N164" s="14"/>
    </row>
    <row r="165" spans="1:14" ht="11.25" customHeight="1">
      <c r="A165" s="11" t="s">
        <v>1128</v>
      </c>
      <c r="B165" s="5"/>
      <c r="C165" s="6"/>
      <c r="D165" s="2"/>
      <c r="E165" s="37">
        <v>2519000</v>
      </c>
      <c r="F165" s="14"/>
      <c r="G165" s="37">
        <v>3186000</v>
      </c>
      <c r="H165" s="14"/>
      <c r="I165" s="37">
        <v>3700000</v>
      </c>
      <c r="J165" s="14"/>
      <c r="K165" s="37">
        <v>3700000</v>
      </c>
      <c r="L165" s="14"/>
      <c r="M165" s="37">
        <v>3800000</v>
      </c>
      <c r="N165" s="14"/>
    </row>
    <row r="166" spans="1:14" ht="11.25" customHeight="1">
      <c r="A166" s="5" t="s">
        <v>518</v>
      </c>
      <c r="B166" s="5"/>
      <c r="C166" s="6"/>
      <c r="D166" s="2"/>
      <c r="E166" s="37"/>
      <c r="F166" s="14"/>
      <c r="G166" s="37"/>
      <c r="H166" s="14"/>
      <c r="I166" s="37"/>
      <c r="J166" s="14"/>
      <c r="K166" s="37"/>
      <c r="L166" s="14"/>
      <c r="M166" s="37"/>
      <c r="N166" s="14"/>
    </row>
    <row r="167" spans="1:14" ht="11.25" customHeight="1">
      <c r="A167" s="8" t="s">
        <v>1868</v>
      </c>
      <c r="B167" s="5"/>
      <c r="C167" s="6"/>
      <c r="D167" s="2"/>
      <c r="E167" s="37">
        <v>30000</v>
      </c>
      <c r="F167" s="14"/>
      <c r="G167" s="37">
        <v>34100</v>
      </c>
      <c r="H167" s="19" t="s">
        <v>1643</v>
      </c>
      <c r="I167" s="37">
        <v>40000</v>
      </c>
      <c r="J167" s="14"/>
      <c r="K167" s="37">
        <v>37700</v>
      </c>
      <c r="L167" s="14"/>
      <c r="M167" s="37">
        <v>45500</v>
      </c>
      <c r="N167" s="19"/>
    </row>
    <row r="168" spans="1:14" ht="11.25" customHeight="1">
      <c r="A168" s="8" t="s">
        <v>1869</v>
      </c>
      <c r="B168" s="5"/>
      <c r="C168" s="6"/>
      <c r="D168" s="2"/>
      <c r="E168" s="37">
        <v>118632</v>
      </c>
      <c r="F168" s="14"/>
      <c r="G168" s="37">
        <v>160000</v>
      </c>
      <c r="H168" s="19" t="s">
        <v>1643</v>
      </c>
      <c r="I168" s="37">
        <v>185800</v>
      </c>
      <c r="J168" s="14"/>
      <c r="K168" s="37">
        <v>177489</v>
      </c>
      <c r="L168" s="19" t="s">
        <v>573</v>
      </c>
      <c r="M168" s="37">
        <v>183805</v>
      </c>
      <c r="N168" s="14"/>
    </row>
    <row r="169" spans="1:14" ht="11.25" customHeight="1">
      <c r="A169" s="5" t="s">
        <v>1875</v>
      </c>
      <c r="B169" s="5"/>
      <c r="C169" s="6"/>
      <c r="D169" s="2"/>
      <c r="E169" s="37">
        <v>9000</v>
      </c>
      <c r="F169" s="19" t="s">
        <v>1643</v>
      </c>
      <c r="G169" s="37">
        <v>11031</v>
      </c>
      <c r="H169" s="19"/>
      <c r="I169" s="37">
        <v>10380</v>
      </c>
      <c r="J169" s="14"/>
      <c r="K169" s="37">
        <v>16000</v>
      </c>
      <c r="L169" s="19" t="s">
        <v>1643</v>
      </c>
      <c r="M169" s="37">
        <v>18000</v>
      </c>
      <c r="N169" s="14"/>
    </row>
    <row r="170" spans="1:14" ht="11.25" customHeight="1">
      <c r="A170" s="5" t="s">
        <v>1294</v>
      </c>
      <c r="B170" s="5"/>
      <c r="C170" s="6"/>
      <c r="D170" s="2"/>
      <c r="E170" s="37"/>
      <c r="F170" s="19"/>
      <c r="G170" s="37"/>
      <c r="H170" s="19"/>
      <c r="I170" s="37"/>
      <c r="J170" s="14"/>
      <c r="K170" s="37"/>
      <c r="L170" s="19"/>
      <c r="M170" s="37"/>
      <c r="N170" s="14"/>
    </row>
    <row r="171" spans="1:14" ht="11.25" customHeight="1">
      <c r="A171" s="8" t="s">
        <v>558</v>
      </c>
      <c r="B171" s="5"/>
      <c r="C171" s="6"/>
      <c r="D171" s="2"/>
      <c r="E171" s="37">
        <v>634100</v>
      </c>
      <c r="F171" s="14"/>
      <c r="G171" s="37">
        <v>980000</v>
      </c>
      <c r="H171" s="19"/>
      <c r="I171" s="37">
        <v>1136000</v>
      </c>
      <c r="J171" s="14"/>
      <c r="K171" s="37">
        <v>1386500</v>
      </c>
      <c r="L171" s="14"/>
      <c r="M171" s="37">
        <v>1792200</v>
      </c>
      <c r="N171" s="14"/>
    </row>
    <row r="172" spans="1:14" ht="11.25" customHeight="1">
      <c r="A172" s="8" t="s">
        <v>1813</v>
      </c>
      <c r="B172" s="5"/>
      <c r="C172" s="6"/>
      <c r="D172" s="2"/>
      <c r="E172" s="37">
        <v>155000</v>
      </c>
      <c r="F172" s="14"/>
      <c r="G172" s="37">
        <v>240000</v>
      </c>
      <c r="H172" s="19"/>
      <c r="I172" s="37">
        <v>280000</v>
      </c>
      <c r="J172" s="14"/>
      <c r="K172" s="37">
        <v>350000</v>
      </c>
      <c r="L172" s="14"/>
      <c r="M172" s="37">
        <v>440000</v>
      </c>
      <c r="N172" s="14"/>
    </row>
    <row r="173" spans="1:14" ht="11.25" customHeight="1">
      <c r="A173" s="5" t="s">
        <v>1637</v>
      </c>
      <c r="B173" s="5"/>
      <c r="C173" s="6"/>
      <c r="D173" s="2"/>
      <c r="E173" s="37">
        <v>100</v>
      </c>
      <c r="F173" s="19" t="s">
        <v>1643</v>
      </c>
      <c r="G173" s="37">
        <v>155</v>
      </c>
      <c r="H173" s="14"/>
      <c r="I173" s="37">
        <v>215</v>
      </c>
      <c r="J173" s="14"/>
      <c r="K173" s="37">
        <v>225</v>
      </c>
      <c r="L173" s="19" t="s">
        <v>1643</v>
      </c>
      <c r="M173" s="37">
        <v>230</v>
      </c>
      <c r="N173" s="19" t="s">
        <v>1643</v>
      </c>
    </row>
    <row r="174" spans="1:14" ht="11.25" customHeight="1">
      <c r="A174" s="5" t="s">
        <v>1881</v>
      </c>
      <c r="B174" s="5"/>
      <c r="C174" s="6" t="s">
        <v>1617</v>
      </c>
      <c r="D174" s="2"/>
      <c r="E174" s="37">
        <v>15300</v>
      </c>
      <c r="F174" s="19"/>
      <c r="G174" s="37">
        <v>16200</v>
      </c>
      <c r="H174" s="14"/>
      <c r="I174" s="37">
        <v>15700</v>
      </c>
      <c r="J174" s="14"/>
      <c r="K174" s="37">
        <v>15100</v>
      </c>
      <c r="L174" s="19"/>
      <c r="M174" s="37">
        <v>14100</v>
      </c>
      <c r="N174" s="19"/>
    </row>
    <row r="175" spans="1:14" ht="11.25" customHeight="1">
      <c r="A175" s="5" t="s">
        <v>1629</v>
      </c>
      <c r="B175" s="5"/>
      <c r="C175" s="6" t="s">
        <v>1618</v>
      </c>
      <c r="D175" s="2"/>
      <c r="E175" s="37">
        <v>726321</v>
      </c>
      <c r="F175" s="14"/>
      <c r="G175" s="37">
        <v>904644</v>
      </c>
      <c r="H175" s="14"/>
      <c r="I175" s="37">
        <v>927100</v>
      </c>
      <c r="J175" s="14"/>
      <c r="K175" s="37">
        <v>981900</v>
      </c>
      <c r="L175" s="14"/>
      <c r="M175" s="37">
        <v>892100</v>
      </c>
      <c r="N175" s="14"/>
    </row>
    <row r="176" spans="1:14" ht="11.25" customHeight="1">
      <c r="A176" s="5" t="s">
        <v>1290</v>
      </c>
      <c r="B176" s="5"/>
      <c r="C176" s="6"/>
      <c r="D176" s="2"/>
      <c r="E176" s="37">
        <v>12000</v>
      </c>
      <c r="F176" s="14"/>
      <c r="G176" s="37">
        <v>8767</v>
      </c>
      <c r="H176" s="14"/>
      <c r="I176" s="37">
        <v>8280</v>
      </c>
      <c r="J176" s="14"/>
      <c r="K176" s="37">
        <v>14000</v>
      </c>
      <c r="L176" s="14"/>
      <c r="M176" s="37">
        <v>14000</v>
      </c>
      <c r="N176" s="14"/>
    </row>
    <row r="177" spans="1:14" ht="11.25" customHeight="1">
      <c r="A177" s="5" t="s">
        <v>750</v>
      </c>
      <c r="B177" s="5"/>
      <c r="C177" s="6"/>
      <c r="D177" s="2"/>
      <c r="E177" s="37">
        <v>1000</v>
      </c>
      <c r="F177" s="14"/>
      <c r="G177" s="37">
        <v>1000</v>
      </c>
      <c r="H177" s="14"/>
      <c r="I177" s="37">
        <v>1000</v>
      </c>
      <c r="J177" s="14"/>
      <c r="K177" s="37">
        <v>1000</v>
      </c>
      <c r="L177" s="14"/>
      <c r="M177" s="37">
        <v>1000</v>
      </c>
      <c r="N177" s="14"/>
    </row>
    <row r="178" spans="1:14" ht="11.25" customHeight="1">
      <c r="A178" s="5" t="s">
        <v>1858</v>
      </c>
      <c r="B178" s="5"/>
      <c r="C178" s="6"/>
      <c r="D178" s="2"/>
      <c r="E178" s="37"/>
      <c r="F178" s="14"/>
      <c r="G178" s="37"/>
      <c r="H178" s="14"/>
      <c r="I178" s="37"/>
      <c r="J178" s="14"/>
      <c r="K178" s="37"/>
      <c r="L178" s="14"/>
      <c r="M178" s="37"/>
      <c r="N178" s="14"/>
    </row>
    <row r="179" spans="1:14" ht="11.25" customHeight="1">
      <c r="A179" s="8" t="s">
        <v>1859</v>
      </c>
      <c r="B179" s="5"/>
      <c r="C179" s="6"/>
      <c r="D179" s="2"/>
      <c r="E179" s="37">
        <v>224300</v>
      </c>
      <c r="F179" s="14"/>
      <c r="G179" s="37">
        <v>288300</v>
      </c>
      <c r="H179" s="14"/>
      <c r="I179" s="37">
        <v>325000</v>
      </c>
      <c r="J179" s="14"/>
      <c r="K179" s="37">
        <v>344300</v>
      </c>
      <c r="L179" s="14"/>
      <c r="M179" s="37">
        <v>392400</v>
      </c>
      <c r="N179" s="14"/>
    </row>
    <row r="180" spans="1:14" ht="11.25" customHeight="1">
      <c r="A180" s="8" t="s">
        <v>1860</v>
      </c>
      <c r="B180" s="5"/>
      <c r="C180" s="6"/>
      <c r="D180" s="2"/>
      <c r="E180" s="37">
        <v>240728</v>
      </c>
      <c r="F180" s="14"/>
      <c r="G180" s="37">
        <v>249327</v>
      </c>
      <c r="H180" s="14"/>
      <c r="I180" s="37">
        <v>262200</v>
      </c>
      <c r="J180" s="14"/>
      <c r="K180" s="37">
        <v>277100</v>
      </c>
      <c r="L180" s="14"/>
      <c r="M180" s="37">
        <v>286300</v>
      </c>
      <c r="N180" s="14"/>
    </row>
    <row r="181" spans="1:14" ht="11.25" customHeight="1">
      <c r="A181" s="52" t="s">
        <v>1640</v>
      </c>
      <c r="B181" s="30"/>
      <c r="C181" s="27"/>
      <c r="D181" s="2"/>
      <c r="E181" s="37"/>
      <c r="F181" s="14"/>
      <c r="G181" s="37"/>
      <c r="H181" s="14"/>
      <c r="I181" s="37"/>
      <c r="J181" s="14"/>
      <c r="K181" s="37"/>
      <c r="L181" s="14"/>
      <c r="M181" s="37"/>
      <c r="N181" s="14"/>
    </row>
    <row r="182" spans="1:14" ht="11.25" customHeight="1">
      <c r="A182" s="5" t="s">
        <v>1129</v>
      </c>
      <c r="B182" s="5"/>
      <c r="C182" s="6"/>
      <c r="D182" s="2"/>
      <c r="E182" s="37">
        <v>155400</v>
      </c>
      <c r="F182" s="14"/>
      <c r="G182" s="37">
        <v>139300</v>
      </c>
      <c r="H182" s="14"/>
      <c r="I182" s="37">
        <v>233200</v>
      </c>
      <c r="J182" s="14"/>
      <c r="K182" s="37">
        <v>271300</v>
      </c>
      <c r="L182" s="14"/>
      <c r="M182" s="37">
        <v>291100</v>
      </c>
      <c r="N182" s="14"/>
    </row>
    <row r="183" spans="1:14" ht="11.25" customHeight="1">
      <c r="A183" s="5" t="s">
        <v>1130</v>
      </c>
      <c r="B183" s="5"/>
      <c r="C183" s="6"/>
      <c r="D183" s="2"/>
      <c r="E183" s="37">
        <v>9000</v>
      </c>
      <c r="F183" s="14"/>
      <c r="G183" s="37">
        <v>13300</v>
      </c>
      <c r="H183" s="14"/>
      <c r="I183" s="37">
        <v>14000</v>
      </c>
      <c r="J183" s="19" t="s">
        <v>1643</v>
      </c>
      <c r="K183" s="37">
        <v>154200</v>
      </c>
      <c r="L183" s="19" t="s">
        <v>573</v>
      </c>
      <c r="M183" s="37">
        <v>40600</v>
      </c>
      <c r="N183" s="19"/>
    </row>
    <row r="184" spans="1:14" ht="11.25" customHeight="1">
      <c r="A184" s="5" t="s">
        <v>1131</v>
      </c>
      <c r="B184" s="5"/>
      <c r="C184" s="6"/>
      <c r="D184" s="2"/>
      <c r="E184" s="37">
        <v>30000</v>
      </c>
      <c r="F184" s="19" t="s">
        <v>573</v>
      </c>
      <c r="G184" s="37">
        <v>30000</v>
      </c>
      <c r="H184" s="19" t="s">
        <v>573</v>
      </c>
      <c r="I184" s="37">
        <v>30000</v>
      </c>
      <c r="J184" s="19" t="s">
        <v>573</v>
      </c>
      <c r="K184" s="37">
        <v>30000</v>
      </c>
      <c r="L184" s="19" t="s">
        <v>573</v>
      </c>
      <c r="M184" s="37">
        <v>30000</v>
      </c>
      <c r="N184" s="14"/>
    </row>
    <row r="185" spans="1:14" ht="11.25" customHeight="1">
      <c r="A185" s="5" t="s">
        <v>1631</v>
      </c>
      <c r="B185" s="5"/>
      <c r="C185" s="6"/>
      <c r="D185" s="2"/>
      <c r="E185" s="37">
        <v>600000</v>
      </c>
      <c r="F185" s="19" t="s">
        <v>1643</v>
      </c>
      <c r="G185" s="37">
        <v>837800</v>
      </c>
      <c r="H185" s="14"/>
      <c r="I185" s="37">
        <v>1175000</v>
      </c>
      <c r="J185" s="14"/>
      <c r="K185" s="37">
        <v>2029200</v>
      </c>
      <c r="L185" s="19" t="s">
        <v>573</v>
      </c>
      <c r="M185" s="37">
        <v>2129400</v>
      </c>
      <c r="N185" s="14"/>
    </row>
    <row r="186" spans="1:14" ht="11.25" customHeight="1">
      <c r="A186" s="5" t="s">
        <v>1132</v>
      </c>
      <c r="B186" s="5"/>
      <c r="C186" s="6"/>
      <c r="D186" s="2"/>
      <c r="E186" s="37">
        <v>60000</v>
      </c>
      <c r="F186" s="14"/>
      <c r="G186" s="37">
        <v>70000</v>
      </c>
      <c r="H186" s="14"/>
      <c r="I186" s="37">
        <v>70000</v>
      </c>
      <c r="J186" s="14"/>
      <c r="K186" s="37">
        <v>70000</v>
      </c>
      <c r="L186" s="14"/>
      <c r="M186" s="37">
        <v>70000</v>
      </c>
      <c r="N186" s="14"/>
    </row>
    <row r="187" spans="1:14" ht="11.25" customHeight="1">
      <c r="A187" s="5" t="s">
        <v>1630</v>
      </c>
      <c r="B187" s="5"/>
      <c r="C187" s="6"/>
      <c r="D187" s="13"/>
      <c r="E187" s="50" t="s">
        <v>1662</v>
      </c>
      <c r="F187" s="17"/>
      <c r="G187" s="50" t="s">
        <v>1662</v>
      </c>
      <c r="H187" s="17"/>
      <c r="I187" s="50" t="s">
        <v>1662</v>
      </c>
      <c r="J187" s="17"/>
      <c r="K187" s="50" t="s">
        <v>1662</v>
      </c>
      <c r="L187" s="17"/>
      <c r="M187" s="43">
        <v>710700</v>
      </c>
      <c r="N187" s="17"/>
    </row>
    <row r="188" spans="1:14" ht="11.25" customHeight="1">
      <c r="A188" s="262" t="s">
        <v>1615</v>
      </c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</row>
    <row r="189" spans="1:14" ht="11.25" customHeight="1">
      <c r="A189" s="264" t="s">
        <v>1621</v>
      </c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</row>
    <row r="190" spans="1:14" ht="11.25" customHeight="1">
      <c r="A190" s="264" t="s">
        <v>1847</v>
      </c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</row>
    <row r="191" spans="1:14" ht="11.25" customHeight="1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</row>
    <row r="192" spans="1:14" ht="11.25" customHeight="1">
      <c r="A192" s="264" t="s">
        <v>748</v>
      </c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</row>
    <row r="193" spans="1:14" ht="11.25" customHeight="1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</row>
    <row r="194" spans="1:14" ht="11.25" customHeight="1">
      <c r="A194" s="263" t="s">
        <v>1625</v>
      </c>
      <c r="B194" s="263"/>
      <c r="C194" s="263"/>
      <c r="D194" s="4"/>
      <c r="E194" s="38" t="s">
        <v>1609</v>
      </c>
      <c r="F194" s="15"/>
      <c r="G194" s="38" t="s">
        <v>1610</v>
      </c>
      <c r="H194" s="15"/>
      <c r="I194" s="38" t="s">
        <v>1611</v>
      </c>
      <c r="J194" s="15"/>
      <c r="K194" s="38" t="s">
        <v>1612</v>
      </c>
      <c r="L194" s="15"/>
      <c r="M194" s="38" t="s">
        <v>1613</v>
      </c>
      <c r="N194" s="15"/>
    </row>
    <row r="195" spans="1:14" ht="11.25" customHeight="1">
      <c r="A195" s="263" t="s">
        <v>745</v>
      </c>
      <c r="B195" s="263"/>
      <c r="C195" s="263"/>
      <c r="D195" s="2"/>
      <c r="E195" s="40"/>
      <c r="F195" s="14"/>
      <c r="G195" s="40"/>
      <c r="H195" s="14"/>
      <c r="I195" s="40"/>
      <c r="J195" s="14"/>
      <c r="K195" s="40"/>
      <c r="L195" s="14"/>
      <c r="M195" s="40"/>
      <c r="N195" s="14"/>
    </row>
    <row r="196" spans="1:14" ht="11.25" customHeight="1">
      <c r="A196" s="52" t="s">
        <v>1885</v>
      </c>
      <c r="B196" s="30"/>
      <c r="C196" s="27"/>
      <c r="D196" s="2"/>
      <c r="E196" s="37"/>
      <c r="F196" s="14"/>
      <c r="G196" s="37"/>
      <c r="H196" s="14"/>
      <c r="I196" s="37"/>
      <c r="J196" s="14"/>
      <c r="K196" s="37"/>
      <c r="L196" s="14"/>
      <c r="M196" s="37"/>
      <c r="N196" s="14"/>
    </row>
    <row r="197" spans="1:14" ht="11.25" customHeight="1">
      <c r="A197" s="5" t="s">
        <v>557</v>
      </c>
      <c r="B197" s="5"/>
      <c r="C197" s="6"/>
      <c r="D197" s="2"/>
      <c r="E197" s="37"/>
      <c r="F197" s="14"/>
      <c r="G197" s="37"/>
      <c r="H197" s="14"/>
      <c r="I197" s="37"/>
      <c r="J197" s="14"/>
      <c r="K197" s="37"/>
      <c r="L197" s="14"/>
      <c r="M197" s="37"/>
      <c r="N197" s="14"/>
    </row>
    <row r="198" spans="1:14" ht="11.25" customHeight="1">
      <c r="A198" s="8" t="s">
        <v>558</v>
      </c>
      <c r="B198" s="5"/>
      <c r="C198" s="6"/>
      <c r="D198" s="2"/>
      <c r="E198" s="37">
        <v>100000</v>
      </c>
      <c r="F198" s="19" t="s">
        <v>573</v>
      </c>
      <c r="G198" s="37">
        <v>68000</v>
      </c>
      <c r="H198" s="19" t="s">
        <v>1874</v>
      </c>
      <c r="I198" s="37">
        <v>33000</v>
      </c>
      <c r="J198" s="19" t="s">
        <v>1874</v>
      </c>
      <c r="K198" s="37">
        <v>97000</v>
      </c>
      <c r="L198" s="19" t="s">
        <v>573</v>
      </c>
      <c r="M198" s="37">
        <v>132000</v>
      </c>
      <c r="N198" s="14"/>
    </row>
    <row r="199" spans="1:14" ht="11.25" customHeight="1">
      <c r="A199" s="8" t="s">
        <v>1873</v>
      </c>
      <c r="B199" s="5"/>
      <c r="C199" s="6"/>
      <c r="D199" s="2"/>
      <c r="E199" s="45">
        <v>29000</v>
      </c>
      <c r="F199" s="22"/>
      <c r="G199" s="45">
        <v>19700</v>
      </c>
      <c r="H199" s="20"/>
      <c r="I199" s="45">
        <v>9570</v>
      </c>
      <c r="J199" s="20"/>
      <c r="K199" s="45">
        <v>28000</v>
      </c>
      <c r="L199" s="22" t="s">
        <v>573</v>
      </c>
      <c r="M199" s="45">
        <v>38000</v>
      </c>
      <c r="N199" s="20"/>
    </row>
    <row r="200" spans="1:14" ht="11.25" customHeight="1">
      <c r="A200" s="5" t="s">
        <v>1133</v>
      </c>
      <c r="B200" s="5"/>
      <c r="C200" s="6"/>
      <c r="D200" s="2"/>
      <c r="E200" s="37"/>
      <c r="F200" s="14"/>
      <c r="G200" s="37"/>
      <c r="H200" s="14"/>
      <c r="I200" s="37"/>
      <c r="J200" s="14"/>
      <c r="K200" s="37"/>
      <c r="L200" s="14"/>
      <c r="M200" s="37"/>
      <c r="N200" s="14"/>
    </row>
    <row r="201" spans="1:14" ht="11.25" customHeight="1">
      <c r="A201" s="8" t="s">
        <v>1134</v>
      </c>
      <c r="B201" s="5"/>
      <c r="C201" s="6"/>
      <c r="D201" s="2"/>
      <c r="E201" s="37">
        <v>212000</v>
      </c>
      <c r="F201" s="14"/>
      <c r="G201" s="37">
        <v>245000</v>
      </c>
      <c r="H201" s="14"/>
      <c r="I201" s="37">
        <v>300000</v>
      </c>
      <c r="J201" s="14"/>
      <c r="K201" s="37">
        <v>300000</v>
      </c>
      <c r="L201" s="14"/>
      <c r="M201" s="37">
        <v>300000</v>
      </c>
      <c r="N201" s="14"/>
    </row>
    <row r="202" spans="1:14" ht="11.25" customHeight="1">
      <c r="A202" s="8" t="s">
        <v>1135</v>
      </c>
      <c r="B202" s="5"/>
      <c r="C202" s="6"/>
      <c r="D202" s="2"/>
      <c r="E202" s="43">
        <v>933000</v>
      </c>
      <c r="F202" s="17"/>
      <c r="G202" s="43">
        <v>1070000</v>
      </c>
      <c r="H202" s="17"/>
      <c r="I202" s="43">
        <v>1200000</v>
      </c>
      <c r="J202" s="17"/>
      <c r="K202" s="43">
        <v>1400000</v>
      </c>
      <c r="L202" s="17"/>
      <c r="M202" s="43">
        <v>1800000</v>
      </c>
      <c r="N202" s="17"/>
    </row>
    <row r="203" spans="1:14" ht="11.25" customHeight="1">
      <c r="A203" s="10" t="s">
        <v>1094</v>
      </c>
      <c r="B203" s="5"/>
      <c r="C203" s="6"/>
      <c r="D203" s="2"/>
      <c r="E203" s="37">
        <f>ROUND(SUM(E201:E202),-4)</f>
        <v>1150000</v>
      </c>
      <c r="F203" s="14"/>
      <c r="G203" s="37">
        <f>ROUND(SUM(G201:G202),-4)</f>
        <v>1320000</v>
      </c>
      <c r="H203" s="14"/>
      <c r="I203" s="37">
        <f>ROUND(SUM(I201:I202),-4)</f>
        <v>1500000</v>
      </c>
      <c r="J203" s="14"/>
      <c r="K203" s="37">
        <f>ROUND(SUM(K201:K202),-4)</f>
        <v>1700000</v>
      </c>
      <c r="L203" s="14"/>
      <c r="M203" s="37">
        <f>ROUND(SUM(M201:M202),-4)</f>
        <v>2100000</v>
      </c>
      <c r="N203" s="14"/>
    </row>
    <row r="204" spans="1:14" ht="11.25" customHeight="1">
      <c r="A204" s="9" t="s">
        <v>1657</v>
      </c>
      <c r="B204" s="5"/>
      <c r="C204" s="6"/>
      <c r="D204" s="2"/>
      <c r="E204" s="37"/>
      <c r="F204" s="14"/>
      <c r="G204" s="37"/>
      <c r="H204" s="14"/>
      <c r="I204" s="37"/>
      <c r="J204" s="14"/>
      <c r="K204" s="37"/>
      <c r="L204" s="14"/>
      <c r="M204" s="37"/>
      <c r="N204" s="14"/>
    </row>
    <row r="205" spans="1:14" ht="11.25" customHeight="1">
      <c r="A205" s="5" t="s">
        <v>479</v>
      </c>
      <c r="B205" s="10"/>
      <c r="C205" s="6"/>
      <c r="D205" s="2"/>
      <c r="E205" s="37">
        <v>69800000</v>
      </c>
      <c r="F205" s="14"/>
      <c r="G205" s="37">
        <v>58377600</v>
      </c>
      <c r="H205" s="14"/>
      <c r="I205" s="37">
        <v>74872400</v>
      </c>
      <c r="J205" s="14"/>
      <c r="K205" s="37">
        <v>79000000</v>
      </c>
      <c r="L205" s="14"/>
      <c r="M205" s="37">
        <v>70600000</v>
      </c>
      <c r="N205" s="14"/>
    </row>
    <row r="206" spans="1:14" ht="11.25" customHeight="1">
      <c r="A206" s="5" t="s">
        <v>1658</v>
      </c>
      <c r="B206" s="10"/>
      <c r="C206" s="6" t="s">
        <v>1624</v>
      </c>
      <c r="D206" s="2"/>
      <c r="E206" s="37">
        <v>7900000</v>
      </c>
      <c r="F206" s="14"/>
      <c r="G206" s="37">
        <v>9945900</v>
      </c>
      <c r="H206" s="14"/>
      <c r="I206" s="37">
        <v>11541900</v>
      </c>
      <c r="J206" s="14"/>
      <c r="K206" s="37">
        <v>11600000</v>
      </c>
      <c r="L206" s="14"/>
      <c r="M206" s="37">
        <v>13100000</v>
      </c>
      <c r="N206" s="14"/>
    </row>
    <row r="207" spans="1:14" ht="11.25" customHeight="1">
      <c r="A207" s="5" t="s">
        <v>1659</v>
      </c>
      <c r="B207" s="5"/>
      <c r="C207" s="7" t="s">
        <v>1661</v>
      </c>
      <c r="D207" s="2"/>
      <c r="E207" s="37">
        <v>18250000</v>
      </c>
      <c r="F207" s="14"/>
      <c r="G207" s="37">
        <v>27010000</v>
      </c>
      <c r="H207" s="14"/>
      <c r="I207" s="37">
        <v>39420000</v>
      </c>
      <c r="J207" s="14"/>
      <c r="K207" s="40">
        <v>34310000</v>
      </c>
      <c r="L207" s="19" t="s">
        <v>573</v>
      </c>
      <c r="M207" s="40" t="s">
        <v>1662</v>
      </c>
      <c r="N207" s="14"/>
    </row>
    <row r="208" spans="1:14" s="36" customFormat="1" ht="11.25" customHeight="1">
      <c r="A208" s="30" t="s">
        <v>1619</v>
      </c>
      <c r="B208" s="30"/>
      <c r="C208" s="27"/>
      <c r="D208" s="2"/>
      <c r="E208" s="37"/>
      <c r="F208" s="14"/>
      <c r="G208" s="37"/>
      <c r="H208" s="14"/>
      <c r="I208" s="37"/>
      <c r="J208" s="14"/>
      <c r="K208" s="37"/>
      <c r="L208" s="14"/>
      <c r="M208" s="37"/>
      <c r="N208" s="14"/>
    </row>
    <row r="209" spans="1:14" s="36" customFormat="1" ht="11.25" customHeight="1">
      <c r="A209" s="8" t="s">
        <v>578</v>
      </c>
      <c r="B209" s="5"/>
      <c r="C209" s="6"/>
      <c r="D209" s="2"/>
      <c r="E209" s="37"/>
      <c r="F209" s="14"/>
      <c r="G209" s="37"/>
      <c r="H209" s="14"/>
      <c r="I209" s="37"/>
      <c r="J209" s="14"/>
      <c r="K209" s="37"/>
      <c r="L209" s="14"/>
      <c r="M209" s="37"/>
      <c r="N209" s="14"/>
    </row>
    <row r="210" spans="1:14" s="36" customFormat="1" ht="11.25" customHeight="1">
      <c r="A210" s="10" t="s">
        <v>480</v>
      </c>
      <c r="B210" s="5"/>
      <c r="C210" s="6"/>
      <c r="D210" s="2"/>
      <c r="E210" s="37">
        <v>25900000</v>
      </c>
      <c r="F210" s="14"/>
      <c r="G210" s="37">
        <v>30100000</v>
      </c>
      <c r="H210" s="14"/>
      <c r="I210" s="37">
        <v>35300000</v>
      </c>
      <c r="J210" s="14"/>
      <c r="K210" s="37">
        <v>39700000</v>
      </c>
      <c r="L210" s="14"/>
      <c r="M210" s="37">
        <v>42066700</v>
      </c>
      <c r="N210" s="14"/>
    </row>
    <row r="211" spans="1:14" s="36" customFormat="1" ht="11.25" customHeight="1">
      <c r="A211" s="10" t="s">
        <v>579</v>
      </c>
      <c r="B211" s="5"/>
      <c r="C211" s="7" t="s">
        <v>1661</v>
      </c>
      <c r="D211" s="2"/>
      <c r="E211" s="37">
        <v>190000000</v>
      </c>
      <c r="F211" s="14"/>
      <c r="G211" s="37">
        <v>221000000</v>
      </c>
      <c r="H211" s="14"/>
      <c r="I211" s="37">
        <v>260000000</v>
      </c>
      <c r="J211" s="14"/>
      <c r="K211" s="37">
        <v>292000000</v>
      </c>
      <c r="L211" s="14"/>
      <c r="M211" s="37">
        <v>309000000</v>
      </c>
      <c r="N211" s="14"/>
    </row>
    <row r="212" spans="1:14" s="36" customFormat="1" ht="11.25" customHeight="1">
      <c r="A212" s="8" t="s">
        <v>481</v>
      </c>
      <c r="B212" s="5"/>
      <c r="C212" s="6"/>
      <c r="D212" s="2"/>
      <c r="E212" s="37">
        <v>8000000</v>
      </c>
      <c r="F212" s="14"/>
      <c r="G212" s="37">
        <v>7205000</v>
      </c>
      <c r="H212" s="14"/>
      <c r="I212" s="40">
        <v>9198000</v>
      </c>
      <c r="J212" s="19" t="s">
        <v>573</v>
      </c>
      <c r="K212" s="40" t="s">
        <v>1662</v>
      </c>
      <c r="L212" s="14"/>
      <c r="M212" s="40" t="s">
        <v>1662</v>
      </c>
      <c r="N212" s="14"/>
    </row>
    <row r="213" spans="1:14" s="36" customFormat="1" ht="11.25" customHeight="1">
      <c r="A213" s="5" t="s">
        <v>1297</v>
      </c>
      <c r="B213" s="5"/>
      <c r="C213" s="6"/>
      <c r="D213" s="2"/>
      <c r="E213" s="37"/>
      <c r="F213" s="14"/>
      <c r="G213" s="37"/>
      <c r="H213" s="14"/>
      <c r="I213" s="40"/>
      <c r="J213" s="19"/>
      <c r="K213" s="40"/>
      <c r="L213" s="14"/>
      <c r="M213" s="40"/>
      <c r="N213" s="14"/>
    </row>
    <row r="214" spans="1:14" s="36" customFormat="1" ht="11.25" customHeight="1">
      <c r="A214" s="8" t="s">
        <v>1298</v>
      </c>
      <c r="B214" s="5"/>
      <c r="C214" s="6"/>
      <c r="D214" s="2"/>
      <c r="E214" s="37">
        <v>1074</v>
      </c>
      <c r="F214" s="14"/>
      <c r="G214" s="37">
        <v>1367</v>
      </c>
      <c r="H214" s="14"/>
      <c r="I214" s="37">
        <v>1740</v>
      </c>
      <c r="J214" s="19" t="s">
        <v>573</v>
      </c>
      <c r="K214" s="37">
        <v>2050</v>
      </c>
      <c r="L214" s="19" t="s">
        <v>573</v>
      </c>
      <c r="M214" s="37">
        <v>2665</v>
      </c>
      <c r="N214" s="14"/>
    </row>
    <row r="215" spans="1:14" s="36" customFormat="1" ht="11.25" customHeight="1">
      <c r="A215" s="8" t="s">
        <v>1299</v>
      </c>
      <c r="B215" s="30"/>
      <c r="C215" s="27"/>
      <c r="D215" s="2"/>
      <c r="E215" s="37">
        <f>E214*1.1793</f>
        <v>1266.5682</v>
      </c>
      <c r="F215" s="14"/>
      <c r="G215" s="37">
        <f>G214*1.1793</f>
        <v>1612.1031</v>
      </c>
      <c r="H215" s="14"/>
      <c r="I215" s="37">
        <f>I214*1.1793</f>
        <v>2051.982</v>
      </c>
      <c r="J215" s="19"/>
      <c r="K215" s="37">
        <f>K214*1.1793</f>
        <v>2417.565</v>
      </c>
      <c r="L215" s="19"/>
      <c r="M215" s="37">
        <f>M214*1.1793</f>
        <v>3142.8345</v>
      </c>
      <c r="N215" s="14"/>
    </row>
    <row r="216" spans="1:14" ht="11.25" customHeight="1">
      <c r="A216" s="263" t="s">
        <v>732</v>
      </c>
      <c r="B216" s="263"/>
      <c r="C216" s="263"/>
      <c r="D216" s="2"/>
      <c r="E216" s="37"/>
      <c r="F216" s="14"/>
      <c r="G216" s="37"/>
      <c r="H216" s="14"/>
      <c r="I216" s="37"/>
      <c r="J216" s="14"/>
      <c r="K216" s="37"/>
      <c r="L216" s="14"/>
      <c r="M216" s="37"/>
      <c r="N216" s="14"/>
    </row>
    <row r="217" spans="1:14" ht="11.25" customHeight="1">
      <c r="A217" s="9" t="s">
        <v>1632</v>
      </c>
      <c r="B217" s="5"/>
      <c r="C217" s="6"/>
      <c r="D217" s="2"/>
      <c r="E217" s="37"/>
      <c r="F217" s="14"/>
      <c r="G217" s="37"/>
      <c r="H217" s="14"/>
      <c r="I217" s="37"/>
      <c r="J217" s="14"/>
      <c r="K217" s="37"/>
      <c r="L217" s="14"/>
      <c r="M217" s="37"/>
      <c r="N217" s="14"/>
    </row>
    <row r="218" spans="1:14" ht="11.25" customHeight="1">
      <c r="A218" s="5" t="s">
        <v>482</v>
      </c>
      <c r="B218" s="5"/>
      <c r="C218" s="6"/>
      <c r="D218" s="2"/>
      <c r="E218" s="37"/>
      <c r="F218" s="14"/>
      <c r="G218" s="37"/>
      <c r="H218" s="14"/>
      <c r="I218" s="37"/>
      <c r="J218" s="14"/>
      <c r="K218" s="37"/>
      <c r="L218" s="14"/>
      <c r="M218" s="37"/>
      <c r="N218" s="14"/>
    </row>
    <row r="219" spans="1:14" ht="11.25" customHeight="1">
      <c r="A219" s="8" t="s">
        <v>483</v>
      </c>
      <c r="B219" s="5"/>
      <c r="C219" s="6"/>
      <c r="D219" s="2"/>
      <c r="E219" s="37">
        <v>150</v>
      </c>
      <c r="F219" s="14"/>
      <c r="G219" s="37">
        <v>100</v>
      </c>
      <c r="H219" s="14"/>
      <c r="I219" s="37">
        <v>150</v>
      </c>
      <c r="J219" s="14"/>
      <c r="K219" s="37">
        <v>150</v>
      </c>
      <c r="L219" s="14"/>
      <c r="M219" s="37">
        <v>150</v>
      </c>
      <c r="N219" s="14"/>
    </row>
    <row r="220" spans="1:14" ht="11.25" customHeight="1">
      <c r="A220" s="8" t="s">
        <v>484</v>
      </c>
      <c r="B220" s="5"/>
      <c r="C220" s="6"/>
      <c r="D220" s="2"/>
      <c r="E220" s="37">
        <v>1298</v>
      </c>
      <c r="F220" s="14"/>
      <c r="G220" s="37">
        <v>1320</v>
      </c>
      <c r="H220" s="14"/>
      <c r="I220" s="37">
        <v>1505</v>
      </c>
      <c r="J220" s="14"/>
      <c r="K220" s="37">
        <v>1050</v>
      </c>
      <c r="L220" s="19" t="s">
        <v>573</v>
      </c>
      <c r="M220" s="37">
        <v>1504</v>
      </c>
      <c r="N220" s="14"/>
    </row>
    <row r="221" spans="1:14" ht="11.25" customHeight="1">
      <c r="A221" s="5" t="s">
        <v>1636</v>
      </c>
      <c r="B221" s="5"/>
      <c r="C221" s="6" t="s">
        <v>1617</v>
      </c>
      <c r="D221" s="2"/>
      <c r="E221" s="37">
        <v>22000</v>
      </c>
      <c r="F221" s="14"/>
      <c r="G221" s="37">
        <v>20000</v>
      </c>
      <c r="H221" s="14"/>
      <c r="I221" s="37">
        <v>22000</v>
      </c>
      <c r="J221" s="14"/>
      <c r="K221" s="37">
        <v>24000</v>
      </c>
      <c r="L221" s="14"/>
      <c r="M221" s="37">
        <v>18000</v>
      </c>
      <c r="N221" s="14"/>
    </row>
    <row r="222" spans="1:14" ht="11.25" customHeight="1">
      <c r="A222" s="5" t="s">
        <v>485</v>
      </c>
      <c r="B222" s="5"/>
      <c r="C222" s="6"/>
      <c r="D222" s="2"/>
      <c r="E222" s="37"/>
      <c r="F222" s="14"/>
      <c r="G222" s="37"/>
      <c r="H222" s="14"/>
      <c r="I222" s="37"/>
      <c r="J222" s="14"/>
      <c r="K222" s="37"/>
      <c r="L222" s="14"/>
      <c r="M222" s="37"/>
      <c r="N222" s="14"/>
    </row>
    <row r="223" spans="1:14" ht="11.25" customHeight="1">
      <c r="A223" s="8" t="s">
        <v>486</v>
      </c>
      <c r="B223" s="5"/>
      <c r="C223" s="6"/>
      <c r="D223" s="2"/>
      <c r="E223" s="37">
        <v>250</v>
      </c>
      <c r="F223" s="14"/>
      <c r="G223" s="37">
        <v>300</v>
      </c>
      <c r="H223" s="14"/>
      <c r="I223" s="37">
        <v>257</v>
      </c>
      <c r="J223" s="14"/>
      <c r="K223" s="37">
        <v>300</v>
      </c>
      <c r="L223" s="19" t="s">
        <v>573</v>
      </c>
      <c r="M223" s="37">
        <v>250</v>
      </c>
      <c r="N223" s="14"/>
    </row>
    <row r="224" spans="1:14" ht="11.25" customHeight="1">
      <c r="A224" s="8" t="s">
        <v>487</v>
      </c>
      <c r="B224" s="5"/>
      <c r="C224" s="6"/>
      <c r="D224" s="2"/>
      <c r="E224" s="37">
        <v>620</v>
      </c>
      <c r="F224" s="14"/>
      <c r="G224" s="37">
        <v>620</v>
      </c>
      <c r="H224" s="14"/>
      <c r="I224" s="37">
        <v>550</v>
      </c>
      <c r="J224" s="14"/>
      <c r="K224" s="37">
        <v>579</v>
      </c>
      <c r="L224" s="14"/>
      <c r="M224" s="37">
        <v>537</v>
      </c>
      <c r="N224" s="14"/>
    </row>
    <row r="225" spans="1:14" ht="11.25" customHeight="1">
      <c r="A225" s="5" t="s">
        <v>493</v>
      </c>
      <c r="B225" s="5"/>
      <c r="C225" s="6"/>
      <c r="D225" s="2"/>
      <c r="E225" s="37">
        <v>225</v>
      </c>
      <c r="F225" s="14"/>
      <c r="G225" s="37">
        <v>250</v>
      </c>
      <c r="H225" s="19" t="s">
        <v>1848</v>
      </c>
      <c r="I225" s="37">
        <v>250</v>
      </c>
      <c r="J225" s="14"/>
      <c r="K225" s="37">
        <v>250</v>
      </c>
      <c r="L225" s="14"/>
      <c r="M225" s="37">
        <v>250</v>
      </c>
      <c r="N225" s="14"/>
    </row>
    <row r="226" spans="1:14" ht="11.25" customHeight="1">
      <c r="A226" s="5" t="s">
        <v>1876</v>
      </c>
      <c r="B226" s="5"/>
      <c r="C226" s="6"/>
      <c r="D226" s="2"/>
      <c r="E226" s="37">
        <v>250</v>
      </c>
      <c r="F226" s="14"/>
      <c r="G226" s="37">
        <v>250</v>
      </c>
      <c r="H226" s="19"/>
      <c r="I226" s="37">
        <v>300</v>
      </c>
      <c r="J226" s="14"/>
      <c r="K226" s="37">
        <v>300</v>
      </c>
      <c r="L226" s="14"/>
      <c r="M226" s="37">
        <v>300</v>
      </c>
      <c r="N226" s="14"/>
    </row>
    <row r="227" spans="1:14" ht="12" customHeight="1">
      <c r="A227" s="9" t="s">
        <v>1640</v>
      </c>
      <c r="B227" s="5"/>
      <c r="C227" s="6"/>
      <c r="D227" s="2"/>
      <c r="E227" s="37"/>
      <c r="F227" s="14"/>
      <c r="G227" s="37"/>
      <c r="H227" s="14"/>
      <c r="I227" s="37"/>
      <c r="J227" s="14"/>
      <c r="K227" s="37"/>
      <c r="L227" s="14"/>
      <c r="M227" s="37"/>
      <c r="N227" s="14"/>
    </row>
    <row r="228" spans="1:14" ht="12" customHeight="1">
      <c r="A228" s="5" t="s">
        <v>1631</v>
      </c>
      <c r="B228" s="5"/>
      <c r="C228" s="26"/>
      <c r="D228" s="2"/>
      <c r="E228" s="37">
        <v>709400</v>
      </c>
      <c r="F228" s="14"/>
      <c r="G228" s="37">
        <v>386300</v>
      </c>
      <c r="H228" s="14"/>
      <c r="I228" s="37">
        <v>500000</v>
      </c>
      <c r="J228" s="14"/>
      <c r="K228" s="37">
        <v>468900</v>
      </c>
      <c r="L228" s="19" t="s">
        <v>573</v>
      </c>
      <c r="M228" s="37">
        <v>532800</v>
      </c>
      <c r="N228" s="14"/>
    </row>
    <row r="229" spans="1:14" ht="12" customHeight="1">
      <c r="A229" s="5" t="s">
        <v>488</v>
      </c>
      <c r="B229" s="5"/>
      <c r="C229" s="27"/>
      <c r="D229" s="2"/>
      <c r="E229" s="37">
        <v>3200</v>
      </c>
      <c r="F229" s="19" t="s">
        <v>1643</v>
      </c>
      <c r="G229" s="37">
        <v>2997</v>
      </c>
      <c r="H229" s="14"/>
      <c r="I229" s="37">
        <v>3000</v>
      </c>
      <c r="J229" s="19" t="s">
        <v>1643</v>
      </c>
      <c r="K229" s="37">
        <v>1175</v>
      </c>
      <c r="L229" s="14"/>
      <c r="M229" s="37">
        <v>2750</v>
      </c>
      <c r="N229" s="19" t="s">
        <v>1643</v>
      </c>
    </row>
    <row r="230" spans="1:14" ht="12" customHeight="1">
      <c r="A230" s="5" t="s">
        <v>1821</v>
      </c>
      <c r="B230" s="5"/>
      <c r="C230" s="27"/>
      <c r="D230" s="2"/>
      <c r="E230" s="40" t="s">
        <v>1662</v>
      </c>
      <c r="F230" s="14"/>
      <c r="G230" s="40" t="s">
        <v>1662</v>
      </c>
      <c r="H230" s="14"/>
      <c r="I230" s="40" t="s">
        <v>1662</v>
      </c>
      <c r="J230" s="14"/>
      <c r="K230" s="40" t="s">
        <v>1662</v>
      </c>
      <c r="L230" s="14"/>
      <c r="M230" s="37">
        <v>237100</v>
      </c>
      <c r="N230" s="19"/>
    </row>
    <row r="231" spans="1:14" ht="12" customHeight="1">
      <c r="A231" s="5" t="s">
        <v>1886</v>
      </c>
      <c r="B231" s="5"/>
      <c r="C231" s="27"/>
      <c r="D231" s="2"/>
      <c r="E231" s="37">
        <v>8400</v>
      </c>
      <c r="F231" s="19"/>
      <c r="G231" s="37">
        <v>7500</v>
      </c>
      <c r="H231" s="14"/>
      <c r="I231" s="37">
        <v>8200</v>
      </c>
      <c r="J231" s="19"/>
      <c r="K231" s="37">
        <v>9400</v>
      </c>
      <c r="L231" s="14"/>
      <c r="M231" s="37">
        <v>9300</v>
      </c>
      <c r="N231" s="19"/>
    </row>
    <row r="232" spans="1:14" ht="11.25" customHeight="1">
      <c r="A232" s="5" t="s">
        <v>489</v>
      </c>
      <c r="B232" s="5"/>
      <c r="C232" s="6"/>
      <c r="D232" s="2"/>
      <c r="E232" s="37"/>
      <c r="F232" s="14"/>
      <c r="G232" s="37"/>
      <c r="H232" s="14"/>
      <c r="I232" s="37"/>
      <c r="J232" s="14"/>
      <c r="K232" s="37"/>
      <c r="L232" s="14"/>
      <c r="M232" s="37"/>
      <c r="N232" s="14"/>
    </row>
    <row r="233" spans="1:14" ht="12" customHeight="1">
      <c r="A233" s="8" t="s">
        <v>490</v>
      </c>
      <c r="B233" s="5"/>
      <c r="C233" s="6"/>
      <c r="D233" s="2"/>
      <c r="E233" s="37">
        <v>8590</v>
      </c>
      <c r="F233" s="19" t="s">
        <v>1643</v>
      </c>
      <c r="G233" s="37">
        <v>11878</v>
      </c>
      <c r="H233" s="14"/>
      <c r="I233" s="37">
        <v>14900</v>
      </c>
      <c r="J233" s="14"/>
      <c r="K233" s="37">
        <v>7700</v>
      </c>
      <c r="L233" s="14"/>
      <c r="M233" s="37">
        <v>700</v>
      </c>
      <c r="N233" s="14"/>
    </row>
    <row r="234" spans="1:14" ht="11.25" customHeight="1">
      <c r="A234" s="8" t="s">
        <v>751</v>
      </c>
      <c r="B234" s="5"/>
      <c r="C234" s="6"/>
      <c r="D234" s="2"/>
      <c r="E234" s="37"/>
      <c r="F234" s="14"/>
      <c r="G234" s="37"/>
      <c r="H234" s="14"/>
      <c r="I234" s="37"/>
      <c r="J234" s="14"/>
      <c r="K234" s="37"/>
      <c r="L234" s="14"/>
      <c r="M234" s="37"/>
      <c r="N234" s="14"/>
    </row>
    <row r="235" spans="1:14" ht="11.25" customHeight="1">
      <c r="A235" s="10" t="s">
        <v>491</v>
      </c>
      <c r="B235" s="5"/>
      <c r="C235" s="6"/>
      <c r="D235" s="2"/>
      <c r="E235" s="37">
        <v>691</v>
      </c>
      <c r="F235" s="14"/>
      <c r="G235" s="37">
        <v>956</v>
      </c>
      <c r="H235" s="14"/>
      <c r="I235" s="40" t="s">
        <v>1662</v>
      </c>
      <c r="J235" s="14"/>
      <c r="K235" s="40" t="s">
        <v>1662</v>
      </c>
      <c r="L235" s="14"/>
      <c r="M235" s="40" t="s">
        <v>1662</v>
      </c>
      <c r="N235" s="14"/>
    </row>
    <row r="236" spans="1:14" ht="11.25" customHeight="1">
      <c r="A236" s="10" t="s">
        <v>492</v>
      </c>
      <c r="B236" s="5"/>
      <c r="C236" s="6"/>
      <c r="D236" s="2"/>
      <c r="E236" s="37">
        <v>6355</v>
      </c>
      <c r="F236" s="14"/>
      <c r="G236" s="37">
        <v>5159</v>
      </c>
      <c r="H236" s="14"/>
      <c r="I236" s="37">
        <v>7736</v>
      </c>
      <c r="J236" s="14"/>
      <c r="K236" s="37">
        <v>3800</v>
      </c>
      <c r="L236" s="19" t="s">
        <v>1643</v>
      </c>
      <c r="M236" s="37">
        <v>100</v>
      </c>
      <c r="N236" s="19" t="s">
        <v>1643</v>
      </c>
    </row>
    <row r="237" spans="1:14" ht="11.25" customHeight="1">
      <c r="A237" s="9" t="s">
        <v>1657</v>
      </c>
      <c r="B237" s="5"/>
      <c r="C237" s="6"/>
      <c r="D237" s="2"/>
      <c r="E237" s="37"/>
      <c r="F237" s="14"/>
      <c r="G237" s="37"/>
      <c r="H237" s="14"/>
      <c r="I237" s="37"/>
      <c r="J237" s="14"/>
      <c r="K237" s="37"/>
      <c r="L237" s="14"/>
      <c r="M237" s="37"/>
      <c r="N237" s="14"/>
    </row>
    <row r="238" spans="1:14" ht="11.25" customHeight="1">
      <c r="A238" s="5" t="s">
        <v>479</v>
      </c>
      <c r="B238" s="10"/>
      <c r="C238" s="6"/>
      <c r="D238" s="2"/>
      <c r="E238" s="37">
        <v>432400</v>
      </c>
      <c r="F238" s="14"/>
      <c r="G238" s="37">
        <v>417000</v>
      </c>
      <c r="H238" s="14"/>
      <c r="I238" s="37">
        <v>424900</v>
      </c>
      <c r="J238" s="14"/>
      <c r="K238" s="37">
        <v>477300</v>
      </c>
      <c r="L238" s="14"/>
      <c r="M238" s="37">
        <v>497500</v>
      </c>
      <c r="N238" s="14"/>
    </row>
    <row r="239" spans="1:14" ht="11.25" customHeight="1">
      <c r="A239" s="5" t="s">
        <v>1658</v>
      </c>
      <c r="B239" s="10"/>
      <c r="C239" s="6" t="s">
        <v>1091</v>
      </c>
      <c r="D239" s="2"/>
      <c r="E239" s="37">
        <v>18</v>
      </c>
      <c r="F239" s="14"/>
      <c r="G239" s="37">
        <v>25</v>
      </c>
      <c r="H239" s="14"/>
      <c r="I239" s="37">
        <v>32</v>
      </c>
      <c r="J239" s="14"/>
      <c r="K239" s="37">
        <v>33</v>
      </c>
      <c r="L239" s="14"/>
      <c r="M239" s="37">
        <v>29</v>
      </c>
      <c r="N239" s="14"/>
    </row>
    <row r="240" spans="1:14" ht="11.25" customHeight="1">
      <c r="A240" s="5" t="s">
        <v>1660</v>
      </c>
      <c r="B240" s="5"/>
      <c r="C240" s="7"/>
      <c r="D240" s="2"/>
      <c r="E240" s="37">
        <v>78300</v>
      </c>
      <c r="F240" s="14"/>
      <c r="G240" s="37">
        <v>77000</v>
      </c>
      <c r="H240" s="14"/>
      <c r="I240" s="37">
        <v>77100</v>
      </c>
      <c r="J240" s="14"/>
      <c r="K240" s="37">
        <v>75500</v>
      </c>
      <c r="L240" s="14"/>
      <c r="M240" s="37">
        <v>75500</v>
      </c>
      <c r="N240" s="14"/>
    </row>
    <row r="241" spans="1:14" ht="11.25" customHeight="1">
      <c r="A241" s="263" t="s">
        <v>733</v>
      </c>
      <c r="B241" s="263"/>
      <c r="C241" s="263"/>
      <c r="D241" s="2"/>
      <c r="E241" s="37"/>
      <c r="F241" s="14"/>
      <c r="G241" s="37"/>
      <c r="H241" s="14"/>
      <c r="I241" s="37"/>
      <c r="J241" s="14"/>
      <c r="K241" s="37"/>
      <c r="L241" s="14"/>
      <c r="M241" s="37"/>
      <c r="N241" s="14"/>
    </row>
    <row r="242" spans="1:14" ht="11.25" customHeight="1">
      <c r="A242" s="9" t="s">
        <v>494</v>
      </c>
      <c r="B242" s="5"/>
      <c r="C242" s="7"/>
      <c r="D242" s="2"/>
      <c r="E242" s="37">
        <v>718000</v>
      </c>
      <c r="F242" s="14"/>
      <c r="G242" s="37">
        <v>796000</v>
      </c>
      <c r="H242" s="14"/>
      <c r="I242" s="37">
        <v>909000</v>
      </c>
      <c r="J242" s="14"/>
      <c r="K242" s="37">
        <v>966000</v>
      </c>
      <c r="L242" s="14"/>
      <c r="M242" s="37">
        <v>900000</v>
      </c>
      <c r="N242" s="19" t="s">
        <v>1643</v>
      </c>
    </row>
    <row r="243" spans="1:14" ht="11.25" customHeight="1">
      <c r="A243" s="9" t="s">
        <v>1640</v>
      </c>
      <c r="B243" s="5"/>
      <c r="C243" s="7"/>
      <c r="D243" s="2"/>
      <c r="E243" s="37"/>
      <c r="F243" s="14"/>
      <c r="G243" s="37"/>
      <c r="H243" s="14"/>
      <c r="I243" s="37"/>
      <c r="J243" s="14"/>
      <c r="K243" s="37"/>
      <c r="L243" s="14"/>
      <c r="M243" s="37"/>
      <c r="N243" s="14"/>
    </row>
    <row r="244" spans="1:14" ht="11.25" customHeight="1">
      <c r="A244" s="5" t="s">
        <v>1631</v>
      </c>
      <c r="B244" s="5"/>
      <c r="C244" s="5"/>
      <c r="D244" s="2"/>
      <c r="E244" s="37">
        <v>74000</v>
      </c>
      <c r="F244" s="14"/>
      <c r="G244" s="37">
        <v>50000</v>
      </c>
      <c r="H244" s="14"/>
      <c r="I244" s="37">
        <v>222000</v>
      </c>
      <c r="J244" s="14"/>
      <c r="K244" s="37">
        <v>200000</v>
      </c>
      <c r="L244" s="19" t="s">
        <v>573</v>
      </c>
      <c r="M244" s="37">
        <v>300000</v>
      </c>
      <c r="N244" s="14"/>
    </row>
    <row r="245" spans="1:14" ht="11.25" customHeight="1">
      <c r="A245" s="5" t="s">
        <v>1630</v>
      </c>
      <c r="B245" s="5"/>
      <c r="C245" s="7"/>
      <c r="D245" s="2"/>
      <c r="E245" s="37">
        <v>19800</v>
      </c>
      <c r="F245" s="14"/>
      <c r="G245" s="37">
        <v>18500</v>
      </c>
      <c r="H245" s="14"/>
      <c r="I245" s="37">
        <v>32100</v>
      </c>
      <c r="J245" s="19" t="s">
        <v>573</v>
      </c>
      <c r="K245" s="37">
        <v>32000</v>
      </c>
      <c r="L245" s="19" t="s">
        <v>1854</v>
      </c>
      <c r="M245" s="37">
        <v>32000</v>
      </c>
      <c r="N245" s="19" t="s">
        <v>1643</v>
      </c>
    </row>
    <row r="246" spans="1:14" ht="11.25" customHeight="1">
      <c r="A246" s="5" t="s">
        <v>1627</v>
      </c>
      <c r="B246" s="5"/>
      <c r="C246" s="7"/>
      <c r="D246" s="2"/>
      <c r="E246" s="37">
        <v>12700</v>
      </c>
      <c r="F246" s="14"/>
      <c r="G246" s="37">
        <v>5200</v>
      </c>
      <c r="H246" s="14"/>
      <c r="I246" s="37">
        <v>3100</v>
      </c>
      <c r="J246" s="14"/>
      <c r="K246" s="37">
        <v>3200</v>
      </c>
      <c r="L246" s="14"/>
      <c r="M246" s="37">
        <v>3500</v>
      </c>
      <c r="N246" s="14"/>
    </row>
    <row r="247" spans="1:14" ht="11.25" customHeight="1">
      <c r="A247" s="5" t="s">
        <v>1628</v>
      </c>
      <c r="B247" s="5"/>
      <c r="C247" s="7"/>
      <c r="D247" s="2"/>
      <c r="E247" s="37">
        <v>248300</v>
      </c>
      <c r="F247" s="14"/>
      <c r="G247" s="37">
        <v>317700</v>
      </c>
      <c r="H247" s="14"/>
      <c r="I247" s="37">
        <v>276400</v>
      </c>
      <c r="J247" s="14"/>
      <c r="K247" s="37">
        <v>306600</v>
      </c>
      <c r="L247" s="14"/>
      <c r="M247" s="37">
        <v>300000</v>
      </c>
      <c r="N247" s="14"/>
    </row>
    <row r="248" spans="1:14" ht="11.25" customHeight="1">
      <c r="A248" s="9" t="s">
        <v>495</v>
      </c>
      <c r="B248" s="5"/>
      <c r="C248" s="7"/>
      <c r="D248" s="13"/>
      <c r="E248" s="43">
        <v>475000</v>
      </c>
      <c r="F248" s="17"/>
      <c r="G248" s="43">
        <v>475000</v>
      </c>
      <c r="H248" s="17"/>
      <c r="I248" s="43">
        <v>475000</v>
      </c>
      <c r="J248" s="17"/>
      <c r="K248" s="43">
        <v>475000</v>
      </c>
      <c r="L248" s="17"/>
      <c r="M248" s="43">
        <v>475000</v>
      </c>
      <c r="N248" s="17"/>
    </row>
    <row r="249" spans="1:14" ht="11.25" customHeight="1">
      <c r="A249" s="262" t="s">
        <v>1615</v>
      </c>
      <c r="B249" s="262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</row>
    <row r="250" spans="1:14" ht="11.25" customHeight="1">
      <c r="A250" s="267"/>
      <c r="B250" s="267"/>
      <c r="C250" s="267"/>
      <c r="D250" s="267"/>
      <c r="E250" s="267"/>
      <c r="F250" s="267"/>
      <c r="G250" s="267"/>
      <c r="H250" s="267"/>
      <c r="I250" s="267"/>
      <c r="J250" s="267"/>
      <c r="K250" s="267"/>
      <c r="L250" s="267"/>
      <c r="M250" s="267"/>
      <c r="N250" s="267"/>
    </row>
    <row r="251" spans="1:14" ht="11.25" customHeight="1">
      <c r="A251" s="267"/>
      <c r="B251" s="267"/>
      <c r="C251" s="267"/>
      <c r="D251" s="267"/>
      <c r="E251" s="267"/>
      <c r="F251" s="267"/>
      <c r="G251" s="267"/>
      <c r="H251" s="267"/>
      <c r="I251" s="267"/>
      <c r="J251" s="267"/>
      <c r="K251" s="267"/>
      <c r="L251" s="267"/>
      <c r="M251" s="267"/>
      <c r="N251" s="267"/>
    </row>
    <row r="252" spans="1:14" ht="11.25" customHeight="1">
      <c r="A252" s="264" t="s">
        <v>1621</v>
      </c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</row>
    <row r="253" spans="1:14" ht="11.25" customHeight="1">
      <c r="A253" s="264" t="s">
        <v>1847</v>
      </c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</row>
    <row r="254" spans="1:14" ht="11.25" customHeight="1">
      <c r="A254" s="265"/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</row>
    <row r="255" spans="1:14" ht="11.25" customHeight="1">
      <c r="A255" s="264" t="s">
        <v>748</v>
      </c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</row>
    <row r="256" spans="1:14" ht="11.25" customHeight="1">
      <c r="A256" s="261"/>
      <c r="B256" s="261"/>
      <c r="C256" s="261"/>
      <c r="D256" s="261"/>
      <c r="E256" s="261"/>
      <c r="F256" s="261"/>
      <c r="G256" s="261"/>
      <c r="H256" s="261"/>
      <c r="I256" s="261"/>
      <c r="J256" s="261"/>
      <c r="K256" s="261"/>
      <c r="L256" s="261"/>
      <c r="M256" s="261"/>
      <c r="N256" s="261"/>
    </row>
    <row r="257" spans="1:14" ht="11.25" customHeight="1">
      <c r="A257" s="263" t="s">
        <v>1625</v>
      </c>
      <c r="B257" s="263"/>
      <c r="C257" s="263"/>
      <c r="D257" s="4"/>
      <c r="E257" s="38" t="s">
        <v>1609</v>
      </c>
      <c r="F257" s="15"/>
      <c r="G257" s="38" t="s">
        <v>1610</v>
      </c>
      <c r="H257" s="15"/>
      <c r="I257" s="38" t="s">
        <v>1611</v>
      </c>
      <c r="J257" s="15"/>
      <c r="K257" s="38" t="s">
        <v>1612</v>
      </c>
      <c r="L257" s="15"/>
      <c r="M257" s="38" t="s">
        <v>1613</v>
      </c>
      <c r="N257" s="15"/>
    </row>
    <row r="258" spans="1:14" ht="11.25" customHeight="1">
      <c r="A258" s="263" t="s">
        <v>734</v>
      </c>
      <c r="B258" s="263"/>
      <c r="C258" s="263"/>
      <c r="D258" s="2"/>
      <c r="E258" s="37"/>
      <c r="F258" s="14"/>
      <c r="G258" s="37"/>
      <c r="H258" s="14"/>
      <c r="I258" s="37"/>
      <c r="J258" s="14"/>
      <c r="K258" s="37"/>
      <c r="L258" s="14"/>
      <c r="M258" s="37"/>
      <c r="N258" s="14"/>
    </row>
    <row r="259" spans="1:14" ht="11.25" customHeight="1">
      <c r="A259" s="9" t="s">
        <v>1632</v>
      </c>
      <c r="B259" s="4"/>
      <c r="C259" s="6"/>
      <c r="D259" s="2"/>
      <c r="E259" s="37"/>
      <c r="F259" s="14"/>
      <c r="G259" s="37"/>
      <c r="H259" s="14"/>
      <c r="I259" s="37"/>
      <c r="J259" s="14"/>
      <c r="K259" s="37"/>
      <c r="L259" s="14"/>
      <c r="M259" s="37"/>
      <c r="N259" s="14"/>
    </row>
    <row r="260" spans="1:14" ht="11.25" customHeight="1">
      <c r="A260" s="5" t="s">
        <v>1645</v>
      </c>
      <c r="B260" s="5"/>
      <c r="C260" s="6"/>
      <c r="D260" s="2"/>
      <c r="E260" s="37"/>
      <c r="F260" s="14"/>
      <c r="G260" s="37"/>
      <c r="H260" s="14"/>
      <c r="I260" s="37"/>
      <c r="J260" s="14"/>
      <c r="K260" s="37"/>
      <c r="L260" s="14"/>
      <c r="M260" s="37"/>
      <c r="N260" s="14"/>
    </row>
    <row r="261" spans="1:14" ht="11.25" customHeight="1">
      <c r="A261" s="8" t="s">
        <v>496</v>
      </c>
      <c r="B261" s="5"/>
      <c r="C261" s="6"/>
      <c r="D261" s="2"/>
      <c r="E261" s="37"/>
      <c r="F261" s="14"/>
      <c r="G261" s="37"/>
      <c r="H261" s="14"/>
      <c r="I261" s="37"/>
      <c r="J261" s="14"/>
      <c r="K261" s="37"/>
      <c r="L261" s="14"/>
      <c r="M261" s="37"/>
      <c r="N261" s="14"/>
    </row>
    <row r="262" spans="1:14" ht="11.25" customHeight="1">
      <c r="A262" s="10" t="s">
        <v>1646</v>
      </c>
      <c r="B262" s="5"/>
      <c r="C262" s="6" t="s">
        <v>1608</v>
      </c>
      <c r="D262" s="2"/>
      <c r="E262" s="37">
        <v>2465</v>
      </c>
      <c r="F262" s="14"/>
      <c r="G262" s="37">
        <v>2657</v>
      </c>
      <c r="H262" s="14"/>
      <c r="I262" s="37">
        <v>2850</v>
      </c>
      <c r="J262" s="19" t="s">
        <v>1643</v>
      </c>
      <c r="K262" s="37">
        <v>3046</v>
      </c>
      <c r="L262" s="19" t="s">
        <v>573</v>
      </c>
      <c r="M262" s="37">
        <v>3131</v>
      </c>
      <c r="N262" s="14"/>
    </row>
    <row r="263" spans="1:14" ht="11.25" customHeight="1">
      <c r="A263" s="10" t="s">
        <v>497</v>
      </c>
      <c r="B263" s="5"/>
      <c r="C263" s="6"/>
      <c r="D263" s="2"/>
      <c r="E263" s="37">
        <v>3450000</v>
      </c>
      <c r="F263" s="14"/>
      <c r="G263" s="37">
        <v>3750000</v>
      </c>
      <c r="H263" s="14"/>
      <c r="I263" s="37">
        <v>4200000</v>
      </c>
      <c r="J263" s="14"/>
      <c r="K263" s="37">
        <v>4000000</v>
      </c>
      <c r="L263" s="14"/>
      <c r="M263" s="37">
        <v>3800000</v>
      </c>
      <c r="N263" s="14"/>
    </row>
    <row r="264" spans="1:14" ht="11.25" customHeight="1">
      <c r="A264" s="10" t="s">
        <v>498</v>
      </c>
      <c r="B264" s="5"/>
      <c r="C264" s="6"/>
      <c r="D264" s="2"/>
      <c r="E264" s="37">
        <v>889000</v>
      </c>
      <c r="F264" s="14"/>
      <c r="G264" s="37">
        <v>772000</v>
      </c>
      <c r="H264" s="14"/>
      <c r="I264" s="37">
        <v>814000</v>
      </c>
      <c r="J264" s="14"/>
      <c r="K264" s="37">
        <v>960000</v>
      </c>
      <c r="L264" s="14"/>
      <c r="M264" s="37">
        <v>1000000</v>
      </c>
      <c r="N264" s="14"/>
    </row>
    <row r="265" spans="1:14" ht="11.25" customHeight="1">
      <c r="A265" s="8" t="s">
        <v>499</v>
      </c>
      <c r="B265" s="5"/>
      <c r="C265" s="7"/>
      <c r="D265" s="2"/>
      <c r="E265" s="37">
        <v>3004728</v>
      </c>
      <c r="F265" s="14"/>
      <c r="G265" s="37">
        <v>3146232</v>
      </c>
      <c r="H265" s="14"/>
      <c r="I265" s="37">
        <v>3245000</v>
      </c>
      <c r="J265" s="14"/>
      <c r="K265" s="37">
        <v>3300000</v>
      </c>
      <c r="L265" s="19" t="s">
        <v>1643</v>
      </c>
      <c r="M265" s="37">
        <v>3347413</v>
      </c>
      <c r="N265" s="14"/>
    </row>
    <row r="266" spans="1:14" ht="11.25" customHeight="1">
      <c r="A266" s="5" t="s">
        <v>505</v>
      </c>
      <c r="B266" s="5"/>
      <c r="C266" s="6"/>
      <c r="D266" s="2"/>
      <c r="E266" s="37">
        <v>4000</v>
      </c>
      <c r="F266" s="14"/>
      <c r="G266" s="37">
        <v>4000</v>
      </c>
      <c r="H266" s="14"/>
      <c r="I266" s="37">
        <v>4500</v>
      </c>
      <c r="J266" s="14"/>
      <c r="K266" s="37">
        <v>4500</v>
      </c>
      <c r="L266" s="14"/>
      <c r="M266" s="40" t="s">
        <v>1662</v>
      </c>
      <c r="N266" s="14"/>
    </row>
    <row r="267" spans="1:14" ht="11.25" customHeight="1">
      <c r="A267" s="5" t="s">
        <v>500</v>
      </c>
      <c r="B267" s="5"/>
      <c r="C267" s="6"/>
      <c r="D267" s="2"/>
      <c r="E267" s="37">
        <v>1500</v>
      </c>
      <c r="F267" s="14"/>
      <c r="G267" s="37">
        <v>1500</v>
      </c>
      <c r="H267" s="14"/>
      <c r="I267" s="37">
        <v>1500</v>
      </c>
      <c r="J267" s="14"/>
      <c r="K267" s="37">
        <v>1500</v>
      </c>
      <c r="L267" s="14"/>
      <c r="M267" s="37">
        <v>1500</v>
      </c>
      <c r="N267" s="14"/>
    </row>
    <row r="268" spans="1:14" ht="11.25" customHeight="1">
      <c r="A268" s="5" t="s">
        <v>1887</v>
      </c>
      <c r="B268" s="5"/>
      <c r="C268" s="6"/>
      <c r="D268" s="2"/>
      <c r="E268" s="37">
        <v>1000</v>
      </c>
      <c r="F268" s="14"/>
      <c r="G268" s="37">
        <v>1000</v>
      </c>
      <c r="H268" s="14"/>
      <c r="I268" s="37">
        <v>1000</v>
      </c>
      <c r="J268" s="14"/>
      <c r="K268" s="37">
        <v>1000</v>
      </c>
      <c r="L268" s="14"/>
      <c r="M268" s="37">
        <v>1000</v>
      </c>
      <c r="N268" s="14"/>
    </row>
    <row r="269" spans="1:14" ht="11.25" customHeight="1">
      <c r="A269" s="5" t="s">
        <v>1870</v>
      </c>
      <c r="B269" s="5"/>
      <c r="C269" s="6"/>
      <c r="D269" s="2"/>
      <c r="E269" s="37"/>
      <c r="F269" s="14"/>
      <c r="G269" s="37"/>
      <c r="H269" s="14"/>
      <c r="I269" s="37"/>
      <c r="J269" s="14"/>
      <c r="K269" s="37"/>
      <c r="L269" s="14"/>
      <c r="M269" s="37"/>
      <c r="N269" s="14"/>
    </row>
    <row r="270" spans="1:14" ht="11.25" customHeight="1">
      <c r="A270" s="8" t="s">
        <v>1871</v>
      </c>
      <c r="B270" s="5"/>
      <c r="C270" s="6"/>
      <c r="D270" s="2"/>
      <c r="E270" s="37">
        <v>35</v>
      </c>
      <c r="F270" s="14"/>
      <c r="G270" s="37">
        <v>50</v>
      </c>
      <c r="H270" s="14"/>
      <c r="I270" s="37">
        <v>50</v>
      </c>
      <c r="J270" s="14"/>
      <c r="K270" s="37">
        <v>50</v>
      </c>
      <c r="L270" s="14"/>
      <c r="M270" s="37">
        <v>50</v>
      </c>
      <c r="N270" s="14"/>
    </row>
    <row r="271" spans="1:14" ht="11.25" customHeight="1">
      <c r="A271" s="8" t="s">
        <v>1119</v>
      </c>
      <c r="B271" s="5"/>
      <c r="C271" s="6"/>
      <c r="D271" s="2"/>
      <c r="E271" s="37">
        <v>7</v>
      </c>
      <c r="F271" s="14"/>
      <c r="G271" s="37">
        <v>10</v>
      </c>
      <c r="H271" s="14"/>
      <c r="I271" s="37">
        <v>10</v>
      </c>
      <c r="J271" s="14"/>
      <c r="K271" s="37">
        <v>10</v>
      </c>
      <c r="L271" s="14"/>
      <c r="M271" s="37">
        <v>10</v>
      </c>
      <c r="N271" s="14"/>
    </row>
    <row r="272" spans="1:14" ht="11.25" customHeight="1">
      <c r="A272" s="5" t="s">
        <v>501</v>
      </c>
      <c r="B272" s="5"/>
      <c r="C272" s="6"/>
      <c r="D272" s="2"/>
      <c r="E272" s="37">
        <v>800</v>
      </c>
      <c r="F272" s="14"/>
      <c r="G272" s="37">
        <v>900</v>
      </c>
      <c r="H272" s="14"/>
      <c r="I272" s="37">
        <v>925</v>
      </c>
      <c r="J272" s="19" t="s">
        <v>1848</v>
      </c>
      <c r="K272" s="37">
        <v>950</v>
      </c>
      <c r="L272" s="14"/>
      <c r="M272" s="37">
        <v>950</v>
      </c>
      <c r="N272" s="14"/>
    </row>
    <row r="273" spans="1:14" ht="11.25" customHeight="1">
      <c r="A273" s="5" t="s">
        <v>502</v>
      </c>
      <c r="B273" s="5"/>
      <c r="C273" s="6"/>
      <c r="D273" s="2"/>
      <c r="E273" s="37">
        <v>150000</v>
      </c>
      <c r="F273" s="19"/>
      <c r="G273" s="37">
        <v>115100</v>
      </c>
      <c r="H273" s="14"/>
      <c r="I273" s="37">
        <v>92000</v>
      </c>
      <c r="J273" s="19"/>
      <c r="K273" s="37">
        <v>69926</v>
      </c>
      <c r="L273" s="14"/>
      <c r="M273" s="37">
        <v>70000</v>
      </c>
      <c r="N273" s="19" t="s">
        <v>1643</v>
      </c>
    </row>
    <row r="274" spans="1:14" ht="11.25" customHeight="1">
      <c r="A274" s="5" t="s">
        <v>503</v>
      </c>
      <c r="B274" s="5"/>
      <c r="C274" s="6"/>
      <c r="D274" s="2"/>
      <c r="E274" s="37"/>
      <c r="F274" s="14"/>
      <c r="G274" s="37"/>
      <c r="H274" s="14"/>
      <c r="I274" s="37"/>
      <c r="J274" s="14"/>
      <c r="K274" s="37"/>
      <c r="L274" s="14"/>
      <c r="M274" s="37"/>
      <c r="N274" s="14"/>
    </row>
    <row r="275" spans="1:14" ht="11.25" customHeight="1">
      <c r="A275" s="8" t="s">
        <v>504</v>
      </c>
      <c r="B275" s="5"/>
      <c r="C275" s="6"/>
      <c r="D275" s="2"/>
      <c r="E275" s="37">
        <v>3600</v>
      </c>
      <c r="F275" s="19" t="s">
        <v>573</v>
      </c>
      <c r="G275" s="37">
        <v>3900</v>
      </c>
      <c r="H275" s="19" t="s">
        <v>573</v>
      </c>
      <c r="I275" s="37">
        <v>4000</v>
      </c>
      <c r="J275" s="19" t="s">
        <v>573</v>
      </c>
      <c r="K275" s="37">
        <v>4600</v>
      </c>
      <c r="L275" s="19" t="s">
        <v>573</v>
      </c>
      <c r="M275" s="37">
        <v>4600</v>
      </c>
      <c r="N275" s="14"/>
    </row>
    <row r="276" spans="1:14" ht="11.25" customHeight="1">
      <c r="A276" s="8" t="s">
        <v>1119</v>
      </c>
      <c r="B276" s="5"/>
      <c r="C276" s="6"/>
      <c r="D276" s="2"/>
      <c r="E276" s="37">
        <v>4000</v>
      </c>
      <c r="F276" s="19" t="s">
        <v>573</v>
      </c>
      <c r="G276" s="37">
        <v>4300</v>
      </c>
      <c r="H276" s="19" t="s">
        <v>573</v>
      </c>
      <c r="I276" s="37">
        <v>4400</v>
      </c>
      <c r="J276" s="14"/>
      <c r="K276" s="37">
        <v>5000</v>
      </c>
      <c r="L276" s="14"/>
      <c r="M276" s="37">
        <v>5100</v>
      </c>
      <c r="N276" s="14"/>
    </row>
    <row r="277" spans="1:14" ht="11.25" customHeight="1">
      <c r="A277" s="5" t="s">
        <v>1836</v>
      </c>
      <c r="B277" s="5"/>
      <c r="C277" s="6"/>
      <c r="D277" s="2"/>
      <c r="E277" s="37"/>
      <c r="F277" s="14"/>
      <c r="G277" s="37"/>
      <c r="H277" s="14"/>
      <c r="I277" s="37"/>
      <c r="J277" s="14"/>
      <c r="K277" s="37"/>
      <c r="L277" s="14"/>
      <c r="M277" s="37"/>
      <c r="N277" s="14"/>
    </row>
    <row r="278" spans="1:14" ht="11.25" customHeight="1">
      <c r="A278" s="8" t="s">
        <v>1855</v>
      </c>
      <c r="B278" s="5"/>
      <c r="C278" s="6"/>
      <c r="D278" s="2"/>
      <c r="E278" s="45">
        <v>500000</v>
      </c>
      <c r="F278" s="22" t="s">
        <v>1848</v>
      </c>
      <c r="G278" s="45">
        <v>530000</v>
      </c>
      <c r="H278" s="20"/>
      <c r="I278" s="45">
        <v>570000</v>
      </c>
      <c r="J278" s="20"/>
      <c r="K278" s="45">
        <v>600000</v>
      </c>
      <c r="L278" s="22" t="s">
        <v>573</v>
      </c>
      <c r="M278" s="45">
        <v>695000</v>
      </c>
      <c r="N278" s="22"/>
    </row>
    <row r="279" spans="1:14" ht="11.25" customHeight="1">
      <c r="A279" s="8" t="s">
        <v>1115</v>
      </c>
      <c r="B279" s="5"/>
      <c r="C279" s="6"/>
      <c r="D279" s="2"/>
      <c r="E279" s="37"/>
      <c r="F279" s="14"/>
      <c r="G279" s="37"/>
      <c r="H279" s="14"/>
      <c r="I279" s="37"/>
      <c r="J279" s="14"/>
      <c r="K279" s="37"/>
      <c r="L279" s="14"/>
      <c r="M279" s="37"/>
      <c r="N279" s="14"/>
    </row>
    <row r="280" spans="1:14" ht="11.25" customHeight="1">
      <c r="A280" s="10" t="s">
        <v>1837</v>
      </c>
      <c r="B280" s="5"/>
      <c r="C280" s="6"/>
      <c r="D280" s="2"/>
      <c r="E280" s="37"/>
      <c r="F280" s="14"/>
      <c r="G280" s="37"/>
      <c r="H280" s="14"/>
      <c r="I280" s="37"/>
      <c r="J280" s="14"/>
      <c r="K280" s="37"/>
      <c r="L280" s="14"/>
      <c r="M280" s="37"/>
      <c r="N280" s="14"/>
    </row>
    <row r="281" spans="1:14" ht="11.25" customHeight="1">
      <c r="A281" s="11" t="s">
        <v>506</v>
      </c>
      <c r="B281" s="5"/>
      <c r="C281" s="6"/>
      <c r="D281" s="2"/>
      <c r="E281" s="37">
        <v>520000</v>
      </c>
      <c r="F281" s="19" t="s">
        <v>573</v>
      </c>
      <c r="G281" s="37">
        <v>580000</v>
      </c>
      <c r="H281" s="19" t="s">
        <v>573</v>
      </c>
      <c r="I281" s="37">
        <v>600000</v>
      </c>
      <c r="J281" s="19" t="s">
        <v>573</v>
      </c>
      <c r="K281" s="37">
        <v>650000</v>
      </c>
      <c r="L281" s="19" t="s">
        <v>573</v>
      </c>
      <c r="M281" s="37">
        <v>660000</v>
      </c>
      <c r="N281" s="14"/>
    </row>
    <row r="282" spans="1:14" ht="11.25" customHeight="1">
      <c r="A282" s="11" t="s">
        <v>507</v>
      </c>
      <c r="B282" s="5"/>
      <c r="C282" s="6"/>
      <c r="D282" s="2"/>
      <c r="E282" s="43">
        <v>80000</v>
      </c>
      <c r="F282" s="23" t="s">
        <v>573</v>
      </c>
      <c r="G282" s="43">
        <v>158000</v>
      </c>
      <c r="H282" s="17"/>
      <c r="I282" s="43">
        <v>220000</v>
      </c>
      <c r="J282" s="23" t="s">
        <v>573</v>
      </c>
      <c r="K282" s="43">
        <v>245000</v>
      </c>
      <c r="L282" s="23" t="s">
        <v>573</v>
      </c>
      <c r="M282" s="43">
        <v>200000</v>
      </c>
      <c r="N282" s="17"/>
    </row>
    <row r="283" spans="1:14" ht="11.25" customHeight="1">
      <c r="A283" s="21" t="s">
        <v>1094</v>
      </c>
      <c r="B283" s="5"/>
      <c r="C283" s="6"/>
      <c r="D283" s="2"/>
      <c r="E283" s="47">
        <f>SUM(E281:E282)</f>
        <v>600000</v>
      </c>
      <c r="F283" s="29" t="s">
        <v>573</v>
      </c>
      <c r="G283" s="47">
        <f>SUM(G281:G282)</f>
        <v>738000</v>
      </c>
      <c r="H283" s="29" t="s">
        <v>573</v>
      </c>
      <c r="I283" s="47">
        <f>SUM(I281:I282)</f>
        <v>820000</v>
      </c>
      <c r="J283" s="29" t="s">
        <v>573</v>
      </c>
      <c r="K283" s="47">
        <f>SUM(K281:K282)</f>
        <v>895000</v>
      </c>
      <c r="L283" s="29" t="s">
        <v>573</v>
      </c>
      <c r="M283" s="47">
        <f>SUM(M281:M282)</f>
        <v>860000</v>
      </c>
      <c r="N283" s="28"/>
    </row>
    <row r="284" spans="1:14" ht="11.25" customHeight="1">
      <c r="A284" s="10" t="s">
        <v>508</v>
      </c>
      <c r="B284" s="5"/>
      <c r="C284" s="6"/>
      <c r="D284" s="2"/>
      <c r="E284" s="37"/>
      <c r="F284" s="14"/>
      <c r="G284" s="37"/>
      <c r="H284" s="14"/>
      <c r="I284" s="37"/>
      <c r="J284" s="14"/>
      <c r="K284" s="37"/>
      <c r="L284" s="14"/>
      <c r="M284" s="37"/>
      <c r="N284" s="14"/>
    </row>
    <row r="285" spans="1:14" ht="11.25" customHeight="1">
      <c r="A285" s="11" t="s">
        <v>506</v>
      </c>
      <c r="B285" s="5"/>
      <c r="C285" s="6"/>
      <c r="D285" s="2"/>
      <c r="E285" s="37">
        <v>543000</v>
      </c>
      <c r="F285" s="14"/>
      <c r="G285" s="37">
        <v>600000</v>
      </c>
      <c r="H285" s="14"/>
      <c r="I285" s="37">
        <v>620000</v>
      </c>
      <c r="J285" s="19" t="s">
        <v>573</v>
      </c>
      <c r="K285" s="37">
        <v>650000</v>
      </c>
      <c r="L285" s="14"/>
      <c r="M285" s="37">
        <v>670000</v>
      </c>
      <c r="N285" s="14"/>
    </row>
    <row r="286" spans="1:14" ht="11.25" customHeight="1">
      <c r="A286" s="11" t="s">
        <v>507</v>
      </c>
      <c r="B286" s="5"/>
      <c r="C286" s="6"/>
      <c r="D286" s="2"/>
      <c r="E286" s="43">
        <v>77000</v>
      </c>
      <c r="F286" s="17"/>
      <c r="G286" s="43">
        <v>160000</v>
      </c>
      <c r="H286" s="23" t="s">
        <v>573</v>
      </c>
      <c r="I286" s="43">
        <v>220000</v>
      </c>
      <c r="J286" s="23" t="s">
        <v>573</v>
      </c>
      <c r="K286" s="43">
        <v>245000</v>
      </c>
      <c r="L286" s="23" t="s">
        <v>573</v>
      </c>
      <c r="M286" s="43">
        <v>200000</v>
      </c>
      <c r="N286" s="17"/>
    </row>
    <row r="287" spans="1:14" ht="11.25" customHeight="1">
      <c r="A287" s="21" t="s">
        <v>1094</v>
      </c>
      <c r="B287" s="5"/>
      <c r="C287" s="6"/>
      <c r="D287" s="2"/>
      <c r="E287" s="39">
        <f>SUM(E285:E286)</f>
        <v>620000</v>
      </c>
      <c r="F287" s="16"/>
      <c r="G287" s="39">
        <f>SUM(G285:G286)</f>
        <v>760000</v>
      </c>
      <c r="H287" s="35" t="s">
        <v>573</v>
      </c>
      <c r="I287" s="39">
        <f>SUM(I285:I286)</f>
        <v>840000</v>
      </c>
      <c r="J287" s="35" t="s">
        <v>573</v>
      </c>
      <c r="K287" s="39">
        <f>SUM(K285:K286)</f>
        <v>895000</v>
      </c>
      <c r="L287" s="35" t="s">
        <v>573</v>
      </c>
      <c r="M287" s="39">
        <f>SUM(M285:M286)</f>
        <v>870000</v>
      </c>
      <c r="N287" s="16"/>
    </row>
    <row r="288" spans="1:14" ht="11.25" customHeight="1">
      <c r="A288" s="5" t="s">
        <v>1880</v>
      </c>
      <c r="B288" s="5"/>
      <c r="C288" s="6" t="s">
        <v>1617</v>
      </c>
      <c r="D288" s="2"/>
      <c r="E288" s="37">
        <v>114900</v>
      </c>
      <c r="F288" s="19" t="s">
        <v>573</v>
      </c>
      <c r="G288" s="37">
        <v>125870</v>
      </c>
      <c r="H288" s="19" t="s">
        <v>573</v>
      </c>
      <c r="I288" s="37">
        <v>142738</v>
      </c>
      <c r="J288" s="19" t="s">
        <v>573</v>
      </c>
      <c r="K288" s="37">
        <v>152500</v>
      </c>
      <c r="L288" s="19" t="s">
        <v>573</v>
      </c>
      <c r="M288" s="37">
        <v>158000</v>
      </c>
      <c r="N288" s="14"/>
    </row>
    <row r="289" spans="1:14" ht="11.25" customHeight="1">
      <c r="A289" s="30" t="s">
        <v>1614</v>
      </c>
      <c r="B289" s="30"/>
      <c r="C289" s="27"/>
      <c r="D289" s="2"/>
      <c r="E289" s="37"/>
      <c r="F289" s="14"/>
      <c r="G289" s="37"/>
      <c r="H289" s="14"/>
      <c r="I289" s="37"/>
      <c r="J289" s="14"/>
      <c r="K289" s="37"/>
      <c r="L289" s="14"/>
      <c r="M289" s="37"/>
      <c r="N289" s="14"/>
    </row>
    <row r="290" spans="1:14" ht="11.25" customHeight="1">
      <c r="A290" s="8" t="s">
        <v>1296</v>
      </c>
      <c r="B290" s="30"/>
      <c r="C290" s="27"/>
      <c r="D290" s="2"/>
      <c r="E290" s="37"/>
      <c r="F290" s="14"/>
      <c r="G290" s="37"/>
      <c r="H290" s="14"/>
      <c r="I290" s="37"/>
      <c r="J290" s="14"/>
      <c r="K290" s="37"/>
      <c r="L290" s="14"/>
      <c r="M290" s="37"/>
      <c r="N290" s="14"/>
    </row>
    <row r="291" spans="1:14" ht="11.25" customHeight="1">
      <c r="A291" s="10" t="s">
        <v>558</v>
      </c>
      <c r="B291" s="5"/>
      <c r="C291" s="6"/>
      <c r="D291" s="2"/>
      <c r="E291" s="37">
        <v>72343000</v>
      </c>
      <c r="F291" s="14"/>
      <c r="G291" s="37">
        <v>81311000</v>
      </c>
      <c r="H291" s="14"/>
      <c r="I291" s="37">
        <v>86630000</v>
      </c>
      <c r="J291" s="14"/>
      <c r="K291" s="37">
        <v>82500000</v>
      </c>
      <c r="L291" s="19" t="s">
        <v>1854</v>
      </c>
      <c r="M291" s="37">
        <v>84236000</v>
      </c>
      <c r="N291" s="14"/>
    </row>
    <row r="292" spans="1:14" ht="11.25" customHeight="1">
      <c r="A292" s="10" t="s">
        <v>752</v>
      </c>
      <c r="B292" s="5"/>
      <c r="C292" s="6"/>
      <c r="D292" s="2"/>
      <c r="E292" s="37">
        <v>41700000</v>
      </c>
      <c r="F292" s="14"/>
      <c r="G292" s="37">
        <v>46900000</v>
      </c>
      <c r="H292" s="14"/>
      <c r="I292" s="37">
        <v>50000000</v>
      </c>
      <c r="J292" s="14"/>
      <c r="K292" s="37">
        <v>48000000</v>
      </c>
      <c r="L292" s="19" t="s">
        <v>1643</v>
      </c>
      <c r="M292" s="37">
        <v>49000000</v>
      </c>
      <c r="N292" s="19" t="s">
        <v>1643</v>
      </c>
    </row>
    <row r="293" spans="1:14" ht="11.25" customHeight="1">
      <c r="A293" s="8" t="s">
        <v>1115</v>
      </c>
      <c r="B293" s="5"/>
      <c r="C293" s="6"/>
      <c r="D293" s="2"/>
      <c r="E293" s="37"/>
      <c r="F293" s="14"/>
      <c r="G293" s="37"/>
      <c r="H293" s="14"/>
      <c r="I293" s="37"/>
      <c r="J293" s="14"/>
      <c r="K293" s="37"/>
      <c r="L293" s="14"/>
      <c r="M293" s="37"/>
      <c r="N293" s="14"/>
    </row>
    <row r="294" spans="1:14" ht="11.25" customHeight="1">
      <c r="A294" s="10" t="s">
        <v>1121</v>
      </c>
      <c r="B294" s="5"/>
      <c r="C294" s="6"/>
      <c r="D294" s="2"/>
      <c r="E294" s="37">
        <v>34827000</v>
      </c>
      <c r="F294" s="14"/>
      <c r="G294" s="37">
        <v>40854200</v>
      </c>
      <c r="H294" s="14"/>
      <c r="I294" s="37">
        <v>44618100</v>
      </c>
      <c r="J294" s="14"/>
      <c r="K294" s="37">
        <v>44980000</v>
      </c>
      <c r="L294" s="14"/>
      <c r="M294" s="37">
        <v>46060000</v>
      </c>
      <c r="N294" s="14"/>
    </row>
    <row r="295" spans="1:14" ht="11.25" customHeight="1">
      <c r="A295" s="10" t="s">
        <v>509</v>
      </c>
      <c r="B295" s="5"/>
      <c r="C295" s="6"/>
      <c r="D295" s="2"/>
      <c r="E295" s="45">
        <v>1550000</v>
      </c>
      <c r="F295" s="20"/>
      <c r="G295" s="45">
        <v>1880000</v>
      </c>
      <c r="H295" s="20"/>
      <c r="I295" s="45">
        <v>2000000</v>
      </c>
      <c r="J295" s="20"/>
      <c r="K295" s="45">
        <v>1900000</v>
      </c>
      <c r="L295" s="20"/>
      <c r="M295" s="45">
        <v>2000000</v>
      </c>
      <c r="N295" s="22" t="s">
        <v>1643</v>
      </c>
    </row>
    <row r="296" spans="1:14" ht="11.25" customHeight="1">
      <c r="A296" s="10" t="s">
        <v>510</v>
      </c>
      <c r="B296" s="5"/>
      <c r="C296" s="6"/>
      <c r="D296" s="2"/>
      <c r="E296" s="37"/>
      <c r="F296" s="14"/>
      <c r="G296" s="37"/>
      <c r="H296" s="14"/>
      <c r="I296" s="37"/>
      <c r="J296" s="14"/>
      <c r="K296" s="37"/>
      <c r="L296" s="14"/>
      <c r="M296" s="37"/>
      <c r="N296" s="14"/>
    </row>
    <row r="297" spans="1:14" ht="11.25" customHeight="1">
      <c r="A297" s="11" t="s">
        <v>511</v>
      </c>
      <c r="B297" s="5"/>
      <c r="C297" s="6"/>
      <c r="D297" s="2"/>
      <c r="E297" s="37"/>
      <c r="F297" s="14"/>
      <c r="G297" s="37"/>
      <c r="H297" s="14"/>
      <c r="I297" s="37"/>
      <c r="J297" s="14"/>
      <c r="K297" s="37"/>
      <c r="L297" s="14"/>
      <c r="M297" s="37"/>
      <c r="N297" s="14"/>
    </row>
    <row r="298" spans="1:14" ht="11.25" customHeight="1">
      <c r="A298" s="21" t="s">
        <v>1099</v>
      </c>
      <c r="B298" s="5"/>
      <c r="C298" s="6"/>
      <c r="D298" s="2"/>
      <c r="E298" s="37">
        <v>65000</v>
      </c>
      <c r="F298" s="19" t="s">
        <v>1848</v>
      </c>
      <c r="G298" s="37">
        <v>90000</v>
      </c>
      <c r="H298" s="14"/>
      <c r="I298" s="37">
        <v>70700</v>
      </c>
      <c r="J298" s="14"/>
      <c r="K298" s="37">
        <v>70700</v>
      </c>
      <c r="L298" s="14"/>
      <c r="M298" s="37">
        <v>80000</v>
      </c>
      <c r="N298" s="14"/>
    </row>
    <row r="299" spans="1:14" ht="11.25" customHeight="1">
      <c r="A299" s="21" t="s">
        <v>512</v>
      </c>
      <c r="B299" s="5"/>
      <c r="C299" s="6"/>
      <c r="D299" s="2"/>
      <c r="E299" s="37">
        <v>3500</v>
      </c>
      <c r="F299" s="14"/>
      <c r="G299" s="37">
        <v>3500</v>
      </c>
      <c r="H299" s="14"/>
      <c r="I299" s="37">
        <v>3500</v>
      </c>
      <c r="J299" s="14"/>
      <c r="K299" s="37">
        <v>3500</v>
      </c>
      <c r="L299" s="14"/>
      <c r="M299" s="37">
        <v>3500</v>
      </c>
      <c r="N299" s="14"/>
    </row>
    <row r="300" spans="1:14" ht="11.25" customHeight="1">
      <c r="A300" s="21" t="s">
        <v>513</v>
      </c>
      <c r="B300" s="5"/>
      <c r="C300" s="6"/>
      <c r="D300" s="2"/>
      <c r="E300" s="37">
        <v>7000</v>
      </c>
      <c r="F300" s="14"/>
      <c r="G300" s="37">
        <v>7000</v>
      </c>
      <c r="H300" s="14"/>
      <c r="I300" s="37">
        <v>7000</v>
      </c>
      <c r="J300" s="14"/>
      <c r="K300" s="37">
        <v>7000</v>
      </c>
      <c r="L300" s="14"/>
      <c r="M300" s="37">
        <v>7000</v>
      </c>
      <c r="N300" s="14"/>
    </row>
    <row r="301" spans="1:14" ht="11.25" customHeight="1">
      <c r="A301" s="11" t="s">
        <v>514</v>
      </c>
      <c r="B301" s="5"/>
      <c r="C301" s="6"/>
      <c r="D301" s="2"/>
      <c r="E301" s="37"/>
      <c r="F301" s="14"/>
      <c r="G301" s="37"/>
      <c r="H301" s="14"/>
      <c r="I301" s="37"/>
      <c r="J301" s="14"/>
      <c r="K301" s="37"/>
      <c r="L301" s="14"/>
      <c r="M301" s="37"/>
      <c r="N301" s="14"/>
    </row>
    <row r="302" spans="1:14" ht="11.25" customHeight="1">
      <c r="A302" s="21" t="s">
        <v>1124</v>
      </c>
      <c r="B302" s="5"/>
      <c r="C302" s="6"/>
      <c r="D302" s="2"/>
      <c r="E302" s="37">
        <v>203000</v>
      </c>
      <c r="F302" s="19" t="s">
        <v>1848</v>
      </c>
      <c r="G302" s="37">
        <v>249000</v>
      </c>
      <c r="H302" s="19" t="s">
        <v>1848</v>
      </c>
      <c r="I302" s="37">
        <v>274000</v>
      </c>
      <c r="J302" s="19" t="s">
        <v>1848</v>
      </c>
      <c r="K302" s="37">
        <v>210600</v>
      </c>
      <c r="L302" s="19" t="s">
        <v>1848</v>
      </c>
      <c r="M302" s="37">
        <v>210000</v>
      </c>
      <c r="N302" s="14"/>
    </row>
    <row r="303" spans="1:14" ht="11.25" customHeight="1">
      <c r="A303" s="21" t="s">
        <v>1125</v>
      </c>
      <c r="B303" s="5"/>
      <c r="C303" s="6"/>
      <c r="D303" s="2"/>
      <c r="E303" s="37">
        <v>4000</v>
      </c>
      <c r="F303" s="14"/>
      <c r="G303" s="37">
        <v>4500</v>
      </c>
      <c r="H303" s="14"/>
      <c r="I303" s="37">
        <v>4500</v>
      </c>
      <c r="J303" s="14"/>
      <c r="K303" s="37">
        <v>4000</v>
      </c>
      <c r="L303" s="14"/>
      <c r="M303" s="37">
        <v>4000</v>
      </c>
      <c r="N303" s="14"/>
    </row>
    <row r="304" spans="1:14" ht="11.25" customHeight="1">
      <c r="A304" s="21" t="s">
        <v>515</v>
      </c>
      <c r="B304" s="5"/>
      <c r="C304" s="6"/>
      <c r="D304" s="2"/>
      <c r="E304" s="37">
        <v>30000</v>
      </c>
      <c r="F304" s="14"/>
      <c r="G304" s="37">
        <v>33000</v>
      </c>
      <c r="H304" s="14"/>
      <c r="I304" s="37">
        <v>35000</v>
      </c>
      <c r="J304" s="14"/>
      <c r="K304" s="37">
        <v>30000</v>
      </c>
      <c r="L304" s="14"/>
      <c r="M304" s="37">
        <v>30000</v>
      </c>
      <c r="N304" s="14"/>
    </row>
    <row r="305" spans="1:14" ht="11.25" customHeight="1">
      <c r="A305" s="21" t="s">
        <v>1126</v>
      </c>
      <c r="B305" s="5"/>
      <c r="C305" s="6"/>
      <c r="D305" s="2"/>
      <c r="E305" s="37">
        <v>496000</v>
      </c>
      <c r="F305" s="19" t="s">
        <v>1848</v>
      </c>
      <c r="G305" s="37">
        <v>601000</v>
      </c>
      <c r="H305" s="19" t="s">
        <v>1848</v>
      </c>
      <c r="I305" s="37">
        <v>652000</v>
      </c>
      <c r="J305" s="19" t="s">
        <v>1848</v>
      </c>
      <c r="K305" s="37">
        <v>707100</v>
      </c>
      <c r="L305" s="19" t="s">
        <v>1848</v>
      </c>
      <c r="M305" s="37">
        <v>701000</v>
      </c>
      <c r="N305" s="14"/>
    </row>
    <row r="306" spans="1:14" ht="11.25" customHeight="1">
      <c r="A306" s="21" t="s">
        <v>516</v>
      </c>
      <c r="B306" s="5"/>
      <c r="C306" s="6"/>
      <c r="D306" s="2"/>
      <c r="E306" s="37">
        <v>40000</v>
      </c>
      <c r="F306" s="14"/>
      <c r="G306" s="37">
        <v>40000</v>
      </c>
      <c r="H306" s="14"/>
      <c r="I306" s="37">
        <v>40000</v>
      </c>
      <c r="J306" s="14"/>
      <c r="K306" s="37">
        <v>40000</v>
      </c>
      <c r="L306" s="14"/>
      <c r="M306" s="37">
        <v>40000</v>
      </c>
      <c r="N306" s="14"/>
    </row>
    <row r="307" spans="1:14" ht="11.25" customHeight="1">
      <c r="A307" s="21" t="s">
        <v>534</v>
      </c>
      <c r="B307" s="5"/>
      <c r="C307" s="6"/>
      <c r="D307" s="2"/>
      <c r="E307" s="43">
        <v>40000</v>
      </c>
      <c r="F307" s="13"/>
      <c r="G307" s="43">
        <v>40000</v>
      </c>
      <c r="H307" s="13"/>
      <c r="I307" s="43">
        <v>40000</v>
      </c>
      <c r="J307" s="13"/>
      <c r="K307" s="43">
        <v>35000</v>
      </c>
      <c r="L307" s="13"/>
      <c r="M307" s="43">
        <v>30000</v>
      </c>
      <c r="N307" s="13"/>
    </row>
    <row r="308" spans="1:14" ht="11.25" customHeight="1">
      <c r="A308" s="24" t="s">
        <v>1094</v>
      </c>
      <c r="B308" s="5"/>
      <c r="C308" s="6"/>
      <c r="D308" s="2"/>
      <c r="E308" s="37">
        <f>ROUND(SUM(E298:E307),-3)</f>
        <v>889000</v>
      </c>
      <c r="F308" s="14"/>
      <c r="G308" s="37">
        <f>ROUND(SUM(G298:G307),-4)</f>
        <v>1070000</v>
      </c>
      <c r="H308" s="14"/>
      <c r="I308" s="37">
        <f>ROUND(SUM(I298:I307),-4)</f>
        <v>1130000</v>
      </c>
      <c r="J308" s="14"/>
      <c r="K308" s="37">
        <f>ROUND(SUM(K298:K307),-4)</f>
        <v>1110000</v>
      </c>
      <c r="L308" s="14"/>
      <c r="M308" s="37">
        <f>ROUND(SUM(M298:M307),-4)</f>
        <v>1110000</v>
      </c>
      <c r="N308" s="14"/>
    </row>
    <row r="309" spans="1:14" ht="11.25" customHeight="1">
      <c r="A309" s="10" t="s">
        <v>1648</v>
      </c>
      <c r="B309" s="5"/>
      <c r="C309" s="6"/>
      <c r="D309" s="2"/>
      <c r="E309" s="37"/>
      <c r="F309" s="14"/>
      <c r="G309" s="37"/>
      <c r="H309" s="14"/>
      <c r="I309" s="37"/>
      <c r="J309" s="14"/>
      <c r="K309" s="37"/>
      <c r="L309" s="14"/>
      <c r="M309" s="37"/>
      <c r="N309" s="14"/>
    </row>
    <row r="310" spans="1:14" ht="11.25" customHeight="1">
      <c r="A310" s="11" t="s">
        <v>1622</v>
      </c>
      <c r="B310" s="5"/>
      <c r="C310" s="6"/>
      <c r="D310" s="2"/>
      <c r="E310" s="37">
        <v>43821800</v>
      </c>
      <c r="F310" s="14"/>
      <c r="G310" s="37">
        <v>51524100</v>
      </c>
      <c r="H310" s="14"/>
      <c r="I310" s="37">
        <v>59097500</v>
      </c>
      <c r="J310" s="14"/>
      <c r="K310" s="37">
        <v>59030000</v>
      </c>
      <c r="L310" s="19" t="s">
        <v>573</v>
      </c>
      <c r="M310" s="37">
        <v>59777000</v>
      </c>
      <c r="N310" s="14"/>
    </row>
    <row r="311" spans="1:14" ht="11.25" customHeight="1">
      <c r="A311" s="11" t="s">
        <v>1128</v>
      </c>
      <c r="B311" s="5"/>
      <c r="C311" s="6"/>
      <c r="D311" s="2"/>
      <c r="E311" s="37">
        <v>35134000</v>
      </c>
      <c r="F311" s="14"/>
      <c r="G311" s="37">
        <v>40900000</v>
      </c>
      <c r="H311" s="14"/>
      <c r="I311" s="37">
        <v>46900000</v>
      </c>
      <c r="J311" s="14"/>
      <c r="K311" s="37">
        <v>47100000</v>
      </c>
      <c r="L311" s="14"/>
      <c r="M311" s="37">
        <v>48700000</v>
      </c>
      <c r="N311" s="14"/>
    </row>
    <row r="312" spans="1:14" ht="11.25" customHeight="1">
      <c r="A312" s="11" t="s">
        <v>517</v>
      </c>
      <c r="B312" s="5"/>
      <c r="C312" s="6"/>
      <c r="D312" s="13"/>
      <c r="E312" s="43">
        <v>2816000</v>
      </c>
      <c r="F312" s="17"/>
      <c r="G312" s="43">
        <v>3004000</v>
      </c>
      <c r="H312" s="17"/>
      <c r="I312" s="43">
        <v>4385000</v>
      </c>
      <c r="J312" s="17"/>
      <c r="K312" s="43">
        <v>5409900</v>
      </c>
      <c r="L312" s="23" t="s">
        <v>573</v>
      </c>
      <c r="M312" s="43">
        <v>5115200</v>
      </c>
      <c r="N312" s="17"/>
    </row>
    <row r="313" spans="1:14" ht="11.25" customHeight="1">
      <c r="A313" s="262" t="s">
        <v>1615</v>
      </c>
      <c r="B313" s="262"/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62"/>
      <c r="N313" s="262"/>
    </row>
    <row r="314" spans="1:14" ht="11.25" customHeight="1">
      <c r="A314" s="267"/>
      <c r="B314" s="267"/>
      <c r="C314" s="267"/>
      <c r="D314" s="267"/>
      <c r="E314" s="267"/>
      <c r="F314" s="267"/>
      <c r="G314" s="267"/>
      <c r="H314" s="267"/>
      <c r="I314" s="267"/>
      <c r="J314" s="267"/>
      <c r="K314" s="267"/>
      <c r="L314" s="267"/>
      <c r="M314" s="267"/>
      <c r="N314" s="267"/>
    </row>
    <row r="315" spans="1:14" ht="11.25" customHeight="1">
      <c r="A315" s="264" t="s">
        <v>1621</v>
      </c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</row>
    <row r="316" spans="1:14" ht="11.25" customHeight="1">
      <c r="A316" s="264" t="s">
        <v>1847</v>
      </c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</row>
    <row r="317" spans="1:14" ht="11.25" customHeight="1">
      <c r="A317" s="265"/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</row>
    <row r="318" spans="1:14" ht="11.25" customHeight="1">
      <c r="A318" s="264" t="s">
        <v>748</v>
      </c>
      <c r="B318" s="264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</row>
    <row r="319" spans="1:14" ht="11.25" customHeight="1">
      <c r="A319" s="261"/>
      <c r="B319" s="261"/>
      <c r="C319" s="261"/>
      <c r="D319" s="261"/>
      <c r="E319" s="261"/>
      <c r="F319" s="261"/>
      <c r="G319" s="261"/>
      <c r="H319" s="261"/>
      <c r="I319" s="261"/>
      <c r="J319" s="261"/>
      <c r="K319" s="261"/>
      <c r="L319" s="261"/>
      <c r="M319" s="261"/>
      <c r="N319" s="261"/>
    </row>
    <row r="320" spans="1:14" ht="11.25" customHeight="1">
      <c r="A320" s="263" t="s">
        <v>1625</v>
      </c>
      <c r="B320" s="263"/>
      <c r="C320" s="263"/>
      <c r="D320" s="4"/>
      <c r="E320" s="38" t="s">
        <v>1609</v>
      </c>
      <c r="F320" s="15"/>
      <c r="G320" s="38" t="s">
        <v>1610</v>
      </c>
      <c r="H320" s="15"/>
      <c r="I320" s="38" t="s">
        <v>1611</v>
      </c>
      <c r="J320" s="15"/>
      <c r="K320" s="38" t="s">
        <v>1612</v>
      </c>
      <c r="L320" s="15"/>
      <c r="M320" s="38" t="s">
        <v>1613</v>
      </c>
      <c r="N320" s="15"/>
    </row>
    <row r="321" spans="1:14" ht="11.25" customHeight="1">
      <c r="A321" s="263" t="s">
        <v>740</v>
      </c>
      <c r="B321" s="263"/>
      <c r="C321" s="263"/>
      <c r="D321" s="2"/>
      <c r="E321" s="37"/>
      <c r="F321" s="14"/>
      <c r="G321" s="37"/>
      <c r="H321" s="14"/>
      <c r="I321" s="37"/>
      <c r="J321" s="14"/>
      <c r="K321" s="37"/>
      <c r="L321" s="14"/>
      <c r="M321" s="37"/>
      <c r="N321" s="14"/>
    </row>
    <row r="322" spans="1:14" ht="11.25" customHeight="1">
      <c r="A322" s="52" t="s">
        <v>1123</v>
      </c>
      <c r="B322" s="30"/>
      <c r="C322" s="27"/>
      <c r="D322" s="2"/>
      <c r="E322" s="37"/>
      <c r="F322" s="14"/>
      <c r="G322" s="37"/>
      <c r="H322" s="14"/>
      <c r="I322" s="37"/>
      <c r="J322" s="14"/>
      <c r="K322" s="37"/>
      <c r="L322" s="14"/>
      <c r="M322" s="37"/>
      <c r="N322" s="14"/>
    </row>
    <row r="323" spans="1:14" ht="11.25" customHeight="1">
      <c r="A323" s="5" t="s">
        <v>518</v>
      </c>
      <c r="B323" s="5"/>
      <c r="C323" s="6"/>
      <c r="D323" s="2"/>
      <c r="E323" s="37"/>
      <c r="F323" s="14"/>
      <c r="G323" s="37"/>
      <c r="H323" s="14"/>
      <c r="I323" s="37"/>
      <c r="J323" s="14"/>
      <c r="K323" s="37"/>
      <c r="L323" s="14"/>
      <c r="M323" s="37"/>
      <c r="N323" s="14"/>
    </row>
    <row r="324" spans="1:14" ht="11.25" customHeight="1">
      <c r="A324" s="8" t="s">
        <v>519</v>
      </c>
      <c r="B324" s="5"/>
      <c r="C324" s="6"/>
      <c r="D324" s="2"/>
      <c r="E324" s="37">
        <v>13000</v>
      </c>
      <c r="F324" s="14"/>
      <c r="G324" s="37">
        <v>13000</v>
      </c>
      <c r="H324" s="14"/>
      <c r="I324" s="37">
        <v>13300</v>
      </c>
      <c r="J324" s="19"/>
      <c r="K324" s="37">
        <v>12300</v>
      </c>
      <c r="L324" s="19" t="s">
        <v>1643</v>
      </c>
      <c r="M324" s="37">
        <v>13500</v>
      </c>
      <c r="N324" s="19" t="s">
        <v>1643</v>
      </c>
    </row>
    <row r="325" spans="1:14" ht="11.25" customHeight="1">
      <c r="A325" s="8" t="s">
        <v>520</v>
      </c>
      <c r="B325" s="5"/>
      <c r="C325" s="6"/>
      <c r="D325" s="2"/>
      <c r="E325" s="37">
        <v>36000</v>
      </c>
      <c r="F325" s="14"/>
      <c r="G325" s="37">
        <v>62000</v>
      </c>
      <c r="H325" s="14"/>
      <c r="I325" s="37">
        <v>59000</v>
      </c>
      <c r="J325" s="14"/>
      <c r="K325" s="37">
        <v>67500</v>
      </c>
      <c r="L325" s="14"/>
      <c r="M325" s="37">
        <v>60350</v>
      </c>
      <c r="N325" s="14"/>
    </row>
    <row r="326" spans="1:14" ht="11.25" customHeight="1">
      <c r="A326" s="5" t="s">
        <v>521</v>
      </c>
      <c r="B326" s="5"/>
      <c r="C326" s="6"/>
      <c r="D326" s="2"/>
      <c r="E326" s="37"/>
      <c r="F326" s="14"/>
      <c r="G326" s="37"/>
      <c r="H326" s="14"/>
      <c r="I326" s="37"/>
      <c r="J326" s="14"/>
      <c r="K326" s="37"/>
      <c r="L326" s="14"/>
      <c r="M326" s="37"/>
      <c r="N326" s="14"/>
    </row>
    <row r="327" spans="1:14" ht="11.25" customHeight="1">
      <c r="A327" s="8" t="s">
        <v>522</v>
      </c>
      <c r="B327" s="5"/>
      <c r="C327" s="6"/>
      <c r="D327" s="2"/>
      <c r="E327" s="37">
        <v>851845</v>
      </c>
      <c r="F327" s="19" t="s">
        <v>1848</v>
      </c>
      <c r="G327" s="37">
        <v>900000</v>
      </c>
      <c r="H327" s="14"/>
      <c r="I327" s="37">
        <v>1000000</v>
      </c>
      <c r="J327" s="14"/>
      <c r="K327" s="37">
        <v>1000000</v>
      </c>
      <c r="L327" s="19" t="s">
        <v>573</v>
      </c>
      <c r="M327" s="37">
        <v>1000000</v>
      </c>
      <c r="N327" s="14"/>
    </row>
    <row r="328" spans="1:14" ht="11.25" customHeight="1">
      <c r="A328" s="8" t="s">
        <v>523</v>
      </c>
      <c r="B328" s="5"/>
      <c r="C328" s="6"/>
      <c r="D328" s="2"/>
      <c r="E328" s="37">
        <v>41500</v>
      </c>
      <c r="F328" s="19" t="s">
        <v>1848</v>
      </c>
      <c r="G328" s="37">
        <v>45000</v>
      </c>
      <c r="H328" s="14"/>
      <c r="I328" s="37">
        <v>45000</v>
      </c>
      <c r="J328" s="14"/>
      <c r="K328" s="37">
        <v>48000</v>
      </c>
      <c r="L328" s="19" t="s">
        <v>573</v>
      </c>
      <c r="M328" s="37">
        <v>50000</v>
      </c>
      <c r="N328" s="14"/>
    </row>
    <row r="329" spans="1:14" ht="11.25" customHeight="1">
      <c r="A329" s="5" t="s">
        <v>741</v>
      </c>
      <c r="B329" s="5"/>
      <c r="C329" s="6"/>
      <c r="D329" s="2"/>
      <c r="E329" s="37"/>
      <c r="F329" s="19"/>
      <c r="G329" s="37"/>
      <c r="H329" s="14"/>
      <c r="I329" s="37"/>
      <c r="J329" s="14"/>
      <c r="K329" s="37"/>
      <c r="L329" s="19"/>
      <c r="M329" s="37"/>
      <c r="N329" s="14"/>
    </row>
    <row r="330" spans="1:14" ht="11.25" customHeight="1">
      <c r="A330" s="8" t="s">
        <v>558</v>
      </c>
      <c r="B330" s="5"/>
      <c r="C330" s="6"/>
      <c r="D330" s="2"/>
      <c r="E330" s="37">
        <v>105000</v>
      </c>
      <c r="F330" s="19"/>
      <c r="G330" s="37">
        <v>110000</v>
      </c>
      <c r="H330" s="14"/>
      <c r="I330" s="37">
        <v>115000</v>
      </c>
      <c r="J330" s="14"/>
      <c r="K330" s="37">
        <v>115000</v>
      </c>
      <c r="L330" s="19"/>
      <c r="M330" s="37">
        <v>115000</v>
      </c>
      <c r="N330" s="14"/>
    </row>
    <row r="331" spans="1:14" ht="11.25" customHeight="1">
      <c r="A331" s="8" t="s">
        <v>1295</v>
      </c>
      <c r="B331" s="5"/>
      <c r="C331" s="6"/>
      <c r="D331" s="2"/>
      <c r="E331" s="37">
        <v>21000</v>
      </c>
      <c r="F331" s="14"/>
      <c r="G331" s="37">
        <v>22000</v>
      </c>
      <c r="H331" s="14"/>
      <c r="I331" s="37">
        <v>23000</v>
      </c>
      <c r="J331" s="14"/>
      <c r="K331" s="37">
        <v>23000</v>
      </c>
      <c r="L331" s="14"/>
      <c r="M331" s="37">
        <v>23000</v>
      </c>
      <c r="N331" s="14"/>
    </row>
    <row r="332" spans="1:14" ht="11.25" customHeight="1">
      <c r="A332" s="5" t="s">
        <v>743</v>
      </c>
      <c r="B332" s="5"/>
      <c r="C332" s="6"/>
      <c r="D332" s="2"/>
      <c r="E332" s="37">
        <v>50</v>
      </c>
      <c r="F332" s="14"/>
      <c r="G332" s="37">
        <v>50</v>
      </c>
      <c r="H332" s="14"/>
      <c r="I332" s="37">
        <v>50</v>
      </c>
      <c r="J332" s="14"/>
      <c r="K332" s="37">
        <v>50</v>
      </c>
      <c r="L332" s="14"/>
      <c r="M332" s="37">
        <v>50</v>
      </c>
      <c r="N332" s="14"/>
    </row>
    <row r="333" spans="1:14" ht="11.25" customHeight="1">
      <c r="A333" s="5" t="s">
        <v>493</v>
      </c>
      <c r="B333" s="5"/>
      <c r="C333" s="6"/>
      <c r="D333" s="2"/>
      <c r="E333" s="37">
        <v>2000</v>
      </c>
      <c r="F333" s="14"/>
      <c r="G333" s="37">
        <v>2400</v>
      </c>
      <c r="H333" s="14"/>
      <c r="I333" s="37">
        <v>2400</v>
      </c>
      <c r="J333" s="14"/>
      <c r="K333" s="37">
        <v>2600</v>
      </c>
      <c r="L333" s="14"/>
      <c r="M333" s="37">
        <v>2900</v>
      </c>
      <c r="N333" s="14"/>
    </row>
    <row r="334" spans="1:14" ht="11.25" customHeight="1">
      <c r="A334" s="5" t="s">
        <v>525</v>
      </c>
      <c r="B334" s="5"/>
      <c r="C334" s="6"/>
      <c r="D334" s="2"/>
      <c r="E334" s="37"/>
      <c r="F334" s="14"/>
      <c r="G334" s="37"/>
      <c r="H334" s="14"/>
      <c r="I334" s="37"/>
      <c r="J334" s="14"/>
      <c r="K334" s="37"/>
      <c r="L334" s="14"/>
      <c r="M334" s="37"/>
      <c r="N334" s="14"/>
    </row>
    <row r="335" spans="1:14" ht="11.25" customHeight="1">
      <c r="A335" s="8" t="s">
        <v>526</v>
      </c>
      <c r="B335" s="5"/>
      <c r="C335" s="6"/>
      <c r="D335" s="2"/>
      <c r="E335" s="37">
        <v>290000</v>
      </c>
      <c r="F335" s="14"/>
      <c r="G335" s="37">
        <v>300000</v>
      </c>
      <c r="H335" s="14"/>
      <c r="I335" s="37">
        <v>315000</v>
      </c>
      <c r="J335" s="14"/>
      <c r="K335" s="37">
        <v>325000</v>
      </c>
      <c r="L335" s="14"/>
      <c r="M335" s="37">
        <v>310000</v>
      </c>
      <c r="N335" s="14"/>
    </row>
    <row r="336" spans="1:14" ht="11.25" customHeight="1">
      <c r="A336" s="8" t="s">
        <v>527</v>
      </c>
      <c r="B336" s="5"/>
      <c r="C336" s="6"/>
      <c r="D336" s="2"/>
      <c r="E336" s="45">
        <v>98</v>
      </c>
      <c r="F336" s="20"/>
      <c r="G336" s="45">
        <v>114</v>
      </c>
      <c r="H336" s="20"/>
      <c r="I336" s="45">
        <v>517</v>
      </c>
      <c r="J336" s="20"/>
      <c r="K336" s="45">
        <v>97</v>
      </c>
      <c r="L336" s="20"/>
      <c r="M336" s="45">
        <v>88</v>
      </c>
      <c r="N336" s="20"/>
    </row>
    <row r="337" spans="1:14" ht="11.25" customHeight="1">
      <c r="A337" s="8" t="s">
        <v>528</v>
      </c>
      <c r="B337" s="5"/>
      <c r="C337" s="6"/>
      <c r="D337" s="2"/>
      <c r="E337" s="37"/>
      <c r="F337" s="14"/>
      <c r="G337" s="37"/>
      <c r="H337" s="14"/>
      <c r="I337" s="37"/>
      <c r="J337" s="14"/>
      <c r="K337" s="37"/>
      <c r="L337" s="14"/>
      <c r="M337" s="37"/>
      <c r="N337" s="14"/>
    </row>
    <row r="338" spans="1:14" ht="11.25" customHeight="1">
      <c r="A338" s="10" t="s">
        <v>515</v>
      </c>
      <c r="B338" s="5"/>
      <c r="C338" s="6"/>
      <c r="D338" s="2"/>
      <c r="E338" s="37">
        <v>8000</v>
      </c>
      <c r="F338" s="14"/>
      <c r="G338" s="37">
        <v>9000</v>
      </c>
      <c r="H338" s="14"/>
      <c r="I338" s="37">
        <v>7000</v>
      </c>
      <c r="J338" s="14"/>
      <c r="K338" s="37">
        <v>8000</v>
      </c>
      <c r="L338" s="14"/>
      <c r="M338" s="37">
        <v>8000</v>
      </c>
      <c r="N338" s="14"/>
    </row>
    <row r="339" spans="1:14" ht="11.25" customHeight="1">
      <c r="A339" s="10" t="s">
        <v>487</v>
      </c>
      <c r="B339" s="5"/>
      <c r="C339" s="6"/>
      <c r="D339" s="2"/>
      <c r="E339" s="37">
        <v>203000</v>
      </c>
      <c r="F339" s="14"/>
      <c r="G339" s="37">
        <v>215000</v>
      </c>
      <c r="H339" s="14"/>
      <c r="I339" s="37">
        <v>225000</v>
      </c>
      <c r="J339" s="14"/>
      <c r="K339" s="37">
        <v>230000</v>
      </c>
      <c r="L339" s="14"/>
      <c r="M339" s="37">
        <v>219000</v>
      </c>
      <c r="N339" s="14"/>
    </row>
    <row r="340" spans="1:14" ht="11.25" customHeight="1">
      <c r="A340" s="10" t="s">
        <v>529</v>
      </c>
      <c r="B340" s="5"/>
      <c r="C340" s="6"/>
      <c r="D340" s="2"/>
      <c r="E340" s="37">
        <v>14000</v>
      </c>
      <c r="F340" s="14"/>
      <c r="G340" s="37">
        <v>12000</v>
      </c>
      <c r="H340" s="14"/>
      <c r="I340" s="37">
        <v>14000</v>
      </c>
      <c r="J340" s="14"/>
      <c r="K340" s="37">
        <v>12000</v>
      </c>
      <c r="L340" s="14"/>
      <c r="M340" s="37">
        <v>10000</v>
      </c>
      <c r="N340" s="14"/>
    </row>
    <row r="341" spans="1:14" ht="11.25" customHeight="1">
      <c r="A341" s="10" t="s">
        <v>530</v>
      </c>
      <c r="B341" s="5"/>
      <c r="C341" s="6"/>
      <c r="D341" s="2"/>
      <c r="E341" s="43">
        <v>2000</v>
      </c>
      <c r="F341" s="17"/>
      <c r="G341" s="43">
        <v>2000</v>
      </c>
      <c r="H341" s="17"/>
      <c r="I341" s="43">
        <v>2000</v>
      </c>
      <c r="J341" s="17"/>
      <c r="K341" s="43">
        <v>2000</v>
      </c>
      <c r="L341" s="17"/>
      <c r="M341" s="43">
        <v>2000</v>
      </c>
      <c r="N341" s="17"/>
    </row>
    <row r="342" spans="1:14" ht="11.25" customHeight="1">
      <c r="A342" s="11" t="s">
        <v>1094</v>
      </c>
      <c r="B342" s="5"/>
      <c r="C342" s="6"/>
      <c r="D342" s="2"/>
      <c r="E342" s="47">
        <f>SUM(E338:E341)</f>
        <v>227000</v>
      </c>
      <c r="F342" s="28"/>
      <c r="G342" s="47">
        <f>SUM(G338:G341)</f>
        <v>238000</v>
      </c>
      <c r="H342" s="28"/>
      <c r="I342" s="47">
        <f>SUM(I338:I341)</f>
        <v>248000</v>
      </c>
      <c r="J342" s="28"/>
      <c r="K342" s="47">
        <f>SUM(K338:K341)</f>
        <v>252000</v>
      </c>
      <c r="L342" s="28"/>
      <c r="M342" s="47">
        <f>SUM(M338:M341)</f>
        <v>239000</v>
      </c>
      <c r="N342" s="28"/>
    </row>
    <row r="343" spans="1:14" ht="11.25" customHeight="1">
      <c r="A343" s="5" t="s">
        <v>531</v>
      </c>
      <c r="B343" s="5"/>
      <c r="C343" s="6"/>
      <c r="D343" s="2"/>
      <c r="E343" s="37"/>
      <c r="F343" s="14"/>
      <c r="G343" s="37"/>
      <c r="H343" s="14"/>
      <c r="I343" s="37"/>
      <c r="J343" s="14"/>
      <c r="K343" s="37"/>
      <c r="L343" s="14"/>
      <c r="M343" s="37"/>
      <c r="N343" s="14"/>
    </row>
    <row r="344" spans="1:14" ht="11.25" customHeight="1">
      <c r="A344" s="8" t="s">
        <v>532</v>
      </c>
      <c r="B344" s="5"/>
      <c r="C344" s="6" t="s">
        <v>1617</v>
      </c>
      <c r="D344" s="2"/>
      <c r="E344" s="37">
        <v>30000</v>
      </c>
      <c r="F344" s="14"/>
      <c r="G344" s="37">
        <v>32000</v>
      </c>
      <c r="H344" s="14"/>
      <c r="I344" s="37">
        <v>34000</v>
      </c>
      <c r="J344" s="19" t="s">
        <v>573</v>
      </c>
      <c r="K344" s="37">
        <v>35000</v>
      </c>
      <c r="L344" s="19"/>
      <c r="M344" s="37">
        <v>34000</v>
      </c>
      <c r="N344" s="14"/>
    </row>
    <row r="345" spans="1:14" ht="11.25" customHeight="1">
      <c r="A345" s="8" t="s">
        <v>533</v>
      </c>
      <c r="B345" s="5"/>
      <c r="C345" s="6" t="s">
        <v>1618</v>
      </c>
      <c r="D345" s="2"/>
      <c r="E345" s="37">
        <v>70000</v>
      </c>
      <c r="F345" s="14"/>
      <c r="G345" s="37">
        <v>75000</v>
      </c>
      <c r="H345" s="14"/>
      <c r="I345" s="37">
        <v>71000</v>
      </c>
      <c r="J345" s="19" t="s">
        <v>573</v>
      </c>
      <c r="K345" s="37">
        <v>72000</v>
      </c>
      <c r="L345" s="19" t="s">
        <v>573</v>
      </c>
      <c r="M345" s="37">
        <v>69000</v>
      </c>
      <c r="N345" s="14"/>
    </row>
    <row r="346" spans="1:14" ht="11.25" customHeight="1">
      <c r="A346" s="8" t="s">
        <v>534</v>
      </c>
      <c r="B346" s="5"/>
      <c r="C346" s="6" t="s">
        <v>1618</v>
      </c>
      <c r="D346" s="2"/>
      <c r="E346" s="43">
        <v>13500</v>
      </c>
      <c r="F346" s="17"/>
      <c r="G346" s="43">
        <v>13700</v>
      </c>
      <c r="H346" s="17"/>
      <c r="I346" s="43">
        <v>14100</v>
      </c>
      <c r="J346" s="17"/>
      <c r="K346" s="43">
        <v>14500</v>
      </c>
      <c r="L346" s="17"/>
      <c r="M346" s="43">
        <v>14500</v>
      </c>
      <c r="N346" s="17"/>
    </row>
    <row r="347" spans="1:14" ht="11.25" customHeight="1">
      <c r="A347" s="10" t="s">
        <v>1094</v>
      </c>
      <c r="B347" s="5"/>
      <c r="C347" s="6" t="s">
        <v>1618</v>
      </c>
      <c r="D347" s="2"/>
      <c r="E347" s="37">
        <f>ROUND(SUM(E344:E346),-3)</f>
        <v>114000</v>
      </c>
      <c r="F347" s="14"/>
      <c r="G347" s="37">
        <f>ROUND(SUM(G344:G346),-3)</f>
        <v>121000</v>
      </c>
      <c r="H347" s="14"/>
      <c r="I347" s="37">
        <f>ROUND(SUM(I344:I346),-3)</f>
        <v>119000</v>
      </c>
      <c r="J347" s="19" t="s">
        <v>573</v>
      </c>
      <c r="K347" s="37">
        <f>ROUND(SUM(K344:K346),-3)</f>
        <v>122000</v>
      </c>
      <c r="L347" s="19" t="s">
        <v>573</v>
      </c>
      <c r="M347" s="37">
        <f>ROUND(SUM(M344:M346),-3)</f>
        <v>118000</v>
      </c>
      <c r="N347" s="14"/>
    </row>
    <row r="348" spans="1:14" ht="11.25" customHeight="1">
      <c r="A348" s="5" t="s">
        <v>1881</v>
      </c>
      <c r="B348" s="5"/>
      <c r="C348" s="6" t="s">
        <v>1618</v>
      </c>
      <c r="D348" s="2"/>
      <c r="E348" s="37">
        <v>900</v>
      </c>
      <c r="F348" s="14"/>
      <c r="G348" s="37">
        <v>1100</v>
      </c>
      <c r="H348" s="14"/>
      <c r="I348" s="37">
        <v>1100</v>
      </c>
      <c r="J348" s="14"/>
      <c r="K348" s="37">
        <v>1200</v>
      </c>
      <c r="L348" s="14"/>
      <c r="M348" s="37">
        <v>1400</v>
      </c>
      <c r="N348" s="14"/>
    </row>
    <row r="349" spans="1:14" ht="11.25" customHeight="1">
      <c r="A349" s="5" t="s">
        <v>744</v>
      </c>
      <c r="B349" s="5"/>
      <c r="C349" s="6" t="s">
        <v>1618</v>
      </c>
      <c r="D349" s="2"/>
      <c r="E349" s="37">
        <v>350000</v>
      </c>
      <c r="F349" s="14"/>
      <c r="G349" s="37">
        <v>375000</v>
      </c>
      <c r="H349" s="14"/>
      <c r="I349" s="37">
        <v>370000</v>
      </c>
      <c r="J349" s="14"/>
      <c r="K349" s="37">
        <v>380000</v>
      </c>
      <c r="L349" s="14"/>
      <c r="M349" s="37">
        <v>400000</v>
      </c>
      <c r="N349" s="14"/>
    </row>
    <row r="350" spans="1:14" ht="11.25" customHeight="1">
      <c r="A350" s="5" t="s">
        <v>535</v>
      </c>
      <c r="B350" s="5"/>
      <c r="C350" s="6"/>
      <c r="D350" s="2"/>
      <c r="E350" s="37"/>
      <c r="F350" s="14"/>
      <c r="G350" s="37"/>
      <c r="H350" s="14"/>
      <c r="I350" s="37"/>
      <c r="J350" s="14"/>
      <c r="K350" s="37"/>
      <c r="L350" s="14"/>
      <c r="M350" s="37"/>
      <c r="N350" s="14"/>
    </row>
    <row r="351" spans="1:14" ht="11.25" customHeight="1">
      <c r="A351" s="8" t="s">
        <v>536</v>
      </c>
      <c r="B351" s="5"/>
      <c r="C351" s="6"/>
      <c r="D351" s="2"/>
      <c r="E351" s="45">
        <v>4500</v>
      </c>
      <c r="F351" s="20"/>
      <c r="G351" s="45">
        <v>4500</v>
      </c>
      <c r="H351" s="20"/>
      <c r="I351" s="45">
        <v>5000</v>
      </c>
      <c r="J351" s="20"/>
      <c r="K351" s="45">
        <v>4500</v>
      </c>
      <c r="L351" s="20"/>
      <c r="M351" s="45">
        <v>2900</v>
      </c>
      <c r="N351" s="20"/>
    </row>
    <row r="352" spans="1:14" ht="11.25" customHeight="1">
      <c r="A352" s="8" t="s">
        <v>537</v>
      </c>
      <c r="B352" s="5"/>
      <c r="C352" s="6"/>
      <c r="D352" s="2"/>
      <c r="E352" s="37"/>
      <c r="F352" s="14"/>
      <c r="G352" s="37"/>
      <c r="H352" s="14"/>
      <c r="I352" s="37"/>
      <c r="J352" s="14"/>
      <c r="K352" s="37"/>
      <c r="L352" s="14"/>
      <c r="M352" s="37"/>
      <c r="N352" s="14"/>
    </row>
    <row r="353" spans="1:14" ht="11.25" customHeight="1">
      <c r="A353" s="10" t="s">
        <v>506</v>
      </c>
      <c r="B353" s="5"/>
      <c r="C353" s="6"/>
      <c r="D353" s="2"/>
      <c r="E353" s="37">
        <v>3000</v>
      </c>
      <c r="F353" s="14"/>
      <c r="G353" s="37">
        <v>3400</v>
      </c>
      <c r="H353" s="14"/>
      <c r="I353" s="37">
        <v>3700</v>
      </c>
      <c r="J353" s="19" t="s">
        <v>573</v>
      </c>
      <c r="K353" s="37">
        <v>3100</v>
      </c>
      <c r="L353" s="19" t="s">
        <v>573</v>
      </c>
      <c r="M353" s="37">
        <v>3150</v>
      </c>
      <c r="N353" s="14"/>
    </row>
    <row r="354" spans="1:14" ht="11.25" customHeight="1">
      <c r="A354" s="10" t="s">
        <v>507</v>
      </c>
      <c r="B354" s="5"/>
      <c r="C354" s="6"/>
      <c r="D354" s="2"/>
      <c r="E354" s="43">
        <v>500</v>
      </c>
      <c r="F354" s="17"/>
      <c r="G354" s="43">
        <v>400</v>
      </c>
      <c r="H354" s="17"/>
      <c r="I354" s="43">
        <v>500</v>
      </c>
      <c r="J354" s="17"/>
      <c r="K354" s="43">
        <v>500</v>
      </c>
      <c r="L354" s="17"/>
      <c r="M354" s="43">
        <v>500</v>
      </c>
      <c r="N354" s="17"/>
    </row>
    <row r="355" spans="1:14" ht="11.25" customHeight="1">
      <c r="A355" s="11" t="s">
        <v>1094</v>
      </c>
      <c r="B355" s="5"/>
      <c r="C355" s="6"/>
      <c r="D355" s="2"/>
      <c r="E355" s="37">
        <f>SUM(E353:E354)</f>
        <v>3500</v>
      </c>
      <c r="F355" s="14"/>
      <c r="G355" s="37">
        <f>SUM(G353:G354)</f>
        <v>3800</v>
      </c>
      <c r="H355" s="14"/>
      <c r="I355" s="37">
        <f>SUM(I353:I354)</f>
        <v>4200</v>
      </c>
      <c r="J355" s="19" t="s">
        <v>573</v>
      </c>
      <c r="K355" s="37">
        <f>SUM(K353:K354)</f>
        <v>3600</v>
      </c>
      <c r="L355" s="19" t="s">
        <v>573</v>
      </c>
      <c r="M355" s="37">
        <f>SUM(M353:M354)</f>
        <v>3650</v>
      </c>
      <c r="N355" s="14"/>
    </row>
    <row r="356" spans="1:14" ht="11.25" customHeight="1">
      <c r="A356" s="5" t="s">
        <v>538</v>
      </c>
      <c r="B356" s="5"/>
      <c r="C356" s="6"/>
      <c r="D356" s="2"/>
      <c r="E356" s="37">
        <v>22000</v>
      </c>
      <c r="F356" s="14"/>
      <c r="G356" s="37">
        <v>22000</v>
      </c>
      <c r="H356" s="14"/>
      <c r="I356" s="37">
        <v>23000</v>
      </c>
      <c r="J356" s="14"/>
      <c r="K356" s="37">
        <v>23000</v>
      </c>
      <c r="L356" s="14"/>
      <c r="M356" s="37">
        <v>23000</v>
      </c>
      <c r="N356" s="14"/>
    </row>
    <row r="357" spans="1:14" ht="11.25" customHeight="1">
      <c r="A357" s="5" t="s">
        <v>539</v>
      </c>
      <c r="B357" s="5"/>
      <c r="C357" s="6"/>
      <c r="D357" s="2"/>
      <c r="E357" s="37">
        <v>3000</v>
      </c>
      <c r="F357" s="14"/>
      <c r="G357" s="37">
        <v>3500</v>
      </c>
      <c r="H357" s="14"/>
      <c r="I357" s="37">
        <v>3500</v>
      </c>
      <c r="J357" s="14"/>
      <c r="K357" s="37">
        <v>3500</v>
      </c>
      <c r="L357" s="19" t="s">
        <v>573</v>
      </c>
      <c r="M357" s="37">
        <v>3400</v>
      </c>
      <c r="N357" s="14"/>
    </row>
    <row r="358" spans="1:14" ht="11.25" customHeight="1">
      <c r="A358" s="5" t="s">
        <v>540</v>
      </c>
      <c r="B358" s="5"/>
      <c r="C358" s="6"/>
      <c r="D358" s="2"/>
      <c r="E358" s="37">
        <v>7000</v>
      </c>
      <c r="F358" s="19" t="s">
        <v>573</v>
      </c>
      <c r="G358" s="37">
        <v>7000</v>
      </c>
      <c r="H358" s="19" t="s">
        <v>573</v>
      </c>
      <c r="I358" s="37">
        <v>7000</v>
      </c>
      <c r="J358" s="19" t="s">
        <v>573</v>
      </c>
      <c r="K358" s="37">
        <v>8000</v>
      </c>
      <c r="L358" s="19" t="s">
        <v>573</v>
      </c>
      <c r="M358" s="37">
        <v>8000</v>
      </c>
      <c r="N358" s="14"/>
    </row>
    <row r="359" spans="1:14" ht="11.25" customHeight="1">
      <c r="A359" s="5" t="s">
        <v>541</v>
      </c>
      <c r="B359" s="5"/>
      <c r="C359" s="6"/>
      <c r="D359" s="2"/>
      <c r="E359" s="37"/>
      <c r="F359" s="14"/>
      <c r="G359" s="37"/>
      <c r="H359" s="14"/>
      <c r="I359" s="37"/>
      <c r="J359" s="14"/>
      <c r="K359" s="37"/>
      <c r="L359" s="14"/>
      <c r="M359" s="37"/>
      <c r="N359" s="14"/>
    </row>
    <row r="360" spans="1:14" ht="11.25" customHeight="1">
      <c r="A360" s="8" t="s">
        <v>542</v>
      </c>
      <c r="B360" s="5"/>
      <c r="C360" s="6"/>
      <c r="D360" s="2"/>
      <c r="E360" s="37">
        <v>115000</v>
      </c>
      <c r="F360" s="14"/>
      <c r="G360" s="37">
        <v>132000</v>
      </c>
      <c r="H360" s="19" t="s">
        <v>1848</v>
      </c>
      <c r="I360" s="37">
        <v>136000</v>
      </c>
      <c r="J360" s="19" t="s">
        <v>1848</v>
      </c>
      <c r="K360" s="37">
        <v>124000</v>
      </c>
      <c r="L360" s="14"/>
      <c r="M360" s="37">
        <v>130000</v>
      </c>
      <c r="N360" s="14"/>
    </row>
    <row r="361" spans="1:14" ht="11.25" customHeight="1">
      <c r="A361" s="8" t="s">
        <v>543</v>
      </c>
      <c r="B361" s="5"/>
      <c r="C361" s="6"/>
      <c r="D361" s="2"/>
      <c r="E361" s="37">
        <v>192000</v>
      </c>
      <c r="F361" s="14"/>
      <c r="G361" s="37">
        <v>221000</v>
      </c>
      <c r="H361" s="14"/>
      <c r="I361" s="37">
        <v>230000</v>
      </c>
      <c r="J361" s="14"/>
      <c r="K361" s="37">
        <v>237000</v>
      </c>
      <c r="L361" s="14"/>
      <c r="M361" s="37">
        <v>244000</v>
      </c>
      <c r="N361" s="14"/>
    </row>
    <row r="362" spans="1:14" ht="11.25" customHeight="1">
      <c r="A362" s="25" t="s">
        <v>544</v>
      </c>
      <c r="B362" s="25"/>
      <c r="C362" s="26"/>
      <c r="D362" s="2"/>
      <c r="E362" s="37"/>
      <c r="F362" s="14"/>
      <c r="G362" s="37"/>
      <c r="H362" s="14"/>
      <c r="I362" s="37"/>
      <c r="J362" s="19"/>
      <c r="K362" s="37"/>
      <c r="L362" s="19"/>
      <c r="M362" s="37"/>
      <c r="N362" s="19"/>
    </row>
    <row r="363" spans="1:14" ht="11.25" customHeight="1">
      <c r="A363" s="54" t="s">
        <v>545</v>
      </c>
      <c r="B363" s="30"/>
      <c r="C363" s="27"/>
      <c r="D363" s="2"/>
      <c r="E363" s="37">
        <v>6293</v>
      </c>
      <c r="F363" s="14"/>
      <c r="G363" s="37">
        <v>6800</v>
      </c>
      <c r="H363" s="14"/>
      <c r="I363" s="37">
        <v>6500</v>
      </c>
      <c r="J363" s="19" t="s">
        <v>1643</v>
      </c>
      <c r="K363" s="37">
        <v>6500</v>
      </c>
      <c r="L363" s="19" t="s">
        <v>1643</v>
      </c>
      <c r="M363" s="37">
        <v>6500</v>
      </c>
      <c r="N363" s="19" t="s">
        <v>1643</v>
      </c>
    </row>
    <row r="364" spans="1:14" ht="11.25" customHeight="1">
      <c r="A364" s="52" t="s">
        <v>1640</v>
      </c>
      <c r="B364" s="30"/>
      <c r="C364" s="27"/>
      <c r="D364" s="2"/>
      <c r="E364" s="37"/>
      <c r="F364" s="14"/>
      <c r="G364" s="37"/>
      <c r="H364" s="14"/>
      <c r="I364" s="37"/>
      <c r="J364" s="14"/>
      <c r="K364" s="37"/>
      <c r="L364" s="14"/>
      <c r="M364" s="37"/>
      <c r="N364" s="14"/>
    </row>
    <row r="365" spans="1:14" ht="11.25" customHeight="1">
      <c r="A365" s="5" t="s">
        <v>1872</v>
      </c>
      <c r="B365" s="30"/>
      <c r="C365" s="27"/>
      <c r="D365" s="2"/>
      <c r="E365" s="37">
        <v>600000</v>
      </c>
      <c r="F365" s="19"/>
      <c r="G365" s="37">
        <v>675000</v>
      </c>
      <c r="H365" s="14"/>
      <c r="I365" s="37">
        <v>750000</v>
      </c>
      <c r="J365" s="14"/>
      <c r="K365" s="37">
        <v>750000</v>
      </c>
      <c r="L365" s="19"/>
      <c r="M365" s="37">
        <v>750000</v>
      </c>
      <c r="N365" s="14"/>
    </row>
    <row r="366" spans="1:14" ht="11.25" customHeight="1">
      <c r="A366" s="5" t="s">
        <v>1104</v>
      </c>
      <c r="B366" s="30"/>
      <c r="C366" s="27"/>
      <c r="D366" s="2"/>
      <c r="E366" s="37">
        <v>60000</v>
      </c>
      <c r="F366" s="14"/>
      <c r="G366" s="37">
        <v>60000</v>
      </c>
      <c r="H366" s="14"/>
      <c r="I366" s="37">
        <v>60000</v>
      </c>
      <c r="J366" s="14"/>
      <c r="K366" s="37">
        <v>60000</v>
      </c>
      <c r="L366" s="14"/>
      <c r="M366" s="37">
        <v>60000</v>
      </c>
      <c r="N366" s="14"/>
    </row>
    <row r="367" spans="1:14" ht="11.25" customHeight="1">
      <c r="A367" s="5" t="s">
        <v>1131</v>
      </c>
      <c r="B367" s="30"/>
      <c r="C367" s="27"/>
      <c r="D367" s="2"/>
      <c r="E367" s="37">
        <v>1000000</v>
      </c>
      <c r="F367" s="19" t="s">
        <v>573</v>
      </c>
      <c r="G367" s="37">
        <v>1000000</v>
      </c>
      <c r="H367" s="19" t="s">
        <v>573</v>
      </c>
      <c r="I367" s="37">
        <v>1000000</v>
      </c>
      <c r="J367" s="19" t="s">
        <v>573</v>
      </c>
      <c r="K367" s="37">
        <v>1000000</v>
      </c>
      <c r="L367" s="19" t="s">
        <v>573</v>
      </c>
      <c r="M367" s="37">
        <v>1000000</v>
      </c>
      <c r="N367" s="19"/>
    </row>
    <row r="368" spans="1:14" ht="11.25" customHeight="1">
      <c r="A368" s="30" t="s">
        <v>546</v>
      </c>
      <c r="B368" s="30"/>
      <c r="C368" s="27"/>
      <c r="D368" s="2"/>
      <c r="E368" s="37">
        <v>26000000</v>
      </c>
      <c r="F368" s="14"/>
      <c r="G368" s="37">
        <v>28400000</v>
      </c>
      <c r="H368" s="19"/>
      <c r="I368" s="37">
        <v>32400000</v>
      </c>
      <c r="J368" s="14"/>
      <c r="K368" s="37">
        <v>35300000</v>
      </c>
      <c r="L368" s="19" t="s">
        <v>573</v>
      </c>
      <c r="M368" s="37">
        <v>37700000</v>
      </c>
      <c r="N368" s="14"/>
    </row>
    <row r="369" spans="1:14" ht="11.25" customHeight="1">
      <c r="A369" s="30" t="s">
        <v>550</v>
      </c>
      <c r="B369" s="30"/>
      <c r="C369" s="27"/>
      <c r="D369" s="2"/>
      <c r="E369" s="45">
        <v>50000</v>
      </c>
      <c r="F369" s="20"/>
      <c r="G369" s="45">
        <v>40600</v>
      </c>
      <c r="H369" s="20"/>
      <c r="I369" s="45">
        <v>45000</v>
      </c>
      <c r="J369" s="20"/>
      <c r="K369" s="45">
        <v>45000</v>
      </c>
      <c r="L369" s="22" t="s">
        <v>1643</v>
      </c>
      <c r="M369" s="45">
        <v>45000</v>
      </c>
      <c r="N369" s="22" t="s">
        <v>1643</v>
      </c>
    </row>
    <row r="370" spans="1:14" ht="11.25" customHeight="1">
      <c r="A370" s="5" t="s">
        <v>753</v>
      </c>
      <c r="B370" s="30"/>
      <c r="C370" s="27"/>
      <c r="D370" s="2"/>
      <c r="E370" s="37"/>
      <c r="F370" s="14"/>
      <c r="G370" s="37"/>
      <c r="H370" s="14"/>
      <c r="I370" s="37"/>
      <c r="J370" s="14"/>
      <c r="K370" s="37"/>
      <c r="L370" s="14"/>
      <c r="M370" s="37"/>
      <c r="N370" s="14"/>
    </row>
    <row r="371" spans="1:14" ht="11.25" customHeight="1">
      <c r="A371" s="32" t="s">
        <v>547</v>
      </c>
      <c r="B371" s="5"/>
      <c r="C371" s="6" t="s">
        <v>1829</v>
      </c>
      <c r="D371" s="2"/>
      <c r="E371" s="37">
        <v>11600000</v>
      </c>
      <c r="F371" s="14"/>
      <c r="G371" s="37">
        <v>11500000</v>
      </c>
      <c r="H371" s="14"/>
      <c r="I371" s="37">
        <v>11600000</v>
      </c>
      <c r="J371" s="14"/>
      <c r="K371" s="37">
        <v>11600000</v>
      </c>
      <c r="L371" s="14"/>
      <c r="M371" s="37">
        <v>11500000</v>
      </c>
      <c r="N371" s="14"/>
    </row>
    <row r="372" spans="1:14" ht="11.25" customHeight="1">
      <c r="A372" s="32" t="s">
        <v>548</v>
      </c>
      <c r="B372" s="5"/>
      <c r="C372" s="6" t="s">
        <v>1618</v>
      </c>
      <c r="D372" s="2"/>
      <c r="E372" s="37">
        <v>11600000</v>
      </c>
      <c r="F372" s="14"/>
      <c r="G372" s="37">
        <v>11500000</v>
      </c>
      <c r="H372" s="14"/>
      <c r="I372" s="37">
        <v>11600000</v>
      </c>
      <c r="J372" s="14"/>
      <c r="K372" s="37">
        <v>11600000</v>
      </c>
      <c r="L372" s="14"/>
      <c r="M372" s="37">
        <v>11500000</v>
      </c>
      <c r="N372" s="14"/>
    </row>
    <row r="373" spans="1:14" ht="11.25" customHeight="1">
      <c r="A373" s="32" t="s">
        <v>549</v>
      </c>
      <c r="B373" s="5"/>
      <c r="C373" s="6" t="s">
        <v>1618</v>
      </c>
      <c r="D373" s="2"/>
      <c r="E373" s="43">
        <v>80000000</v>
      </c>
      <c r="F373" s="17"/>
      <c r="G373" s="43">
        <v>80000000</v>
      </c>
      <c r="H373" s="17"/>
      <c r="I373" s="43">
        <v>80000000</v>
      </c>
      <c r="J373" s="17"/>
      <c r="K373" s="43">
        <v>80000000</v>
      </c>
      <c r="L373" s="17"/>
      <c r="M373" s="43">
        <v>80000000</v>
      </c>
      <c r="N373" s="17"/>
    </row>
    <row r="374" spans="1:14" ht="11.25" customHeight="1">
      <c r="A374" s="31" t="s">
        <v>1094</v>
      </c>
      <c r="B374" s="5"/>
      <c r="C374" s="6" t="s">
        <v>1618</v>
      </c>
      <c r="D374" s="2"/>
      <c r="E374" s="37">
        <f>ROUND(SUM(E371:E373),-6)</f>
        <v>103000000</v>
      </c>
      <c r="F374" s="14"/>
      <c r="G374" s="37">
        <f>ROUND(SUM(G371:G373),-6)</f>
        <v>103000000</v>
      </c>
      <c r="H374" s="14"/>
      <c r="I374" s="37">
        <f>ROUND(SUM(I371:I373),-6)</f>
        <v>103000000</v>
      </c>
      <c r="J374" s="14"/>
      <c r="K374" s="37">
        <f>ROUND(SUM(K371:K373),-6)</f>
        <v>103000000</v>
      </c>
      <c r="L374" s="14"/>
      <c r="M374" s="37">
        <f>ROUND(SUM(M371:M373),-6)</f>
        <v>103000000</v>
      </c>
      <c r="N374" s="14"/>
    </row>
    <row r="375" spans="1:14" ht="11.25" customHeight="1">
      <c r="A375" s="5" t="s">
        <v>551</v>
      </c>
      <c r="B375" s="30"/>
      <c r="C375" s="27"/>
      <c r="D375" s="2"/>
      <c r="E375" s="37">
        <v>40000</v>
      </c>
      <c r="F375" s="14"/>
      <c r="G375" s="37">
        <v>45000</v>
      </c>
      <c r="H375" s="14"/>
      <c r="I375" s="37">
        <v>45000</v>
      </c>
      <c r="J375" s="14"/>
      <c r="K375" s="37">
        <v>45000</v>
      </c>
      <c r="L375" s="14"/>
      <c r="M375" s="37">
        <v>45000</v>
      </c>
      <c r="N375" s="14"/>
    </row>
    <row r="376" spans="1:14" ht="11.25" customHeight="1">
      <c r="A376" s="5" t="s">
        <v>553</v>
      </c>
      <c r="B376" s="30"/>
      <c r="C376" s="27"/>
      <c r="D376" s="13"/>
      <c r="E376" s="43">
        <v>120200</v>
      </c>
      <c r="F376" s="17"/>
      <c r="G376" s="43">
        <v>153800</v>
      </c>
      <c r="H376" s="17"/>
      <c r="I376" s="43">
        <v>187600</v>
      </c>
      <c r="J376" s="17"/>
      <c r="K376" s="43">
        <v>190000</v>
      </c>
      <c r="L376" s="23" t="s">
        <v>1643</v>
      </c>
      <c r="M376" s="43">
        <v>200000</v>
      </c>
      <c r="N376" s="23" t="s">
        <v>1643</v>
      </c>
    </row>
    <row r="377" spans="1:14" ht="11.25" customHeight="1">
      <c r="A377" s="262" t="s">
        <v>1615</v>
      </c>
      <c r="B377" s="262"/>
      <c r="C377" s="262"/>
      <c r="D377" s="262"/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</row>
    <row r="378" spans="1:14" ht="11.25" customHeight="1">
      <c r="A378" s="264" t="s">
        <v>1621</v>
      </c>
      <c r="B378" s="264"/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264"/>
    </row>
    <row r="379" spans="1:14" ht="11.25" customHeight="1">
      <c r="A379" s="264" t="s">
        <v>1847</v>
      </c>
      <c r="B379" s="264"/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  <c r="N379" s="264"/>
    </row>
    <row r="380" spans="1:14" ht="11.25" customHeight="1">
      <c r="A380" s="265"/>
      <c r="B380" s="265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</row>
    <row r="381" spans="1:14" ht="11.25" customHeight="1">
      <c r="A381" s="264" t="s">
        <v>748</v>
      </c>
      <c r="B381" s="264"/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264"/>
    </row>
    <row r="382" spans="1:14" ht="11.25" customHeight="1">
      <c r="A382" s="261"/>
      <c r="B382" s="261"/>
      <c r="C382" s="261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</row>
    <row r="383" spans="1:14" ht="11.25" customHeight="1">
      <c r="A383" s="263" t="s">
        <v>1625</v>
      </c>
      <c r="B383" s="263"/>
      <c r="C383" s="263"/>
      <c r="D383" s="4"/>
      <c r="E383" s="38" t="s">
        <v>1609</v>
      </c>
      <c r="F383" s="15"/>
      <c r="G383" s="38" t="s">
        <v>1610</v>
      </c>
      <c r="H383" s="15"/>
      <c r="I383" s="38" t="s">
        <v>1611</v>
      </c>
      <c r="J383" s="15"/>
      <c r="K383" s="38" t="s">
        <v>1612</v>
      </c>
      <c r="L383" s="15"/>
      <c r="M383" s="38" t="s">
        <v>1613</v>
      </c>
      <c r="N383" s="15"/>
    </row>
    <row r="384" spans="1:14" ht="11.25" customHeight="1">
      <c r="A384" s="263" t="s">
        <v>740</v>
      </c>
      <c r="B384" s="263"/>
      <c r="C384" s="263"/>
      <c r="D384" s="2"/>
      <c r="E384" s="37"/>
      <c r="F384" s="14"/>
      <c r="G384" s="37"/>
      <c r="H384" s="14"/>
      <c r="I384" s="37"/>
      <c r="J384" s="14"/>
      <c r="K384" s="37"/>
      <c r="L384" s="14"/>
      <c r="M384" s="37"/>
      <c r="N384" s="14"/>
    </row>
    <row r="385" spans="1:14" ht="11.25" customHeight="1">
      <c r="A385" s="9" t="s">
        <v>1885</v>
      </c>
      <c r="B385" s="5"/>
      <c r="C385" s="6"/>
      <c r="D385" s="2"/>
      <c r="E385" s="37"/>
      <c r="F385" s="14"/>
      <c r="G385" s="37"/>
      <c r="H385" s="14"/>
      <c r="I385" s="37"/>
      <c r="J385" s="14"/>
      <c r="K385" s="37"/>
      <c r="L385" s="14"/>
      <c r="M385" s="37"/>
      <c r="N385" s="14"/>
    </row>
    <row r="386" spans="1:14" ht="11.25" customHeight="1">
      <c r="A386" s="5" t="s">
        <v>552</v>
      </c>
      <c r="B386" s="30"/>
      <c r="C386" s="27"/>
      <c r="D386" s="2"/>
      <c r="E386" s="37">
        <v>6000</v>
      </c>
      <c r="F386" s="14"/>
      <c r="G386" s="37">
        <v>6000</v>
      </c>
      <c r="H386" s="14"/>
      <c r="I386" s="37">
        <v>6000</v>
      </c>
      <c r="J386" s="14"/>
      <c r="K386" s="37">
        <v>6000</v>
      </c>
      <c r="L386" s="14"/>
      <c r="M386" s="37">
        <v>6000</v>
      </c>
      <c r="N386" s="14"/>
    </row>
    <row r="387" spans="1:14" ht="11.25" customHeight="1">
      <c r="A387" s="5" t="s">
        <v>1630</v>
      </c>
      <c r="B387" s="30"/>
      <c r="C387" s="27"/>
      <c r="D387" s="2"/>
      <c r="E387" s="37">
        <v>609400</v>
      </c>
      <c r="F387" s="14"/>
      <c r="G387" s="37">
        <v>650000</v>
      </c>
      <c r="H387" s="14"/>
      <c r="I387" s="37">
        <v>700000</v>
      </c>
      <c r="J387" s="19" t="s">
        <v>1643</v>
      </c>
      <c r="K387" s="37">
        <v>700000</v>
      </c>
      <c r="L387" s="19" t="s">
        <v>1643</v>
      </c>
      <c r="M387" s="37">
        <v>700000</v>
      </c>
      <c r="N387" s="19" t="s">
        <v>1643</v>
      </c>
    </row>
    <row r="388" spans="1:14" ht="11.25" customHeight="1">
      <c r="A388" s="5" t="s">
        <v>1653</v>
      </c>
      <c r="B388" s="30"/>
      <c r="C388" s="27"/>
      <c r="D388" s="2"/>
      <c r="E388" s="37">
        <v>280000</v>
      </c>
      <c r="F388" s="14"/>
      <c r="G388" s="37">
        <v>300000</v>
      </c>
      <c r="H388" s="14"/>
      <c r="I388" s="37">
        <v>300000</v>
      </c>
      <c r="J388" s="14"/>
      <c r="K388" s="37">
        <v>300000</v>
      </c>
      <c r="L388" s="14"/>
      <c r="M388" s="37">
        <v>300000</v>
      </c>
      <c r="N388" s="14"/>
    </row>
    <row r="389" spans="1:14" ht="11.25" customHeight="1">
      <c r="A389" s="5" t="s">
        <v>554</v>
      </c>
      <c r="B389" s="30"/>
      <c r="C389" s="27"/>
      <c r="D389" s="2"/>
      <c r="E389" s="37">
        <v>7000000</v>
      </c>
      <c r="F389" s="14"/>
      <c r="G389" s="37">
        <v>7000000</v>
      </c>
      <c r="H389" s="14"/>
      <c r="I389" s="37">
        <v>8000000</v>
      </c>
      <c r="J389" s="14"/>
      <c r="K389" s="37">
        <v>8000000</v>
      </c>
      <c r="L389" s="14"/>
      <c r="M389" s="37">
        <v>8000000</v>
      </c>
      <c r="N389" s="14"/>
    </row>
    <row r="390" spans="1:14" ht="11.25" customHeight="1">
      <c r="A390" s="5" t="s">
        <v>555</v>
      </c>
      <c r="B390" s="30"/>
      <c r="C390" s="27"/>
      <c r="D390" s="2"/>
      <c r="E390" s="37">
        <v>2000</v>
      </c>
      <c r="F390" s="14"/>
      <c r="G390" s="37">
        <v>2000</v>
      </c>
      <c r="H390" s="14"/>
      <c r="I390" s="37">
        <v>2000</v>
      </c>
      <c r="J390" s="14"/>
      <c r="K390" s="37">
        <v>2000</v>
      </c>
      <c r="L390" s="14"/>
      <c r="M390" s="37">
        <v>2000</v>
      </c>
      <c r="N390" s="14"/>
    </row>
    <row r="391" spans="1:14" ht="11.25" customHeight="1">
      <c r="A391" s="5" t="s">
        <v>556</v>
      </c>
      <c r="B391" s="30"/>
      <c r="C391" s="27"/>
      <c r="D391" s="2"/>
      <c r="E391" s="37">
        <v>100000</v>
      </c>
      <c r="F391" s="14"/>
      <c r="G391" s="37">
        <v>100000</v>
      </c>
      <c r="H391" s="14"/>
      <c r="I391" s="37">
        <v>100000</v>
      </c>
      <c r="J391" s="14"/>
      <c r="K391" s="37">
        <v>100000</v>
      </c>
      <c r="L391" s="14"/>
      <c r="M391" s="37">
        <v>100000</v>
      </c>
      <c r="N391" s="14"/>
    </row>
    <row r="392" spans="1:14" ht="11.25" customHeight="1">
      <c r="A392" s="30" t="s">
        <v>1663</v>
      </c>
      <c r="B392" s="30"/>
      <c r="C392" s="27"/>
      <c r="D392" s="2"/>
      <c r="E392" s="37">
        <v>6500000</v>
      </c>
      <c r="F392" s="14"/>
      <c r="G392" s="37">
        <v>7633100</v>
      </c>
      <c r="H392" s="14"/>
      <c r="I392" s="37">
        <v>8735000</v>
      </c>
      <c r="J392" s="14"/>
      <c r="K392" s="37">
        <v>8690000</v>
      </c>
      <c r="L392" s="19" t="s">
        <v>573</v>
      </c>
      <c r="M392" s="37">
        <v>8600000</v>
      </c>
      <c r="N392" s="19" t="s">
        <v>1643</v>
      </c>
    </row>
    <row r="393" spans="1:14" ht="11.25" customHeight="1">
      <c r="A393" s="30" t="s">
        <v>557</v>
      </c>
      <c r="B393" s="30"/>
      <c r="C393" s="27"/>
      <c r="D393" s="2"/>
      <c r="E393" s="37"/>
      <c r="F393" s="14"/>
      <c r="G393" s="37"/>
      <c r="H393" s="14"/>
      <c r="I393" s="37"/>
      <c r="J393" s="14"/>
      <c r="K393" s="37"/>
      <c r="L393" s="14"/>
      <c r="M393" s="37"/>
      <c r="N393" s="14"/>
    </row>
    <row r="394" spans="1:14" ht="11.25" customHeight="1">
      <c r="A394" s="32" t="s">
        <v>558</v>
      </c>
      <c r="B394" s="30"/>
      <c r="C394" s="27"/>
      <c r="D394" s="2"/>
      <c r="E394" s="45">
        <v>10100000</v>
      </c>
      <c r="F394" s="20"/>
      <c r="G394" s="45">
        <v>11400000</v>
      </c>
      <c r="H394" s="20"/>
      <c r="I394" s="45">
        <v>11100000</v>
      </c>
      <c r="J394" s="20"/>
      <c r="K394" s="45">
        <v>10500000</v>
      </c>
      <c r="L394" s="20"/>
      <c r="M394" s="45">
        <v>10700000</v>
      </c>
      <c r="N394" s="20"/>
    </row>
    <row r="395" spans="1:14" ht="11.25" customHeight="1">
      <c r="A395" s="32" t="s">
        <v>559</v>
      </c>
      <c r="B395" s="30"/>
      <c r="C395" s="27"/>
      <c r="D395" s="2"/>
      <c r="E395" s="37"/>
      <c r="F395" s="14"/>
      <c r="G395" s="37"/>
      <c r="H395" s="14"/>
      <c r="I395" s="37"/>
      <c r="J395" s="14"/>
      <c r="K395" s="37"/>
      <c r="L395" s="14"/>
      <c r="M395" s="37"/>
      <c r="N395" s="14"/>
    </row>
    <row r="396" spans="1:14" ht="11.25" customHeight="1">
      <c r="A396" s="31" t="s">
        <v>560</v>
      </c>
      <c r="B396" s="30"/>
      <c r="C396" s="27"/>
      <c r="D396" s="2"/>
      <c r="E396" s="37">
        <v>3735000</v>
      </c>
      <c r="F396" s="19" t="s">
        <v>1848</v>
      </c>
      <c r="G396" s="37">
        <v>4161000</v>
      </c>
      <c r="H396" s="19" t="s">
        <v>1848</v>
      </c>
      <c r="I396" s="37">
        <v>4150000</v>
      </c>
      <c r="J396" s="19" t="s">
        <v>1848</v>
      </c>
      <c r="K396" s="37">
        <v>3900000</v>
      </c>
      <c r="L396" s="19" t="s">
        <v>1848</v>
      </c>
      <c r="M396" s="37">
        <v>4100000</v>
      </c>
      <c r="N396" s="14"/>
    </row>
    <row r="397" spans="1:14" ht="11.25" customHeight="1">
      <c r="A397" s="31" t="s">
        <v>561</v>
      </c>
      <c r="B397" s="30"/>
      <c r="C397" s="27"/>
      <c r="D397" s="2"/>
      <c r="E397" s="43">
        <v>300000</v>
      </c>
      <c r="F397" s="17"/>
      <c r="G397" s="43">
        <v>300000</v>
      </c>
      <c r="H397" s="17"/>
      <c r="I397" s="43">
        <v>300000</v>
      </c>
      <c r="J397" s="17"/>
      <c r="K397" s="43">
        <v>300000</v>
      </c>
      <c r="L397" s="17"/>
      <c r="M397" s="43">
        <v>300000</v>
      </c>
      <c r="N397" s="17"/>
    </row>
    <row r="398" spans="1:14" ht="11.25" customHeight="1">
      <c r="A398" s="33" t="s">
        <v>1094</v>
      </c>
      <c r="B398" s="30"/>
      <c r="C398" s="27"/>
      <c r="D398" s="2"/>
      <c r="E398" s="37">
        <f>ROUND(SUM(E396:E397),-4)</f>
        <v>4040000</v>
      </c>
      <c r="F398" s="14"/>
      <c r="G398" s="37">
        <f>ROUND(SUM(G396:G397),-4)</f>
        <v>4460000</v>
      </c>
      <c r="H398" s="14"/>
      <c r="I398" s="37">
        <f>ROUND(SUM(I396:I397),-4)</f>
        <v>4450000</v>
      </c>
      <c r="J398" s="14"/>
      <c r="K398" s="37">
        <f>ROUND(SUM(K396:K397),-4)</f>
        <v>4200000</v>
      </c>
      <c r="L398" s="14"/>
      <c r="M398" s="37">
        <f>ROUND(SUM(M396:M397),-4)</f>
        <v>4400000</v>
      </c>
      <c r="N398" s="14"/>
    </row>
    <row r="399" spans="1:14" ht="11.25" customHeight="1">
      <c r="A399" s="5" t="s">
        <v>1823</v>
      </c>
      <c r="B399" s="30"/>
      <c r="C399" s="27"/>
      <c r="D399" s="2"/>
      <c r="E399" s="37">
        <v>3500000</v>
      </c>
      <c r="F399" s="14"/>
      <c r="G399" s="37">
        <v>4200000</v>
      </c>
      <c r="H399" s="14"/>
      <c r="I399" s="37">
        <v>3700000</v>
      </c>
      <c r="J399" s="14"/>
      <c r="K399" s="37">
        <v>4300000</v>
      </c>
      <c r="L399" s="14"/>
      <c r="M399" s="37">
        <v>4400000</v>
      </c>
      <c r="N399" s="14"/>
    </row>
    <row r="400" spans="1:14" ht="11.25" customHeight="1">
      <c r="A400" s="5" t="s">
        <v>562</v>
      </c>
      <c r="B400" s="30"/>
      <c r="C400" s="27"/>
      <c r="D400" s="2"/>
      <c r="E400" s="37">
        <v>2200000</v>
      </c>
      <c r="F400" s="14"/>
      <c r="G400" s="37">
        <v>3200000</v>
      </c>
      <c r="H400" s="14"/>
      <c r="I400" s="37">
        <v>3200000</v>
      </c>
      <c r="J400" s="19" t="s">
        <v>1643</v>
      </c>
      <c r="K400" s="37">
        <v>2800000</v>
      </c>
      <c r="L400" s="14"/>
      <c r="M400" s="37">
        <v>2800000</v>
      </c>
      <c r="N400" s="19" t="s">
        <v>1643</v>
      </c>
    </row>
    <row r="401" spans="1:14" ht="11.25" customHeight="1">
      <c r="A401" s="5" t="s">
        <v>1879</v>
      </c>
      <c r="B401" s="30"/>
      <c r="C401" s="27"/>
      <c r="D401" s="2"/>
      <c r="E401" s="45">
        <v>1538000</v>
      </c>
      <c r="F401" s="20"/>
      <c r="G401" s="45">
        <v>1918000</v>
      </c>
      <c r="H401" s="20"/>
      <c r="I401" s="45">
        <v>2199000</v>
      </c>
      <c r="J401" s="22"/>
      <c r="K401" s="45">
        <v>2370000</v>
      </c>
      <c r="L401" s="22" t="s">
        <v>1643</v>
      </c>
      <c r="M401" s="45">
        <v>2400000</v>
      </c>
      <c r="N401" s="22" t="s">
        <v>1643</v>
      </c>
    </row>
    <row r="402" spans="1:14" ht="11.25" customHeight="1">
      <c r="A402" s="5" t="s">
        <v>563</v>
      </c>
      <c r="B402" s="30"/>
      <c r="C402" s="27"/>
      <c r="D402" s="2"/>
      <c r="E402" s="37"/>
      <c r="F402" s="14"/>
      <c r="G402" s="37"/>
      <c r="H402" s="14"/>
      <c r="I402" s="37"/>
      <c r="J402" s="14"/>
      <c r="K402" s="37"/>
      <c r="L402" s="14"/>
      <c r="M402" s="37"/>
      <c r="N402" s="14"/>
    </row>
    <row r="403" spans="1:14" ht="11.25" customHeight="1">
      <c r="A403" s="32" t="s">
        <v>564</v>
      </c>
      <c r="B403" s="30"/>
      <c r="C403" s="27"/>
      <c r="D403" s="2"/>
      <c r="E403" s="37">
        <v>50000</v>
      </c>
      <c r="F403" s="14"/>
      <c r="G403" s="37">
        <v>50000</v>
      </c>
      <c r="H403" s="14"/>
      <c r="I403" s="37">
        <v>50000</v>
      </c>
      <c r="J403" s="14"/>
      <c r="K403" s="37">
        <v>50000</v>
      </c>
      <c r="L403" s="14"/>
      <c r="M403" s="37">
        <v>50000</v>
      </c>
      <c r="N403" s="14"/>
    </row>
    <row r="404" spans="1:14" ht="11.25" customHeight="1">
      <c r="A404" s="32" t="s">
        <v>565</v>
      </c>
      <c r="B404" s="30"/>
      <c r="C404" s="27"/>
      <c r="D404" s="2"/>
      <c r="E404" s="37">
        <v>254000</v>
      </c>
      <c r="F404" s="14"/>
      <c r="G404" s="37">
        <v>300000</v>
      </c>
      <c r="H404" s="14"/>
      <c r="I404" s="37">
        <v>350000</v>
      </c>
      <c r="J404" s="14"/>
      <c r="K404" s="37">
        <v>400000</v>
      </c>
      <c r="L404" s="14"/>
      <c r="M404" s="37">
        <v>400000</v>
      </c>
      <c r="N404" s="14"/>
    </row>
    <row r="405" spans="1:14" ht="11.25" customHeight="1">
      <c r="A405" s="32" t="s">
        <v>566</v>
      </c>
      <c r="B405" s="30"/>
      <c r="C405" s="27"/>
      <c r="D405" s="2"/>
      <c r="E405" s="37">
        <v>3936000</v>
      </c>
      <c r="F405" s="19" t="s">
        <v>1862</v>
      </c>
      <c r="G405" s="37">
        <v>4405000</v>
      </c>
      <c r="H405" s="19" t="s">
        <v>1862</v>
      </c>
      <c r="I405" s="37">
        <v>4900000</v>
      </c>
      <c r="J405" s="14"/>
      <c r="K405" s="37">
        <v>5300000</v>
      </c>
      <c r="L405" s="14"/>
      <c r="M405" s="37">
        <v>5400000</v>
      </c>
      <c r="N405" s="14"/>
    </row>
    <row r="406" spans="1:14" ht="11.25" customHeight="1">
      <c r="A406" s="32" t="s">
        <v>534</v>
      </c>
      <c r="B406" s="30"/>
      <c r="C406" s="27"/>
      <c r="D406" s="2"/>
      <c r="E406" s="43">
        <v>411000</v>
      </c>
      <c r="F406" s="17"/>
      <c r="G406" s="43">
        <v>510000</v>
      </c>
      <c r="H406" s="17"/>
      <c r="I406" s="43">
        <v>600000</v>
      </c>
      <c r="J406" s="17"/>
      <c r="K406" s="43">
        <v>500000</v>
      </c>
      <c r="L406" s="17"/>
      <c r="M406" s="43">
        <v>500000</v>
      </c>
      <c r="N406" s="17"/>
    </row>
    <row r="407" spans="1:14" ht="11.25" customHeight="1">
      <c r="A407" s="31" t="s">
        <v>1094</v>
      </c>
      <c r="B407" s="30"/>
      <c r="C407" s="27"/>
      <c r="D407" s="2"/>
      <c r="E407" s="39">
        <f>SUM(E403:E406)</f>
        <v>4651000</v>
      </c>
      <c r="F407" s="35" t="s">
        <v>1862</v>
      </c>
      <c r="G407" s="39">
        <f>SUM(G403:G406)</f>
        <v>5265000</v>
      </c>
      <c r="H407" s="35" t="s">
        <v>1862</v>
      </c>
      <c r="I407" s="39">
        <f>ROUND(SUM(I403:I406),-4)</f>
        <v>5900000</v>
      </c>
      <c r="J407" s="16"/>
      <c r="K407" s="39">
        <f>ROUND(SUM(K403:K406),-4)</f>
        <v>6250000</v>
      </c>
      <c r="L407" s="16"/>
      <c r="M407" s="39">
        <f>ROUND(SUM(M403:M406),-4)</f>
        <v>6350000</v>
      </c>
      <c r="N407" s="16"/>
    </row>
    <row r="408" spans="1:14" ht="11.25" customHeight="1">
      <c r="A408" s="5" t="s">
        <v>1656</v>
      </c>
      <c r="B408" s="30"/>
      <c r="C408" s="27"/>
      <c r="D408" s="2"/>
      <c r="E408" s="37">
        <v>5840000</v>
      </c>
      <c r="F408" s="14"/>
      <c r="G408" s="37">
        <v>7100000</v>
      </c>
      <c r="H408" s="19" t="s">
        <v>573</v>
      </c>
      <c r="I408" s="37">
        <v>8300000</v>
      </c>
      <c r="J408" s="19" t="s">
        <v>573</v>
      </c>
      <c r="K408" s="37">
        <v>8500000</v>
      </c>
      <c r="L408" s="19" t="s">
        <v>1854</v>
      </c>
      <c r="M408" s="37">
        <v>8600000</v>
      </c>
      <c r="N408" s="14"/>
    </row>
    <row r="409" spans="1:14" ht="11.25" customHeight="1">
      <c r="A409" s="5" t="s">
        <v>567</v>
      </c>
      <c r="B409" s="30"/>
      <c r="C409" s="27"/>
      <c r="D409" s="2"/>
      <c r="E409" s="37">
        <v>79000</v>
      </c>
      <c r="F409" s="14"/>
      <c r="G409" s="37">
        <v>90000</v>
      </c>
      <c r="H409" s="14"/>
      <c r="I409" s="37">
        <v>100000</v>
      </c>
      <c r="J409" s="14"/>
      <c r="K409" s="37">
        <v>100000</v>
      </c>
      <c r="L409" s="14"/>
      <c r="M409" s="37">
        <v>100000</v>
      </c>
      <c r="N409" s="14"/>
    </row>
    <row r="410" spans="1:14" ht="11.25" customHeight="1">
      <c r="A410" s="5" t="s">
        <v>568</v>
      </c>
      <c r="B410" s="30"/>
      <c r="C410" s="27"/>
      <c r="D410" s="2"/>
      <c r="E410" s="45">
        <v>25000</v>
      </c>
      <c r="F410" s="20"/>
      <c r="G410" s="45">
        <v>25000</v>
      </c>
      <c r="H410" s="20"/>
      <c r="I410" s="45">
        <v>25000</v>
      </c>
      <c r="J410" s="20"/>
      <c r="K410" s="45">
        <v>25000</v>
      </c>
      <c r="L410" s="20"/>
      <c r="M410" s="45">
        <v>25000</v>
      </c>
      <c r="N410" s="20"/>
    </row>
    <row r="411" spans="1:14" ht="11.25" customHeight="1">
      <c r="A411" s="9" t="s">
        <v>1657</v>
      </c>
      <c r="B411" s="30"/>
      <c r="C411" s="27"/>
      <c r="D411" s="2"/>
      <c r="E411" s="37"/>
      <c r="F411" s="14"/>
      <c r="G411" s="37"/>
      <c r="H411" s="14"/>
      <c r="I411" s="37"/>
      <c r="J411" s="14"/>
      <c r="K411" s="37"/>
      <c r="L411" s="14"/>
      <c r="M411" s="37"/>
      <c r="N411" s="14"/>
    </row>
    <row r="412" spans="1:14" ht="11.25" customHeight="1">
      <c r="A412" s="5" t="s">
        <v>569</v>
      </c>
      <c r="B412" s="30"/>
      <c r="C412" s="27"/>
      <c r="D412" s="2"/>
      <c r="E412" s="37"/>
      <c r="F412" s="14"/>
      <c r="G412" s="37"/>
      <c r="H412" s="14"/>
      <c r="I412" s="37"/>
      <c r="J412" s="14"/>
      <c r="K412" s="37"/>
      <c r="L412" s="14"/>
      <c r="M412" s="37"/>
      <c r="N412" s="14"/>
    </row>
    <row r="413" spans="1:14" ht="11.25" customHeight="1">
      <c r="A413" s="32" t="s">
        <v>570</v>
      </c>
      <c r="B413" s="30"/>
      <c r="C413" s="27"/>
      <c r="D413" s="2"/>
      <c r="E413" s="37">
        <v>10400000</v>
      </c>
      <c r="F413" s="14"/>
      <c r="G413" s="37">
        <v>9900000</v>
      </c>
      <c r="H413" s="14"/>
      <c r="I413" s="37">
        <v>15318000</v>
      </c>
      <c r="J413" s="19" t="s">
        <v>573</v>
      </c>
      <c r="K413" s="40">
        <v>15885000</v>
      </c>
      <c r="L413" s="19" t="s">
        <v>573</v>
      </c>
      <c r="M413" s="40">
        <v>14700000</v>
      </c>
      <c r="N413" s="14"/>
    </row>
    <row r="414" spans="1:14" ht="11.25" customHeight="1">
      <c r="A414" s="32" t="s">
        <v>571</v>
      </c>
      <c r="B414" s="30"/>
      <c r="C414" s="27"/>
      <c r="D414" s="2"/>
      <c r="E414" s="37">
        <v>142700000</v>
      </c>
      <c r="F414" s="14"/>
      <c r="G414" s="37">
        <v>155800000</v>
      </c>
      <c r="H414" s="14"/>
      <c r="I414" s="37">
        <v>172060000</v>
      </c>
      <c r="J414" s="14"/>
      <c r="K414" s="40">
        <v>155721000</v>
      </c>
      <c r="L414" s="19" t="s">
        <v>573</v>
      </c>
      <c r="M414" s="40">
        <v>164520000</v>
      </c>
      <c r="N414" s="14"/>
    </row>
    <row r="415" spans="1:14" ht="11.25" customHeight="1">
      <c r="A415" s="32" t="s">
        <v>572</v>
      </c>
      <c r="B415" s="30"/>
      <c r="C415" s="27"/>
      <c r="D415" s="2"/>
      <c r="E415" s="43">
        <v>78800000</v>
      </c>
      <c r="F415" s="17"/>
      <c r="G415" s="43">
        <v>83400000</v>
      </c>
      <c r="H415" s="17"/>
      <c r="I415" s="43">
        <v>83740000</v>
      </c>
      <c r="J415" s="17"/>
      <c r="K415" s="50">
        <v>100100000</v>
      </c>
      <c r="L415" s="23" t="s">
        <v>573</v>
      </c>
      <c r="M415" s="50">
        <v>74200000</v>
      </c>
      <c r="N415" s="17"/>
    </row>
    <row r="416" spans="1:14" ht="11.25" customHeight="1">
      <c r="A416" s="31" t="s">
        <v>1094</v>
      </c>
      <c r="B416" s="30"/>
      <c r="C416" s="27"/>
      <c r="D416" s="2"/>
      <c r="E416" s="37">
        <f>SUM(E413:E415)</f>
        <v>231900000</v>
      </c>
      <c r="F416" s="19" t="s">
        <v>573</v>
      </c>
      <c r="G416" s="37">
        <f>SUM(G413:G415)</f>
        <v>249100000</v>
      </c>
      <c r="H416" s="19" t="s">
        <v>573</v>
      </c>
      <c r="I416" s="37">
        <f>SUM(I413:I415)</f>
        <v>271118000</v>
      </c>
      <c r="J416" s="19" t="s">
        <v>573</v>
      </c>
      <c r="K416" s="37">
        <f>SUM(K413:K415)</f>
        <v>271706000</v>
      </c>
      <c r="L416" s="19" t="s">
        <v>573</v>
      </c>
      <c r="M416" s="37">
        <f>SUM(M413:M415)</f>
        <v>253420000</v>
      </c>
      <c r="N416" s="14"/>
    </row>
    <row r="417" spans="1:14" ht="11.25" customHeight="1">
      <c r="A417" s="5" t="s">
        <v>574</v>
      </c>
      <c r="B417" s="30"/>
      <c r="C417" s="27"/>
      <c r="D417" s="2"/>
      <c r="E417" s="37">
        <v>23600000</v>
      </c>
      <c r="F417" s="14"/>
      <c r="G417" s="37">
        <v>28100000</v>
      </c>
      <c r="H417" s="14"/>
      <c r="I417" s="37">
        <v>29000000</v>
      </c>
      <c r="J417" s="19" t="s">
        <v>1854</v>
      </c>
      <c r="K417" s="37">
        <v>29900000</v>
      </c>
      <c r="L417" s="14"/>
      <c r="M417" s="37">
        <v>30900000</v>
      </c>
      <c r="N417" s="14"/>
    </row>
    <row r="418" spans="1:14" ht="11.25" customHeight="1">
      <c r="A418" s="5" t="s">
        <v>575</v>
      </c>
      <c r="B418" s="5"/>
      <c r="C418" s="6" t="s">
        <v>1091</v>
      </c>
      <c r="D418" s="2"/>
      <c r="E418" s="37">
        <v>591400</v>
      </c>
      <c r="F418" s="14"/>
      <c r="G418" s="37">
        <v>592000</v>
      </c>
      <c r="H418" s="14"/>
      <c r="I418" s="37">
        <v>584000</v>
      </c>
      <c r="J418" s="14"/>
      <c r="K418" s="37">
        <v>581000</v>
      </c>
      <c r="L418" s="14"/>
      <c r="M418" s="37">
        <v>595000</v>
      </c>
      <c r="N418" s="14"/>
    </row>
    <row r="419" spans="1:14" ht="11.25" customHeight="1">
      <c r="A419" s="5" t="s">
        <v>1659</v>
      </c>
      <c r="B419" s="5"/>
      <c r="C419" s="7" t="s">
        <v>1661</v>
      </c>
      <c r="D419" s="2"/>
      <c r="E419" s="37">
        <v>80300000</v>
      </c>
      <c r="F419" s="14"/>
      <c r="G419" s="37">
        <v>84315000</v>
      </c>
      <c r="H419" s="14"/>
      <c r="I419" s="37">
        <v>84680000</v>
      </c>
      <c r="J419" s="14"/>
      <c r="K419" s="37">
        <v>86505000</v>
      </c>
      <c r="L419" s="14"/>
      <c r="M419" s="37">
        <v>89790000</v>
      </c>
      <c r="N419" s="14"/>
    </row>
    <row r="420" spans="1:14" ht="11.25" customHeight="1">
      <c r="A420" s="5" t="s">
        <v>576</v>
      </c>
      <c r="B420" s="5"/>
      <c r="C420" s="6"/>
      <c r="D420" s="2"/>
      <c r="E420" s="37">
        <v>1715000</v>
      </c>
      <c r="F420" s="14"/>
      <c r="G420" s="37">
        <v>1950000</v>
      </c>
      <c r="H420" s="14"/>
      <c r="I420" s="37">
        <v>1676000</v>
      </c>
      <c r="J420" s="14"/>
      <c r="K420" s="40">
        <v>2624000</v>
      </c>
      <c r="L420" s="19" t="s">
        <v>573</v>
      </c>
      <c r="M420" s="37">
        <v>1500000</v>
      </c>
      <c r="N420" s="14"/>
    </row>
    <row r="421" spans="1:14" ht="11.25" customHeight="1">
      <c r="A421" s="5" t="s">
        <v>577</v>
      </c>
      <c r="B421" s="5"/>
      <c r="C421" s="6"/>
      <c r="D421" s="2"/>
      <c r="E421" s="37">
        <v>1767000</v>
      </c>
      <c r="F421" s="14"/>
      <c r="G421" s="37">
        <v>3350000</v>
      </c>
      <c r="H421" s="14"/>
      <c r="I421" s="37">
        <v>2100000</v>
      </c>
      <c r="J421" s="14"/>
      <c r="K421" s="37">
        <v>2100000</v>
      </c>
      <c r="L421" s="14"/>
      <c r="M421" s="37">
        <v>2100000</v>
      </c>
      <c r="N421" s="19" t="s">
        <v>1643</v>
      </c>
    </row>
    <row r="422" spans="1:14" ht="11.25" customHeight="1">
      <c r="A422" s="30" t="s">
        <v>1619</v>
      </c>
      <c r="B422" s="30"/>
      <c r="C422" s="27"/>
      <c r="D422" s="2"/>
      <c r="E422" s="37"/>
      <c r="F422" s="14"/>
      <c r="G422" s="37"/>
      <c r="H422" s="14"/>
      <c r="I422" s="37"/>
      <c r="J422" s="14"/>
      <c r="K422" s="37"/>
      <c r="L422" s="14"/>
      <c r="M422" s="37"/>
      <c r="N422" s="14"/>
    </row>
    <row r="423" spans="1:14" ht="11.25" customHeight="1">
      <c r="A423" s="8" t="s">
        <v>578</v>
      </c>
      <c r="B423" s="5"/>
      <c r="C423" s="6"/>
      <c r="D423" s="2"/>
      <c r="E423" s="37"/>
      <c r="F423" s="14"/>
      <c r="G423" s="37"/>
      <c r="H423" s="14"/>
      <c r="I423" s="37"/>
      <c r="J423" s="14"/>
      <c r="K423" s="37"/>
      <c r="L423" s="14"/>
      <c r="M423" s="37"/>
      <c r="N423" s="14"/>
    </row>
    <row r="424" spans="1:14" ht="11.25" customHeight="1">
      <c r="A424" s="10" t="s">
        <v>480</v>
      </c>
      <c r="B424" s="5"/>
      <c r="C424" s="6"/>
      <c r="D424" s="2"/>
      <c r="E424" s="37">
        <v>303300000</v>
      </c>
      <c r="F424" s="14"/>
      <c r="G424" s="37">
        <v>305000000</v>
      </c>
      <c r="H424" s="14"/>
      <c r="I424" s="37">
        <v>324000000</v>
      </c>
      <c r="J424" s="14"/>
      <c r="K424" s="37">
        <v>348000000</v>
      </c>
      <c r="L424" s="14"/>
      <c r="M424" s="37">
        <v>379000000</v>
      </c>
      <c r="N424" s="14"/>
    </row>
    <row r="425" spans="1:14" ht="11.25" customHeight="1">
      <c r="A425" s="10" t="s">
        <v>579</v>
      </c>
      <c r="B425" s="5"/>
      <c r="C425" s="7" t="s">
        <v>580</v>
      </c>
      <c r="D425" s="2"/>
      <c r="E425" s="37">
        <v>2230000</v>
      </c>
      <c r="F425" s="14"/>
      <c r="G425" s="37">
        <v>2240000</v>
      </c>
      <c r="H425" s="14"/>
      <c r="I425" s="37">
        <v>2390000</v>
      </c>
      <c r="J425" s="14"/>
      <c r="K425" s="37">
        <v>2560000</v>
      </c>
      <c r="L425" s="14"/>
      <c r="M425" s="37">
        <v>2790000</v>
      </c>
      <c r="N425" s="14"/>
    </row>
    <row r="426" spans="1:14" ht="11.25" customHeight="1">
      <c r="A426" s="8" t="s">
        <v>1889</v>
      </c>
      <c r="B426" s="5"/>
      <c r="C426" s="6"/>
      <c r="D426" s="2"/>
      <c r="E426" s="37">
        <v>164000000</v>
      </c>
      <c r="F426" s="14"/>
      <c r="G426" s="37">
        <v>175000000</v>
      </c>
      <c r="H426" s="14"/>
      <c r="I426" s="37">
        <v>174000000</v>
      </c>
      <c r="J426" s="14"/>
      <c r="K426" s="37">
        <v>178362300</v>
      </c>
      <c r="L426" s="14"/>
      <c r="M426" s="37">
        <v>184960000</v>
      </c>
      <c r="N426" s="14"/>
    </row>
    <row r="427" spans="1:14" ht="11.25" customHeight="1">
      <c r="A427" s="5" t="s">
        <v>1297</v>
      </c>
      <c r="B427" s="5"/>
      <c r="C427" s="6"/>
      <c r="D427" s="2"/>
      <c r="E427" s="37"/>
      <c r="F427" s="14"/>
      <c r="G427" s="37"/>
      <c r="H427" s="14"/>
      <c r="I427" s="37"/>
      <c r="J427" s="14"/>
      <c r="K427" s="37"/>
      <c r="L427" s="14"/>
      <c r="M427" s="37"/>
      <c r="N427" s="14"/>
    </row>
    <row r="428" spans="1:14" ht="11.25" customHeight="1">
      <c r="A428" s="8" t="s">
        <v>726</v>
      </c>
      <c r="B428" s="5"/>
      <c r="C428" s="6"/>
      <c r="D428" s="2"/>
      <c r="E428" s="37">
        <v>2000</v>
      </c>
      <c r="F428" s="14"/>
      <c r="G428" s="37">
        <v>2000</v>
      </c>
      <c r="H428" s="14"/>
      <c r="I428" s="37">
        <v>2500</v>
      </c>
      <c r="J428" s="19" t="s">
        <v>573</v>
      </c>
      <c r="K428" s="37">
        <v>2500</v>
      </c>
      <c r="L428" s="19" t="s">
        <v>573</v>
      </c>
      <c r="M428" s="37">
        <v>2900</v>
      </c>
      <c r="N428" s="14"/>
    </row>
    <row r="429" spans="1:14" ht="11.25" customHeight="1">
      <c r="A429" s="8" t="s">
        <v>1299</v>
      </c>
      <c r="B429" s="5"/>
      <c r="C429" s="6"/>
      <c r="D429" s="2"/>
      <c r="E429" s="37">
        <f>E428*1.1793</f>
        <v>2358.6</v>
      </c>
      <c r="F429" s="14"/>
      <c r="G429" s="37">
        <f>G428*1.1793</f>
        <v>2358.6</v>
      </c>
      <c r="H429" s="14"/>
      <c r="I429" s="37">
        <f>I428*1.1793</f>
        <v>2948.25</v>
      </c>
      <c r="J429" s="19"/>
      <c r="K429" s="37">
        <f>K428*1.1793</f>
        <v>2948.25</v>
      </c>
      <c r="L429" s="19"/>
      <c r="M429" s="37">
        <f>M428*1.1793</f>
        <v>3419.9700000000003</v>
      </c>
      <c r="N429" s="14"/>
    </row>
    <row r="430" spans="1:14" ht="11.25" customHeight="1">
      <c r="A430" s="263" t="s">
        <v>735</v>
      </c>
      <c r="B430" s="263"/>
      <c r="C430" s="263"/>
      <c r="D430" s="2"/>
      <c r="E430" s="37"/>
      <c r="F430" s="14"/>
      <c r="G430" s="37"/>
      <c r="H430" s="14"/>
      <c r="I430" s="37"/>
      <c r="J430" s="14"/>
      <c r="K430" s="37"/>
      <c r="L430" s="14"/>
      <c r="M430" s="37"/>
      <c r="N430" s="14"/>
    </row>
    <row r="431" spans="1:14" ht="11.25" customHeight="1">
      <c r="A431" s="9" t="s">
        <v>1632</v>
      </c>
      <c r="B431" s="5"/>
      <c r="C431" s="6"/>
      <c r="D431" s="2"/>
      <c r="E431" s="37"/>
      <c r="F431" s="14"/>
      <c r="G431" s="37"/>
      <c r="H431" s="14"/>
      <c r="I431" s="37"/>
      <c r="J431" s="14"/>
      <c r="K431" s="37"/>
      <c r="L431" s="14"/>
      <c r="M431" s="37"/>
      <c r="N431" s="14"/>
    </row>
    <row r="432" spans="1:14" ht="11.25" customHeight="1">
      <c r="A432" s="5" t="s">
        <v>581</v>
      </c>
      <c r="B432" s="5"/>
      <c r="C432" s="6"/>
      <c r="D432" s="2"/>
      <c r="E432" s="37">
        <v>196300</v>
      </c>
      <c r="F432" s="14"/>
      <c r="G432" s="37">
        <v>229100</v>
      </c>
      <c r="H432" s="14"/>
      <c r="I432" s="37">
        <v>300000</v>
      </c>
      <c r="J432" s="14"/>
      <c r="K432" s="37">
        <v>289000</v>
      </c>
      <c r="L432" s="19" t="s">
        <v>573</v>
      </c>
      <c r="M432" s="37">
        <v>308000</v>
      </c>
      <c r="N432" s="19" t="s">
        <v>1643</v>
      </c>
    </row>
    <row r="433" spans="1:14" ht="11.25" customHeight="1">
      <c r="A433" s="5" t="s">
        <v>1192</v>
      </c>
      <c r="B433" s="5"/>
      <c r="C433" s="6"/>
      <c r="D433" s="2"/>
      <c r="E433" s="37">
        <v>1500</v>
      </c>
      <c r="F433" s="14"/>
      <c r="G433" s="37">
        <v>1800</v>
      </c>
      <c r="H433" s="14"/>
      <c r="I433" s="37">
        <v>2000</v>
      </c>
      <c r="J433" s="14"/>
      <c r="K433" s="37">
        <v>2500</v>
      </c>
      <c r="L433" s="19" t="s">
        <v>573</v>
      </c>
      <c r="M433" s="37">
        <v>3000</v>
      </c>
      <c r="N433" s="14"/>
    </row>
    <row r="434" spans="1:14" ht="11.25" customHeight="1">
      <c r="A434" s="5" t="s">
        <v>1193</v>
      </c>
      <c r="B434" s="5"/>
      <c r="C434" s="6"/>
      <c r="D434" s="2"/>
      <c r="E434" s="37">
        <v>5</v>
      </c>
      <c r="F434" s="14"/>
      <c r="G434" s="37">
        <v>5</v>
      </c>
      <c r="H434" s="14"/>
      <c r="I434" s="37">
        <v>5</v>
      </c>
      <c r="J434" s="14"/>
      <c r="K434" s="37">
        <v>5</v>
      </c>
      <c r="L434" s="14"/>
      <c r="M434" s="40" t="s">
        <v>1616</v>
      </c>
      <c r="N434" s="14"/>
    </row>
    <row r="435" spans="1:14" ht="11.25" customHeight="1">
      <c r="A435" s="5" t="s">
        <v>1626</v>
      </c>
      <c r="B435" s="5"/>
      <c r="C435" s="6" t="s">
        <v>1617</v>
      </c>
      <c r="D435" s="2"/>
      <c r="E435" s="37">
        <v>5000</v>
      </c>
      <c r="F435" s="19" t="s">
        <v>573</v>
      </c>
      <c r="G435" s="37">
        <v>5000</v>
      </c>
      <c r="H435" s="19" t="s">
        <v>573</v>
      </c>
      <c r="I435" s="37">
        <v>5000</v>
      </c>
      <c r="J435" s="19" t="s">
        <v>573</v>
      </c>
      <c r="K435" s="37">
        <v>5000</v>
      </c>
      <c r="L435" s="19" t="s">
        <v>1854</v>
      </c>
      <c r="M435" s="37">
        <v>5000</v>
      </c>
      <c r="N435" s="19" t="s">
        <v>1643</v>
      </c>
    </row>
    <row r="436" spans="1:14" ht="11.25" customHeight="1">
      <c r="A436" s="5" t="s">
        <v>1194</v>
      </c>
      <c r="B436" s="5"/>
      <c r="C436" s="6"/>
      <c r="D436" s="2"/>
      <c r="E436" s="37">
        <v>800</v>
      </c>
      <c r="F436" s="14"/>
      <c r="G436" s="37">
        <v>800</v>
      </c>
      <c r="H436" s="14"/>
      <c r="I436" s="37">
        <v>800</v>
      </c>
      <c r="J436" s="14"/>
      <c r="K436" s="37">
        <v>800</v>
      </c>
      <c r="L436" s="14"/>
      <c r="M436" s="37">
        <v>800</v>
      </c>
      <c r="N436" s="14"/>
    </row>
    <row r="437" spans="1:14" ht="11.25" customHeight="1">
      <c r="A437" s="5" t="s">
        <v>1195</v>
      </c>
      <c r="B437" s="5"/>
      <c r="C437" s="6"/>
      <c r="D437" s="2"/>
      <c r="E437" s="37">
        <v>35</v>
      </c>
      <c r="F437" s="14"/>
      <c r="G437" s="37">
        <v>35</v>
      </c>
      <c r="H437" s="14"/>
      <c r="I437" s="37">
        <v>40</v>
      </c>
      <c r="J437" s="14"/>
      <c r="K437" s="37">
        <v>40</v>
      </c>
      <c r="L437" s="14"/>
      <c r="M437" s="37">
        <v>20</v>
      </c>
      <c r="N437" s="14"/>
    </row>
    <row r="438" spans="1:14" ht="11.25" customHeight="1">
      <c r="A438" s="5" t="s">
        <v>1856</v>
      </c>
      <c r="B438" s="5"/>
      <c r="C438" s="6" t="s">
        <v>1617</v>
      </c>
      <c r="D438" s="13"/>
      <c r="E438" s="43">
        <v>5000</v>
      </c>
      <c r="F438" s="23"/>
      <c r="G438" s="43">
        <v>5000</v>
      </c>
      <c r="H438" s="17"/>
      <c r="I438" s="43">
        <v>5000</v>
      </c>
      <c r="J438" s="17"/>
      <c r="K438" s="43">
        <v>5000</v>
      </c>
      <c r="L438" s="23" t="s">
        <v>1643</v>
      </c>
      <c r="M438" s="43">
        <v>50000</v>
      </c>
      <c r="N438" s="17"/>
    </row>
    <row r="439" spans="1:14" ht="11.25" customHeight="1">
      <c r="A439" s="262" t="s">
        <v>1615</v>
      </c>
      <c r="B439" s="262"/>
      <c r="C439" s="262"/>
      <c r="D439" s="262"/>
      <c r="E439" s="262"/>
      <c r="F439" s="262"/>
      <c r="G439" s="262"/>
      <c r="H439" s="262"/>
      <c r="I439" s="262"/>
      <c r="J439" s="262"/>
      <c r="K439" s="262"/>
      <c r="L439" s="262"/>
      <c r="M439" s="262"/>
      <c r="N439" s="262"/>
    </row>
    <row r="440" spans="1:14" ht="11.25" customHeight="1">
      <c r="A440" s="266"/>
      <c r="B440" s="266"/>
      <c r="C440" s="266"/>
      <c r="D440" s="266"/>
      <c r="E440" s="266"/>
      <c r="F440" s="266"/>
      <c r="G440" s="266"/>
      <c r="H440" s="266"/>
      <c r="I440" s="266"/>
      <c r="J440" s="266"/>
      <c r="K440" s="266"/>
      <c r="L440" s="266"/>
      <c r="M440" s="266"/>
      <c r="N440" s="266"/>
    </row>
    <row r="441" spans="1:14" ht="11.25" customHeight="1">
      <c r="A441" s="264" t="s">
        <v>1621</v>
      </c>
      <c r="B441" s="264"/>
      <c r="C441" s="264"/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264"/>
    </row>
    <row r="442" spans="1:14" ht="11.25" customHeight="1">
      <c r="A442" s="264" t="s">
        <v>1847</v>
      </c>
      <c r="B442" s="264"/>
      <c r="C442" s="264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264"/>
    </row>
    <row r="443" spans="1:14" ht="11.25" customHeight="1">
      <c r="A443" s="265"/>
      <c r="B443" s="265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</row>
    <row r="444" spans="1:14" ht="11.25" customHeight="1">
      <c r="A444" s="264" t="s">
        <v>748</v>
      </c>
      <c r="B444" s="264"/>
      <c r="C444" s="264"/>
      <c r="D444" s="264"/>
      <c r="E444" s="264"/>
      <c r="F444" s="264"/>
      <c r="G444" s="264"/>
      <c r="H444" s="264"/>
      <c r="I444" s="264"/>
      <c r="J444" s="264"/>
      <c r="K444" s="264"/>
      <c r="L444" s="264"/>
      <c r="M444" s="264"/>
      <c r="N444" s="264"/>
    </row>
    <row r="445" spans="1:14" ht="11.25" customHeight="1">
      <c r="A445" s="261"/>
      <c r="B445" s="261"/>
      <c r="C445" s="261"/>
      <c r="D445" s="261"/>
      <c r="E445" s="261"/>
      <c r="F445" s="261"/>
      <c r="G445" s="261"/>
      <c r="H445" s="261"/>
      <c r="I445" s="261"/>
      <c r="J445" s="261"/>
      <c r="K445" s="261"/>
      <c r="L445" s="261"/>
      <c r="M445" s="261"/>
      <c r="N445" s="261"/>
    </row>
    <row r="446" spans="1:14" ht="11.25" customHeight="1">
      <c r="A446" s="263" t="s">
        <v>1625</v>
      </c>
      <c r="B446" s="263"/>
      <c r="C446" s="263"/>
      <c r="D446" s="4"/>
      <c r="E446" s="38" t="s">
        <v>1609</v>
      </c>
      <c r="F446" s="15"/>
      <c r="G446" s="38" t="s">
        <v>1610</v>
      </c>
      <c r="H446" s="15"/>
      <c r="I446" s="38" t="s">
        <v>1611</v>
      </c>
      <c r="J446" s="15"/>
      <c r="K446" s="38" t="s">
        <v>1612</v>
      </c>
      <c r="L446" s="15"/>
      <c r="M446" s="38" t="s">
        <v>1613</v>
      </c>
      <c r="N446" s="15"/>
    </row>
    <row r="447" spans="1:14" ht="11.25" customHeight="1">
      <c r="A447" s="263" t="s">
        <v>747</v>
      </c>
      <c r="B447" s="263"/>
      <c r="C447" s="263"/>
      <c r="D447" s="2"/>
      <c r="E447" s="37"/>
      <c r="F447" s="14"/>
      <c r="G447" s="37"/>
      <c r="H447" s="14"/>
      <c r="I447" s="37"/>
      <c r="J447" s="14"/>
      <c r="K447" s="37"/>
      <c r="L447" s="14"/>
      <c r="M447" s="37"/>
      <c r="N447" s="14"/>
    </row>
    <row r="448" spans="1:14" ht="11.25" customHeight="1">
      <c r="A448" s="9" t="s">
        <v>1640</v>
      </c>
      <c r="B448" s="5"/>
      <c r="C448" s="6"/>
      <c r="D448" s="2"/>
      <c r="E448" s="37"/>
      <c r="F448" s="19"/>
      <c r="G448" s="37"/>
      <c r="H448" s="14"/>
      <c r="I448" s="37"/>
      <c r="J448" s="14"/>
      <c r="K448" s="37"/>
      <c r="L448" s="14"/>
      <c r="M448" s="37"/>
      <c r="N448" s="14"/>
    </row>
    <row r="449" spans="1:14" ht="11.25" customHeight="1">
      <c r="A449" s="30" t="s">
        <v>1631</v>
      </c>
      <c r="B449" s="5"/>
      <c r="C449" s="6"/>
      <c r="D449" s="2"/>
      <c r="E449" s="37">
        <v>17700</v>
      </c>
      <c r="F449" s="19"/>
      <c r="G449" s="37">
        <v>30000</v>
      </c>
      <c r="H449" s="14"/>
      <c r="I449" s="37">
        <v>50000</v>
      </c>
      <c r="J449" s="14"/>
      <c r="K449" s="37">
        <v>70000</v>
      </c>
      <c r="L449" s="14"/>
      <c r="M449" s="37">
        <v>100000</v>
      </c>
      <c r="N449" s="14"/>
    </row>
    <row r="450" spans="1:14" ht="11.25" customHeight="1">
      <c r="A450" s="5" t="s">
        <v>1196</v>
      </c>
      <c r="B450" s="5"/>
      <c r="C450" s="6"/>
      <c r="D450" s="2"/>
      <c r="E450" s="37">
        <v>9000</v>
      </c>
      <c r="F450" s="19"/>
      <c r="G450" s="37">
        <v>9000</v>
      </c>
      <c r="H450" s="14"/>
      <c r="I450" s="37">
        <v>9000</v>
      </c>
      <c r="J450" s="14"/>
      <c r="K450" s="37">
        <v>9000</v>
      </c>
      <c r="L450" s="14"/>
      <c r="M450" s="37">
        <v>9000</v>
      </c>
      <c r="N450" s="14"/>
    </row>
    <row r="451" spans="1:14" ht="11.25" customHeight="1">
      <c r="A451" s="5" t="s">
        <v>1654</v>
      </c>
      <c r="B451" s="5"/>
      <c r="C451" s="6"/>
      <c r="D451" s="2"/>
      <c r="E451" s="37">
        <v>31700</v>
      </c>
      <c r="F451" s="19"/>
      <c r="G451" s="37">
        <v>35000</v>
      </c>
      <c r="H451" s="14"/>
      <c r="I451" s="37">
        <v>35000</v>
      </c>
      <c r="J451" s="14"/>
      <c r="K451" s="37">
        <v>35000</v>
      </c>
      <c r="L451" s="14"/>
      <c r="M451" s="37">
        <v>35000</v>
      </c>
      <c r="N451" s="14"/>
    </row>
    <row r="452" spans="1:14" ht="11.25" customHeight="1">
      <c r="A452" s="30" t="s">
        <v>1197</v>
      </c>
      <c r="B452" s="5"/>
      <c r="C452" s="6"/>
      <c r="D452" s="2"/>
      <c r="E452" s="37">
        <v>10000</v>
      </c>
      <c r="F452" s="19"/>
      <c r="G452" s="37">
        <v>10000</v>
      </c>
      <c r="H452" s="14"/>
      <c r="I452" s="37">
        <v>15000</v>
      </c>
      <c r="J452" s="19" t="s">
        <v>573</v>
      </c>
      <c r="K452" s="37">
        <v>5000</v>
      </c>
      <c r="L452" s="19" t="s">
        <v>573</v>
      </c>
      <c r="M452" s="37">
        <v>15000</v>
      </c>
      <c r="N452" s="14"/>
    </row>
    <row r="453" spans="1:14" ht="11.25" customHeight="1">
      <c r="A453" s="9" t="s">
        <v>1657</v>
      </c>
      <c r="B453" s="5"/>
      <c r="C453" s="6"/>
      <c r="D453" s="2"/>
      <c r="E453" s="37"/>
      <c r="F453" s="19"/>
      <c r="G453" s="37"/>
      <c r="H453" s="14"/>
      <c r="I453" s="37"/>
      <c r="J453" s="14"/>
      <c r="K453" s="37"/>
      <c r="L453" s="14"/>
      <c r="M453" s="37"/>
      <c r="N453" s="14"/>
    </row>
    <row r="454" spans="1:14" ht="11.25" customHeight="1">
      <c r="A454" s="5" t="s">
        <v>479</v>
      </c>
      <c r="B454" s="5"/>
      <c r="C454" s="6"/>
      <c r="D454" s="2"/>
      <c r="E454" s="37">
        <v>16000</v>
      </c>
      <c r="F454" s="19"/>
      <c r="G454" s="37">
        <v>16600</v>
      </c>
      <c r="H454" s="14"/>
      <c r="I454" s="37">
        <v>20700</v>
      </c>
      <c r="J454" s="14"/>
      <c r="K454" s="37">
        <v>20000</v>
      </c>
      <c r="L454" s="14"/>
      <c r="M454" s="37">
        <v>40000</v>
      </c>
      <c r="N454" s="14"/>
    </row>
    <row r="455" spans="1:14" ht="11.25" customHeight="1">
      <c r="A455" s="5" t="s">
        <v>1658</v>
      </c>
      <c r="B455" s="5"/>
      <c r="C455" s="6" t="s">
        <v>1624</v>
      </c>
      <c r="D455" s="2"/>
      <c r="E455" s="37">
        <v>32400</v>
      </c>
      <c r="F455" s="19"/>
      <c r="G455" s="37">
        <v>40000</v>
      </c>
      <c r="H455" s="14"/>
      <c r="I455" s="37">
        <v>40000</v>
      </c>
      <c r="J455" s="14"/>
      <c r="K455" s="37">
        <v>50000</v>
      </c>
      <c r="L455" s="14"/>
      <c r="M455" s="37">
        <v>30000</v>
      </c>
      <c r="N455" s="14"/>
    </row>
    <row r="456" spans="1:14" ht="11.25" customHeight="1">
      <c r="A456" s="5" t="s">
        <v>1660</v>
      </c>
      <c r="B456" s="5"/>
      <c r="C456" s="6"/>
      <c r="D456" s="2"/>
      <c r="E456" s="37">
        <v>19400</v>
      </c>
      <c r="F456" s="14"/>
      <c r="G456" s="37">
        <v>20000</v>
      </c>
      <c r="H456" s="19" t="s">
        <v>1643</v>
      </c>
      <c r="I456" s="37">
        <v>20000</v>
      </c>
      <c r="J456" s="19" t="s">
        <v>1854</v>
      </c>
      <c r="K456" s="37">
        <v>20000</v>
      </c>
      <c r="L456" s="14"/>
      <c r="M456" s="37">
        <v>20000</v>
      </c>
      <c r="N456" s="14"/>
    </row>
    <row r="457" spans="1:14" ht="11.25" customHeight="1">
      <c r="A457" s="263" t="s">
        <v>736</v>
      </c>
      <c r="B457" s="263"/>
      <c r="C457" s="263"/>
      <c r="D457" s="2"/>
      <c r="E457" s="37"/>
      <c r="F457" s="14"/>
      <c r="G457" s="37"/>
      <c r="H457" s="19"/>
      <c r="I457" s="37"/>
      <c r="J457" s="14"/>
      <c r="K457" s="37"/>
      <c r="L457" s="14"/>
      <c r="M457" s="37"/>
      <c r="N457" s="14"/>
    </row>
    <row r="458" spans="1:14" ht="11.25" customHeight="1">
      <c r="A458" s="9" t="s">
        <v>1640</v>
      </c>
      <c r="B458" s="5"/>
      <c r="C458" s="6"/>
      <c r="D458" s="2"/>
      <c r="E458" s="37"/>
      <c r="F458" s="14"/>
      <c r="G458" s="37"/>
      <c r="H458" s="19"/>
      <c r="I458" s="37"/>
      <c r="J458" s="14"/>
      <c r="K458" s="37"/>
      <c r="L458" s="14"/>
      <c r="M458" s="37"/>
      <c r="N458" s="14"/>
    </row>
    <row r="459" spans="1:14" ht="11.25" customHeight="1">
      <c r="A459" s="5" t="s">
        <v>1198</v>
      </c>
      <c r="B459" s="5"/>
      <c r="C459" s="6"/>
      <c r="D459" s="2"/>
      <c r="E459" s="37">
        <v>50000</v>
      </c>
      <c r="F459" s="14"/>
      <c r="G459" s="37">
        <v>50000</v>
      </c>
      <c r="H459" s="19"/>
      <c r="I459" s="37">
        <v>50000</v>
      </c>
      <c r="J459" s="14"/>
      <c r="K459" s="37">
        <v>50000</v>
      </c>
      <c r="L459" s="14"/>
      <c r="M459" s="37">
        <v>50000</v>
      </c>
      <c r="N459" s="14"/>
    </row>
    <row r="460" spans="1:14" ht="11.25" customHeight="1">
      <c r="A460" s="5" t="s">
        <v>1199</v>
      </c>
      <c r="B460" s="5"/>
      <c r="C460" s="6"/>
      <c r="D460" s="2"/>
      <c r="E460" s="37">
        <v>250</v>
      </c>
      <c r="F460" s="14"/>
      <c r="G460" s="37">
        <v>250</v>
      </c>
      <c r="H460" s="19"/>
      <c r="I460" s="37">
        <v>250</v>
      </c>
      <c r="J460" s="14"/>
      <c r="K460" s="37">
        <v>250</v>
      </c>
      <c r="L460" s="14"/>
      <c r="M460" s="37">
        <v>250</v>
      </c>
      <c r="N460" s="14"/>
    </row>
    <row r="461" spans="1:14" ht="11.25" customHeight="1">
      <c r="A461" s="5" t="s">
        <v>1200</v>
      </c>
      <c r="B461" s="5"/>
      <c r="C461" s="6"/>
      <c r="D461" s="2"/>
      <c r="E461" s="37">
        <v>90</v>
      </c>
      <c r="F461" s="14"/>
      <c r="G461" s="37">
        <v>100</v>
      </c>
      <c r="H461" s="19"/>
      <c r="I461" s="37">
        <v>90</v>
      </c>
      <c r="J461" s="14"/>
      <c r="K461" s="37">
        <v>100</v>
      </c>
      <c r="L461" s="14"/>
      <c r="M461" s="37">
        <v>100</v>
      </c>
      <c r="N461" s="14"/>
    </row>
    <row r="462" spans="1:14" ht="11.25" customHeight="1">
      <c r="A462" s="5" t="s">
        <v>1201</v>
      </c>
      <c r="B462" s="5"/>
      <c r="C462" s="6" t="s">
        <v>1617</v>
      </c>
      <c r="D462" s="2"/>
      <c r="E462" s="37">
        <v>150000</v>
      </c>
      <c r="F462" s="14"/>
      <c r="G462" s="37">
        <v>150000</v>
      </c>
      <c r="H462" s="19"/>
      <c r="I462" s="37">
        <v>150000</v>
      </c>
      <c r="J462" s="14"/>
      <c r="K462" s="37">
        <v>150000</v>
      </c>
      <c r="L462" s="14"/>
      <c r="M462" s="37">
        <v>150000</v>
      </c>
      <c r="N462" s="14"/>
    </row>
    <row r="463" spans="1:14" ht="11.25" customHeight="1">
      <c r="A463" s="5" t="s">
        <v>1202</v>
      </c>
      <c r="B463" s="5"/>
      <c r="C463" s="6"/>
      <c r="D463" s="2"/>
      <c r="E463" s="37">
        <v>450000</v>
      </c>
      <c r="F463" s="14"/>
      <c r="G463" s="37">
        <v>450000</v>
      </c>
      <c r="H463" s="19"/>
      <c r="I463" s="37">
        <v>450000</v>
      </c>
      <c r="J463" s="14"/>
      <c r="K463" s="37">
        <v>450000</v>
      </c>
      <c r="L463" s="14"/>
      <c r="M463" s="37">
        <v>450000</v>
      </c>
      <c r="N463" s="14"/>
    </row>
    <row r="464" spans="1:14" ht="11.25" customHeight="1">
      <c r="A464" s="5" t="s">
        <v>1203</v>
      </c>
      <c r="B464" s="5"/>
      <c r="C464" s="6"/>
      <c r="D464" s="2"/>
      <c r="E464" s="40" t="s">
        <v>1662</v>
      </c>
      <c r="F464" s="14"/>
      <c r="G464" s="40" t="s">
        <v>1662</v>
      </c>
      <c r="H464" s="19"/>
      <c r="I464" s="40" t="s">
        <v>1662</v>
      </c>
      <c r="J464" s="14"/>
      <c r="K464" s="40" t="s">
        <v>1662</v>
      </c>
      <c r="L464" s="14"/>
      <c r="M464" s="40" t="s">
        <v>1662</v>
      </c>
      <c r="N464" s="14"/>
    </row>
    <row r="465" spans="1:14" ht="11.25" customHeight="1">
      <c r="A465" s="5" t="s">
        <v>1204</v>
      </c>
      <c r="B465" s="5"/>
      <c r="C465" s="6"/>
      <c r="D465" s="2"/>
      <c r="E465" s="37">
        <v>80</v>
      </c>
      <c r="F465" s="14"/>
      <c r="G465" s="37">
        <v>85</v>
      </c>
      <c r="H465" s="19"/>
      <c r="I465" s="37">
        <v>85</v>
      </c>
      <c r="J465" s="14"/>
      <c r="K465" s="37">
        <v>85</v>
      </c>
      <c r="L465" s="14"/>
      <c r="M465" s="37">
        <v>85</v>
      </c>
      <c r="N465" s="14"/>
    </row>
    <row r="466" spans="1:14" ht="11.25" customHeight="1">
      <c r="A466" s="5" t="s">
        <v>1654</v>
      </c>
      <c r="B466" s="5"/>
      <c r="C466" s="6"/>
      <c r="D466" s="2"/>
      <c r="E466" s="37">
        <v>100000</v>
      </c>
      <c r="F466" s="14"/>
      <c r="G466" s="37">
        <v>100000</v>
      </c>
      <c r="H466" s="19"/>
      <c r="I466" s="37">
        <v>100000</v>
      </c>
      <c r="J466" s="14"/>
      <c r="K466" s="37">
        <v>100000</v>
      </c>
      <c r="L466" s="14"/>
      <c r="M466" s="37">
        <v>100000</v>
      </c>
      <c r="N466" s="14"/>
    </row>
    <row r="467" spans="1:14" ht="11.25" customHeight="1">
      <c r="A467" s="5" t="s">
        <v>1653</v>
      </c>
      <c r="B467" s="5"/>
      <c r="C467" s="6"/>
      <c r="D467" s="2"/>
      <c r="E467" s="37">
        <v>90000</v>
      </c>
      <c r="F467" s="14"/>
      <c r="G467" s="37">
        <v>150000</v>
      </c>
      <c r="H467" s="19"/>
      <c r="I467" s="37">
        <v>200000</v>
      </c>
      <c r="J467" s="19" t="s">
        <v>573</v>
      </c>
      <c r="K467" s="37">
        <v>200000</v>
      </c>
      <c r="L467" s="19" t="s">
        <v>573</v>
      </c>
      <c r="M467" s="37">
        <v>200000</v>
      </c>
      <c r="N467" s="14"/>
    </row>
    <row r="468" spans="1:14" ht="11.25" customHeight="1">
      <c r="A468" s="5" t="s">
        <v>1803</v>
      </c>
      <c r="B468" s="5"/>
      <c r="C468" s="6"/>
      <c r="D468" s="2"/>
      <c r="E468" s="37">
        <v>15000</v>
      </c>
      <c r="F468" s="19" t="s">
        <v>1848</v>
      </c>
      <c r="G468" s="37">
        <v>16000</v>
      </c>
      <c r="H468" s="19"/>
      <c r="I468" s="37">
        <v>16000</v>
      </c>
      <c r="J468" s="14"/>
      <c r="K468" s="37">
        <v>16000</v>
      </c>
      <c r="L468" s="14"/>
      <c r="M468" s="37">
        <v>16000</v>
      </c>
      <c r="N468" s="14"/>
    </row>
    <row r="469" spans="1:14" ht="11.25" customHeight="1">
      <c r="A469" s="5" t="s">
        <v>1197</v>
      </c>
      <c r="B469" s="5"/>
      <c r="C469" s="6"/>
      <c r="D469" s="2"/>
      <c r="E469" s="37">
        <v>75000</v>
      </c>
      <c r="F469" s="14"/>
      <c r="G469" s="37">
        <v>75000</v>
      </c>
      <c r="H469" s="19"/>
      <c r="I469" s="37">
        <v>75000</v>
      </c>
      <c r="J469" s="14"/>
      <c r="K469" s="37">
        <v>75000</v>
      </c>
      <c r="L469" s="14"/>
      <c r="M469" s="37">
        <v>75000</v>
      </c>
      <c r="N469" s="14"/>
    </row>
    <row r="470" spans="1:14" ht="11.25" customHeight="1">
      <c r="A470" s="5" t="s">
        <v>1804</v>
      </c>
      <c r="B470" s="5"/>
      <c r="C470" s="6"/>
      <c r="D470" s="2"/>
      <c r="E470" s="37">
        <v>215000</v>
      </c>
      <c r="F470" s="14"/>
      <c r="G470" s="37">
        <v>215000</v>
      </c>
      <c r="H470" s="19"/>
      <c r="I470" s="37">
        <v>215000</v>
      </c>
      <c r="J470" s="14"/>
      <c r="K470" s="37">
        <v>215000</v>
      </c>
      <c r="L470" s="14"/>
      <c r="M470" s="37">
        <v>215000</v>
      </c>
      <c r="N470" s="14"/>
    </row>
    <row r="471" spans="1:14" ht="11.25" customHeight="1">
      <c r="A471" s="5" t="s">
        <v>1805</v>
      </c>
      <c r="B471" s="5"/>
      <c r="C471" s="6"/>
      <c r="D471" s="2"/>
      <c r="E471" s="37">
        <v>55000</v>
      </c>
      <c r="F471" s="14"/>
      <c r="G471" s="37">
        <v>60000</v>
      </c>
      <c r="H471" s="14"/>
      <c r="I471" s="37">
        <v>60000</v>
      </c>
      <c r="J471" s="14"/>
      <c r="K471" s="37">
        <v>60000</v>
      </c>
      <c r="L471" s="14"/>
      <c r="M471" s="37">
        <v>60000</v>
      </c>
      <c r="N471" s="14"/>
    </row>
    <row r="472" spans="1:14" ht="11.25" customHeight="1">
      <c r="A472" s="5" t="s">
        <v>1095</v>
      </c>
      <c r="B472" s="5"/>
      <c r="C472" s="6"/>
      <c r="D472" s="2"/>
      <c r="E472" s="37">
        <v>9000</v>
      </c>
      <c r="F472" s="14"/>
      <c r="G472" s="37">
        <v>9000</v>
      </c>
      <c r="H472" s="14"/>
      <c r="I472" s="37">
        <v>9000</v>
      </c>
      <c r="J472" s="14"/>
      <c r="K472" s="37">
        <v>9000</v>
      </c>
      <c r="L472" s="14"/>
      <c r="M472" s="37">
        <v>9000</v>
      </c>
      <c r="N472" s="14"/>
    </row>
    <row r="473" spans="1:14" ht="11.25" customHeight="1">
      <c r="A473" s="9" t="s">
        <v>1657</v>
      </c>
      <c r="B473" s="5"/>
      <c r="C473" s="6"/>
      <c r="D473" s="2"/>
      <c r="E473" s="37"/>
      <c r="F473" s="14"/>
      <c r="G473" s="37"/>
      <c r="H473" s="14"/>
      <c r="I473" s="37"/>
      <c r="J473" s="14"/>
      <c r="K473" s="37"/>
      <c r="L473" s="14"/>
      <c r="M473" s="37"/>
      <c r="N473" s="14"/>
    </row>
    <row r="474" spans="1:14" ht="11.25" customHeight="1">
      <c r="A474" s="5" t="s">
        <v>1658</v>
      </c>
      <c r="B474" s="5"/>
      <c r="C474" s="6" t="s">
        <v>1091</v>
      </c>
      <c r="D474" s="2"/>
      <c r="E474" s="37">
        <v>14000</v>
      </c>
      <c r="F474" s="14"/>
      <c r="G474" s="37">
        <v>22800</v>
      </c>
      <c r="H474" s="14"/>
      <c r="I474" s="37">
        <v>47000</v>
      </c>
      <c r="J474" s="14"/>
      <c r="K474" s="37">
        <v>46300</v>
      </c>
      <c r="L474" s="14"/>
      <c r="M474" s="37">
        <v>53000</v>
      </c>
      <c r="N474" s="14"/>
    </row>
    <row r="475" spans="1:14" ht="11.25" customHeight="1">
      <c r="A475" s="5" t="s">
        <v>1659</v>
      </c>
      <c r="B475" s="5"/>
      <c r="C475" s="7" t="s">
        <v>1661</v>
      </c>
      <c r="D475" s="2"/>
      <c r="E475" s="37">
        <v>6205000</v>
      </c>
      <c r="F475" s="14"/>
      <c r="G475" s="37">
        <v>6205000</v>
      </c>
      <c r="H475" s="14"/>
      <c r="I475" s="37">
        <v>5840000</v>
      </c>
      <c r="J475" s="14"/>
      <c r="K475" s="40">
        <v>4380000</v>
      </c>
      <c r="L475" s="19" t="s">
        <v>573</v>
      </c>
      <c r="M475" s="40" t="s">
        <v>1662</v>
      </c>
      <c r="N475" s="14"/>
    </row>
    <row r="476" spans="1:14" ht="11.25" customHeight="1">
      <c r="A476" s="5" t="s">
        <v>1806</v>
      </c>
      <c r="B476" s="5"/>
      <c r="C476" s="6"/>
      <c r="D476" s="2"/>
      <c r="E476" s="37">
        <v>6500000</v>
      </c>
      <c r="F476" s="14"/>
      <c r="G476" s="37">
        <v>7800000</v>
      </c>
      <c r="H476" s="14"/>
      <c r="I476" s="37">
        <v>7350000</v>
      </c>
      <c r="J476" s="14"/>
      <c r="K476" s="37">
        <v>7900000</v>
      </c>
      <c r="L476" s="14"/>
      <c r="M476" s="37">
        <v>9000000</v>
      </c>
      <c r="N476" s="14"/>
    </row>
    <row r="477" spans="1:14" ht="11.25" customHeight="1">
      <c r="A477" s="263" t="s">
        <v>737</v>
      </c>
      <c r="B477" s="263"/>
      <c r="C477" s="263"/>
      <c r="D477" s="2"/>
      <c r="E477" s="37"/>
      <c r="F477" s="14"/>
      <c r="G477" s="37"/>
      <c r="H477" s="14"/>
      <c r="I477" s="37"/>
      <c r="J477" s="14"/>
      <c r="K477" s="37"/>
      <c r="L477" s="14"/>
      <c r="M477" s="37"/>
      <c r="N477" s="14"/>
    </row>
    <row r="478" spans="1:14" ht="11.25" customHeight="1">
      <c r="A478" s="9" t="s">
        <v>1632</v>
      </c>
      <c r="B478" s="5"/>
      <c r="C478" s="6"/>
      <c r="D478" s="2"/>
      <c r="E478" s="37"/>
      <c r="F478" s="14"/>
      <c r="G478" s="37"/>
      <c r="H478" s="14"/>
      <c r="I478" s="37"/>
      <c r="J478" s="14"/>
      <c r="K478" s="37"/>
      <c r="L478" s="14"/>
      <c r="M478" s="37"/>
      <c r="N478" s="14"/>
    </row>
    <row r="479" spans="1:14" ht="11.25" customHeight="1">
      <c r="A479" s="5" t="s">
        <v>1646</v>
      </c>
      <c r="B479" s="5"/>
      <c r="C479" s="6"/>
      <c r="D479" s="2"/>
      <c r="E479" s="45">
        <v>1291</v>
      </c>
      <c r="F479" s="20"/>
      <c r="G479" s="45">
        <v>1230</v>
      </c>
      <c r="H479" s="20"/>
      <c r="I479" s="45">
        <v>1360</v>
      </c>
      <c r="J479" s="20"/>
      <c r="K479" s="45">
        <v>1343</v>
      </c>
      <c r="L479" s="22" t="s">
        <v>573</v>
      </c>
      <c r="M479" s="45">
        <v>1351</v>
      </c>
      <c r="N479" s="20"/>
    </row>
    <row r="480" spans="1:14" ht="11.25" customHeight="1">
      <c r="A480" s="5" t="s">
        <v>1645</v>
      </c>
      <c r="B480" s="5"/>
      <c r="C480" s="6"/>
      <c r="D480" s="2"/>
      <c r="E480" s="37"/>
      <c r="F480" s="14"/>
      <c r="G480" s="37"/>
      <c r="H480" s="14"/>
      <c r="I480" s="37"/>
      <c r="J480" s="14"/>
      <c r="K480" s="37"/>
      <c r="L480" s="14"/>
      <c r="M480" s="37"/>
      <c r="N480" s="14"/>
    </row>
    <row r="481" spans="1:14" ht="11.25" customHeight="1">
      <c r="A481" s="8" t="s">
        <v>506</v>
      </c>
      <c r="B481" s="5"/>
      <c r="C481" s="6"/>
      <c r="D481" s="2"/>
      <c r="E481" s="37">
        <v>106700</v>
      </c>
      <c r="F481" s="14"/>
      <c r="G481" s="37">
        <v>115425</v>
      </c>
      <c r="H481" s="14"/>
      <c r="I481" s="37">
        <v>104000</v>
      </c>
      <c r="J481" s="19" t="s">
        <v>573</v>
      </c>
      <c r="K481" s="37">
        <v>106000</v>
      </c>
      <c r="L481" s="19" t="s">
        <v>573</v>
      </c>
      <c r="M481" s="37">
        <v>112000</v>
      </c>
      <c r="N481" s="19" t="s">
        <v>1643</v>
      </c>
    </row>
    <row r="482" spans="1:14" ht="11.25" customHeight="1">
      <c r="A482" s="8" t="s">
        <v>507</v>
      </c>
      <c r="B482" s="5"/>
      <c r="C482" s="6"/>
      <c r="D482" s="2"/>
      <c r="E482" s="43">
        <v>71164</v>
      </c>
      <c r="F482" s="17"/>
      <c r="G482" s="43">
        <v>110940</v>
      </c>
      <c r="H482" s="17"/>
      <c r="I482" s="43">
        <v>128952</v>
      </c>
      <c r="J482" s="17"/>
      <c r="K482" s="43">
        <v>130000</v>
      </c>
      <c r="L482" s="17"/>
      <c r="M482" s="43">
        <v>130000</v>
      </c>
      <c r="N482" s="17"/>
    </row>
    <row r="483" spans="1:14" ht="11.25" customHeight="1">
      <c r="A483" s="10" t="s">
        <v>1094</v>
      </c>
      <c r="B483" s="5"/>
      <c r="C483" s="6"/>
      <c r="D483" s="2"/>
      <c r="E483" s="37">
        <f>SUM(E481:E482)</f>
        <v>177864</v>
      </c>
      <c r="F483" s="14"/>
      <c r="G483" s="37">
        <f>SUM(G481:G482)</f>
        <v>226365</v>
      </c>
      <c r="H483" s="14"/>
      <c r="I483" s="37">
        <f>SUM(I481:I482)</f>
        <v>232952</v>
      </c>
      <c r="J483" s="19" t="s">
        <v>573</v>
      </c>
      <c r="K483" s="37">
        <f>SUM(K481:K482)</f>
        <v>236000</v>
      </c>
      <c r="L483" s="19" t="s">
        <v>573</v>
      </c>
      <c r="M483" s="37">
        <f>SUM(M481:M482)</f>
        <v>242000</v>
      </c>
      <c r="N483" s="14"/>
    </row>
    <row r="484" spans="1:14" ht="11.25" customHeight="1">
      <c r="A484" s="5" t="s">
        <v>1807</v>
      </c>
      <c r="B484" s="5"/>
      <c r="C484" s="6"/>
      <c r="D484" s="2"/>
      <c r="E484" s="37">
        <v>25</v>
      </c>
      <c r="F484" s="14"/>
      <c r="G484" s="37">
        <v>25</v>
      </c>
      <c r="H484" s="14"/>
      <c r="I484" s="37">
        <v>25</v>
      </c>
      <c r="J484" s="14"/>
      <c r="K484" s="37">
        <v>25</v>
      </c>
      <c r="L484" s="14"/>
      <c r="M484" s="37">
        <v>25</v>
      </c>
      <c r="N484" s="14"/>
    </row>
    <row r="485" spans="1:14" ht="11.25" customHeight="1">
      <c r="A485" s="5" t="s">
        <v>1808</v>
      </c>
      <c r="B485" s="5"/>
      <c r="C485" s="6"/>
      <c r="D485" s="2"/>
      <c r="E485" s="37">
        <v>22</v>
      </c>
      <c r="F485" s="14"/>
      <c r="G485" s="37">
        <v>22</v>
      </c>
      <c r="H485" s="14"/>
      <c r="I485" s="40" t="s">
        <v>1662</v>
      </c>
      <c r="J485" s="14"/>
      <c r="K485" s="40" t="s">
        <v>1662</v>
      </c>
      <c r="L485" s="14"/>
      <c r="M485" s="40" t="s">
        <v>1662</v>
      </c>
      <c r="N485" s="14"/>
    </row>
    <row r="486" spans="1:14" ht="11.25" customHeight="1">
      <c r="A486" s="30" t="s">
        <v>1614</v>
      </c>
      <c r="B486" s="30"/>
      <c r="C486" s="27"/>
      <c r="D486" s="2"/>
      <c r="E486" s="37"/>
      <c r="F486" s="14"/>
      <c r="G486" s="37"/>
      <c r="H486" s="14"/>
      <c r="I486" s="37"/>
      <c r="J486" s="14"/>
      <c r="K486" s="37"/>
      <c r="L486" s="14"/>
      <c r="M486" s="37"/>
      <c r="N486" s="14"/>
    </row>
    <row r="487" spans="1:14" ht="11.25" customHeight="1">
      <c r="A487" s="8" t="s">
        <v>1296</v>
      </c>
      <c r="B487" s="5"/>
      <c r="C487" s="6"/>
      <c r="D487" s="2"/>
      <c r="E487" s="37"/>
      <c r="F487" s="14"/>
      <c r="G487" s="37"/>
      <c r="H487" s="14"/>
      <c r="I487" s="37"/>
      <c r="J487" s="14"/>
      <c r="K487" s="37"/>
      <c r="L487" s="14"/>
      <c r="M487" s="37"/>
      <c r="N487" s="14"/>
    </row>
    <row r="488" spans="1:14" ht="11.25" customHeight="1">
      <c r="A488" s="10" t="s">
        <v>1292</v>
      </c>
      <c r="B488" s="5"/>
      <c r="C488" s="6"/>
      <c r="D488" s="2"/>
      <c r="E488" s="37">
        <v>50758000</v>
      </c>
      <c r="F488" s="14"/>
      <c r="G488" s="37">
        <v>47769100</v>
      </c>
      <c r="H488" s="14"/>
      <c r="I488" s="37">
        <v>55883200</v>
      </c>
      <c r="J488" s="14"/>
      <c r="K488" s="37">
        <v>54650000</v>
      </c>
      <c r="L488" s="14"/>
      <c r="M488" s="37">
        <v>58900000</v>
      </c>
      <c r="N488" s="14"/>
    </row>
    <row r="489" spans="1:14" ht="11.25" customHeight="1">
      <c r="A489" s="10" t="s">
        <v>1293</v>
      </c>
      <c r="B489" s="5"/>
      <c r="C489" s="6"/>
      <c r="D489" s="2"/>
      <c r="E489" s="37">
        <v>28000000</v>
      </c>
      <c r="F489" s="14"/>
      <c r="G489" s="37">
        <v>26200000</v>
      </c>
      <c r="H489" s="14"/>
      <c r="I489" s="37">
        <v>30600000</v>
      </c>
      <c r="J489" s="19" t="s">
        <v>1643</v>
      </c>
      <c r="K489" s="37">
        <v>30000000</v>
      </c>
      <c r="L489" s="19" t="s">
        <v>1643</v>
      </c>
      <c r="M489" s="37">
        <v>32300000</v>
      </c>
      <c r="N489" s="19" t="s">
        <v>1643</v>
      </c>
    </row>
    <row r="490" spans="1:14" ht="11.25" customHeight="1">
      <c r="A490" s="8" t="s">
        <v>1115</v>
      </c>
      <c r="B490" s="5"/>
      <c r="C490" s="6"/>
      <c r="D490" s="2"/>
      <c r="E490" s="37"/>
      <c r="F490" s="14"/>
      <c r="G490" s="37"/>
      <c r="H490" s="14"/>
      <c r="I490" s="37"/>
      <c r="J490" s="14"/>
      <c r="K490" s="37"/>
      <c r="L490" s="14"/>
      <c r="M490" s="37"/>
      <c r="N490" s="14"/>
    </row>
    <row r="491" spans="1:14" ht="11.25" customHeight="1">
      <c r="A491" s="10" t="s">
        <v>1121</v>
      </c>
      <c r="B491" s="5"/>
      <c r="C491" s="6"/>
      <c r="D491" s="2"/>
      <c r="E491" s="45">
        <v>20840000</v>
      </c>
      <c r="F491" s="20"/>
      <c r="G491" s="45">
        <v>21937000</v>
      </c>
      <c r="H491" s="20"/>
      <c r="I491" s="45">
        <v>25700000</v>
      </c>
      <c r="J491" s="20"/>
      <c r="K491" s="45">
        <v>26400000</v>
      </c>
      <c r="L491" s="20"/>
      <c r="M491" s="45">
        <v>27560000</v>
      </c>
      <c r="N491" s="20"/>
    </row>
    <row r="492" spans="1:14" ht="11.25" customHeight="1">
      <c r="A492" s="10" t="s">
        <v>1122</v>
      </c>
      <c r="B492" s="5"/>
      <c r="C492" s="6"/>
      <c r="D492" s="2"/>
      <c r="E492" s="37"/>
      <c r="F492" s="14"/>
      <c r="G492" s="37"/>
      <c r="H492" s="14"/>
      <c r="I492" s="37"/>
      <c r="J492" s="14"/>
      <c r="K492" s="37"/>
      <c r="L492" s="14"/>
      <c r="M492" s="37"/>
      <c r="N492" s="14"/>
    </row>
    <row r="493" spans="1:14" ht="11.25" customHeight="1">
      <c r="A493" s="11" t="s">
        <v>1864</v>
      </c>
      <c r="B493" s="5"/>
      <c r="C493" s="6"/>
      <c r="D493" s="2"/>
      <c r="E493" s="37"/>
      <c r="F493" s="14"/>
      <c r="G493" s="37"/>
      <c r="H493" s="14"/>
      <c r="I493" s="37"/>
      <c r="J493" s="14"/>
      <c r="K493" s="37"/>
      <c r="L493" s="14"/>
      <c r="M493" s="37"/>
      <c r="N493" s="14"/>
    </row>
    <row r="494" spans="1:14" ht="11.25" customHeight="1">
      <c r="A494" s="21" t="s">
        <v>1099</v>
      </c>
      <c r="B494" s="5"/>
      <c r="C494" s="6"/>
      <c r="D494" s="2"/>
      <c r="E494" s="37">
        <v>112400</v>
      </c>
      <c r="F494" s="19" t="s">
        <v>1848</v>
      </c>
      <c r="G494" s="37">
        <v>57800</v>
      </c>
      <c r="H494" s="14"/>
      <c r="I494" s="37">
        <v>85400</v>
      </c>
      <c r="J494" s="19"/>
      <c r="K494" s="37">
        <v>85000</v>
      </c>
      <c r="L494" s="19"/>
      <c r="M494" s="37">
        <v>85000</v>
      </c>
      <c r="N494" s="14"/>
    </row>
    <row r="495" spans="1:14" ht="11.25" customHeight="1">
      <c r="A495" s="21" t="s">
        <v>513</v>
      </c>
      <c r="B495" s="5"/>
      <c r="C495" s="6"/>
      <c r="D495" s="2"/>
      <c r="E495" s="37">
        <v>2500</v>
      </c>
      <c r="F495" s="14"/>
      <c r="G495" s="37">
        <v>2500</v>
      </c>
      <c r="H495" s="14"/>
      <c r="I495" s="37">
        <v>5400</v>
      </c>
      <c r="J495" s="14"/>
      <c r="K495" s="37">
        <v>5000</v>
      </c>
      <c r="L495" s="19"/>
      <c r="M495" s="37">
        <v>5000</v>
      </c>
      <c r="N495" s="14"/>
    </row>
    <row r="496" spans="1:14" ht="11.25" customHeight="1">
      <c r="A496" s="11" t="s">
        <v>514</v>
      </c>
      <c r="B496" s="5"/>
      <c r="C496" s="6"/>
      <c r="D496" s="2"/>
      <c r="E496" s="37"/>
      <c r="F496" s="14"/>
      <c r="G496" s="37"/>
      <c r="H496" s="14"/>
      <c r="I496" s="37"/>
      <c r="J496" s="14"/>
      <c r="K496" s="37"/>
      <c r="L496" s="14"/>
      <c r="M496" s="37"/>
      <c r="N496" s="14"/>
    </row>
    <row r="497" spans="1:14" ht="11.25" customHeight="1">
      <c r="A497" s="21" t="s">
        <v>1099</v>
      </c>
      <c r="B497" s="5"/>
      <c r="C497" s="6"/>
      <c r="D497" s="2"/>
      <c r="E497" s="37">
        <v>150000</v>
      </c>
      <c r="F497" s="19" t="s">
        <v>1643</v>
      </c>
      <c r="G497" s="37">
        <v>199539</v>
      </c>
      <c r="H497" s="14"/>
      <c r="I497" s="37">
        <v>252679</v>
      </c>
      <c r="J497" s="14"/>
      <c r="K497" s="37">
        <v>250000</v>
      </c>
      <c r="L497" s="19"/>
      <c r="M497" s="37">
        <v>250000</v>
      </c>
      <c r="N497" s="19" t="s">
        <v>1643</v>
      </c>
    </row>
    <row r="498" spans="1:14" ht="11.25" customHeight="1">
      <c r="A498" s="21" t="s">
        <v>1865</v>
      </c>
      <c r="B498" s="5"/>
      <c r="C498" s="6"/>
      <c r="D498" s="2"/>
      <c r="E498" s="40" t="s">
        <v>1616</v>
      </c>
      <c r="F498" s="19"/>
      <c r="G498" s="40" t="s">
        <v>1616</v>
      </c>
      <c r="H498" s="14"/>
      <c r="I498" s="37">
        <v>10800</v>
      </c>
      <c r="J498" s="14"/>
      <c r="K498" s="37">
        <v>41000</v>
      </c>
      <c r="L498" s="19"/>
      <c r="M498" s="37">
        <v>41000</v>
      </c>
      <c r="N498" s="14"/>
    </row>
    <row r="499" spans="1:14" ht="11.25" customHeight="1">
      <c r="A499" s="21" t="s">
        <v>1126</v>
      </c>
      <c r="B499" s="5"/>
      <c r="C499" s="6"/>
      <c r="D499" s="2"/>
      <c r="E499" s="37">
        <v>222511</v>
      </c>
      <c r="F499" s="14"/>
      <c r="G499" s="37">
        <v>243600</v>
      </c>
      <c r="H499" s="14"/>
      <c r="I499" s="37">
        <v>323417</v>
      </c>
      <c r="J499" s="14"/>
      <c r="K499" s="37">
        <v>325000</v>
      </c>
      <c r="L499" s="19"/>
      <c r="M499" s="37">
        <v>325000</v>
      </c>
      <c r="N499" s="19" t="s">
        <v>1643</v>
      </c>
    </row>
    <row r="500" spans="1:14" ht="11.25" customHeight="1">
      <c r="A500" s="21" t="s">
        <v>1100</v>
      </c>
      <c r="B500" s="5"/>
      <c r="C500" s="6"/>
      <c r="D500" s="2"/>
      <c r="E500" s="37">
        <v>485560</v>
      </c>
      <c r="F500" s="14"/>
      <c r="G500" s="37">
        <v>498905</v>
      </c>
      <c r="H500" s="14"/>
      <c r="I500" s="37">
        <v>684040</v>
      </c>
      <c r="J500" s="14"/>
      <c r="K500" s="37">
        <v>685000</v>
      </c>
      <c r="L500" s="19"/>
      <c r="M500" s="37">
        <v>685000</v>
      </c>
      <c r="N500" s="19" t="s">
        <v>1643</v>
      </c>
    </row>
    <row r="501" spans="1:14" ht="11.25" customHeight="1">
      <c r="A501" s="21" t="s">
        <v>1127</v>
      </c>
      <c r="B501" s="5"/>
      <c r="C501" s="6"/>
      <c r="D501" s="2"/>
      <c r="E501" s="43">
        <v>20000</v>
      </c>
      <c r="F501" s="17"/>
      <c r="G501" s="43">
        <v>25000</v>
      </c>
      <c r="H501" s="17"/>
      <c r="I501" s="43">
        <v>25000</v>
      </c>
      <c r="J501" s="17"/>
      <c r="K501" s="43">
        <v>25000</v>
      </c>
      <c r="L501" s="23"/>
      <c r="M501" s="43">
        <v>25000</v>
      </c>
      <c r="N501" s="17"/>
    </row>
    <row r="502" spans="1:14" ht="11.25" customHeight="1">
      <c r="A502" s="24" t="s">
        <v>1094</v>
      </c>
      <c r="B502" s="4"/>
      <c r="C502" s="4"/>
      <c r="D502" s="13"/>
      <c r="E502" s="43">
        <f>SUM(E494:E501)</f>
        <v>992971</v>
      </c>
      <c r="F502" s="17"/>
      <c r="G502" s="43">
        <f>SUM(G494:G501)</f>
        <v>1027344</v>
      </c>
      <c r="H502" s="17"/>
      <c r="I502" s="43">
        <f>SUM(I494:I501)</f>
        <v>1386736</v>
      </c>
      <c r="J502" s="23" t="s">
        <v>573</v>
      </c>
      <c r="K502" s="43">
        <f>SUM(K494:K501)</f>
        <v>1416000</v>
      </c>
      <c r="L502" s="23" t="s">
        <v>573</v>
      </c>
      <c r="M502" s="43">
        <f>ROUND(SUM(M494:M501),-4)</f>
        <v>1420000</v>
      </c>
      <c r="N502" s="23" t="s">
        <v>1643</v>
      </c>
    </row>
    <row r="503" spans="1:14" ht="11.25" customHeight="1">
      <c r="A503" s="262" t="s">
        <v>1615</v>
      </c>
      <c r="B503" s="262"/>
      <c r="C503" s="262"/>
      <c r="D503" s="262"/>
      <c r="E503" s="262"/>
      <c r="F503" s="262"/>
      <c r="G503" s="262"/>
      <c r="H503" s="262"/>
      <c r="I503" s="262"/>
      <c r="J503" s="262"/>
      <c r="K503" s="262"/>
      <c r="L503" s="262"/>
      <c r="M503" s="262"/>
      <c r="N503" s="262"/>
    </row>
    <row r="504" spans="1:14" ht="11.25" customHeight="1">
      <c r="A504" s="264" t="s">
        <v>1621</v>
      </c>
      <c r="B504" s="264"/>
      <c r="C504" s="264"/>
      <c r="D504" s="264"/>
      <c r="E504" s="264"/>
      <c r="F504" s="264"/>
      <c r="G504" s="264"/>
      <c r="H504" s="264"/>
      <c r="I504" s="264"/>
      <c r="J504" s="264"/>
      <c r="K504" s="264"/>
      <c r="L504" s="264"/>
      <c r="M504" s="264"/>
      <c r="N504" s="264"/>
    </row>
    <row r="505" spans="1:14" ht="11.25" customHeight="1">
      <c r="A505" s="264" t="s">
        <v>1847</v>
      </c>
      <c r="B505" s="264"/>
      <c r="C505" s="264"/>
      <c r="D505" s="264"/>
      <c r="E505" s="264"/>
      <c r="F505" s="264"/>
      <c r="G505" s="264"/>
      <c r="H505" s="264"/>
      <c r="I505" s="264"/>
      <c r="J505" s="264"/>
      <c r="K505" s="264"/>
      <c r="L505" s="264"/>
      <c r="M505" s="264"/>
      <c r="N505" s="264"/>
    </row>
    <row r="506" spans="1:14" ht="11.25" customHeight="1">
      <c r="A506" s="265"/>
      <c r="B506" s="265"/>
      <c r="C506" s="265"/>
      <c r="D506" s="265"/>
      <c r="E506" s="265"/>
      <c r="F506" s="265"/>
      <c r="G506" s="265"/>
      <c r="H506" s="265"/>
      <c r="I506" s="265"/>
      <c r="J506" s="265"/>
      <c r="K506" s="265"/>
      <c r="L506" s="265"/>
      <c r="M506" s="265"/>
      <c r="N506" s="265"/>
    </row>
    <row r="507" spans="1:14" ht="11.25" customHeight="1">
      <c r="A507" s="264" t="s">
        <v>748</v>
      </c>
      <c r="B507" s="264"/>
      <c r="C507" s="264"/>
      <c r="D507" s="264"/>
      <c r="E507" s="264"/>
      <c r="F507" s="264"/>
      <c r="G507" s="264"/>
      <c r="H507" s="264"/>
      <c r="I507" s="264"/>
      <c r="J507" s="264"/>
      <c r="K507" s="264"/>
      <c r="L507" s="264"/>
      <c r="M507" s="264"/>
      <c r="N507" s="264"/>
    </row>
    <row r="508" spans="1:14" ht="11.25" customHeight="1">
      <c r="A508" s="261"/>
      <c r="B508" s="261"/>
      <c r="C508" s="261"/>
      <c r="D508" s="261"/>
      <c r="E508" s="261"/>
      <c r="F508" s="261"/>
      <c r="G508" s="261"/>
      <c r="H508" s="261"/>
      <c r="I508" s="261"/>
      <c r="J508" s="261"/>
      <c r="K508" s="261"/>
      <c r="L508" s="261"/>
      <c r="M508" s="261"/>
      <c r="N508" s="261"/>
    </row>
    <row r="509" spans="1:14" ht="11.25" customHeight="1">
      <c r="A509" s="263" t="s">
        <v>1625</v>
      </c>
      <c r="B509" s="263"/>
      <c r="C509" s="263"/>
      <c r="D509" s="4"/>
      <c r="E509" s="38" t="s">
        <v>1609</v>
      </c>
      <c r="F509" s="15"/>
      <c r="G509" s="38" t="s">
        <v>1610</v>
      </c>
      <c r="H509" s="15"/>
      <c r="I509" s="38" t="s">
        <v>1611</v>
      </c>
      <c r="J509" s="15"/>
      <c r="K509" s="38" t="s">
        <v>1612</v>
      </c>
      <c r="L509" s="15"/>
      <c r="M509" s="38" t="s">
        <v>1613</v>
      </c>
      <c r="N509" s="15"/>
    </row>
    <row r="510" spans="1:14" ht="11.25" customHeight="1">
      <c r="A510" s="263" t="s">
        <v>742</v>
      </c>
      <c r="B510" s="263"/>
      <c r="C510" s="263"/>
      <c r="D510" s="2"/>
      <c r="E510" s="37"/>
      <c r="F510" s="14"/>
      <c r="G510" s="37"/>
      <c r="H510" s="14"/>
      <c r="I510" s="37"/>
      <c r="J510" s="14"/>
      <c r="K510" s="37"/>
      <c r="L510" s="14"/>
      <c r="M510" s="37"/>
      <c r="N510" s="14"/>
    </row>
    <row r="511" spans="1:14" ht="11.25" customHeight="1">
      <c r="A511" s="9" t="s">
        <v>1123</v>
      </c>
      <c r="B511" s="5"/>
      <c r="C511" s="6"/>
      <c r="J511" s="34"/>
      <c r="L511" s="34"/>
      <c r="N511" s="34"/>
    </row>
    <row r="512" spans="1:14" ht="11.25" customHeight="1">
      <c r="A512" s="30" t="s">
        <v>1302</v>
      </c>
      <c r="B512" s="4"/>
      <c r="C512" s="4"/>
      <c r="J512" s="34"/>
      <c r="L512" s="34"/>
      <c r="N512" s="34"/>
    </row>
    <row r="513" spans="1:14" ht="11.25" customHeight="1">
      <c r="A513" s="8" t="s">
        <v>725</v>
      </c>
      <c r="B513" s="4"/>
      <c r="C513" s="4"/>
      <c r="J513" s="34"/>
      <c r="L513" s="34"/>
      <c r="N513" s="34"/>
    </row>
    <row r="514" spans="1:3" ht="11.25" customHeight="1">
      <c r="A514" s="10" t="s">
        <v>1648</v>
      </c>
      <c r="B514" s="4"/>
      <c r="C514" s="4"/>
    </row>
    <row r="515" spans="1:14" ht="11.25" customHeight="1">
      <c r="A515" s="11" t="s">
        <v>1622</v>
      </c>
      <c r="B515" s="4"/>
      <c r="C515" s="4"/>
      <c r="E515" s="37">
        <v>23461000</v>
      </c>
      <c r="F515" s="14"/>
      <c r="G515" s="37">
        <v>27390000</v>
      </c>
      <c r="H515" s="14"/>
      <c r="I515" s="37">
        <v>31780000</v>
      </c>
      <c r="J515" s="14"/>
      <c r="K515" s="37">
        <v>33110000</v>
      </c>
      <c r="L515" s="14"/>
      <c r="M515" s="37">
        <v>34538000</v>
      </c>
      <c r="N515" s="14"/>
    </row>
    <row r="516" spans="1:13" ht="11.25" customHeight="1">
      <c r="A516" s="11" t="s">
        <v>1128</v>
      </c>
      <c r="B516" s="4"/>
      <c r="C516" s="4"/>
      <c r="E516" s="44">
        <v>17776000</v>
      </c>
      <c r="G516" s="44">
        <v>19300000</v>
      </c>
      <c r="I516" s="44">
        <v>22500000</v>
      </c>
      <c r="K516" s="44">
        <v>25300000</v>
      </c>
      <c r="M516" s="44">
        <v>26400000</v>
      </c>
    </row>
    <row r="517" spans="1:13" ht="11.25" customHeight="1">
      <c r="A517" s="11" t="s">
        <v>517</v>
      </c>
      <c r="B517" s="4"/>
      <c r="C517" s="4"/>
      <c r="E517" s="44">
        <v>1519300</v>
      </c>
      <c r="G517" s="44">
        <v>1175000</v>
      </c>
      <c r="I517" s="44">
        <v>1670000</v>
      </c>
      <c r="K517" s="44">
        <v>1600000</v>
      </c>
      <c r="M517" s="44">
        <v>1522700</v>
      </c>
    </row>
    <row r="518" spans="1:14" ht="11.25" customHeight="1">
      <c r="A518" s="5" t="s">
        <v>1809</v>
      </c>
      <c r="B518" s="4"/>
      <c r="C518" s="4"/>
      <c r="E518" s="44">
        <v>9000</v>
      </c>
      <c r="F518" s="34" t="s">
        <v>1643</v>
      </c>
      <c r="G518" s="44">
        <v>9902</v>
      </c>
      <c r="I518" s="44">
        <v>15034</v>
      </c>
      <c r="K518" s="44">
        <v>12000</v>
      </c>
      <c r="L518" s="34" t="s">
        <v>1643</v>
      </c>
      <c r="M518" s="44">
        <v>15000</v>
      </c>
      <c r="N518" s="34" t="s">
        <v>1643</v>
      </c>
    </row>
    <row r="519" spans="1:14" ht="11.25" customHeight="1">
      <c r="A519" s="5" t="s">
        <v>1810</v>
      </c>
      <c r="B519" s="4"/>
      <c r="C519" s="4"/>
      <c r="E519" s="44">
        <v>5043</v>
      </c>
      <c r="G519" s="44">
        <v>3</v>
      </c>
      <c r="I519" s="44">
        <v>3</v>
      </c>
      <c r="J519" s="34" t="s">
        <v>1643</v>
      </c>
      <c r="K519" s="44">
        <v>3</v>
      </c>
      <c r="L519" s="34" t="s">
        <v>1643</v>
      </c>
      <c r="M519" s="44">
        <v>3</v>
      </c>
      <c r="N519" s="34" t="s">
        <v>1643</v>
      </c>
    </row>
    <row r="520" spans="1:3" ht="11.25" customHeight="1">
      <c r="A520" s="5" t="s">
        <v>1811</v>
      </c>
      <c r="B520" s="4"/>
      <c r="C520" s="4"/>
    </row>
    <row r="521" spans="1:13" ht="11.25" customHeight="1">
      <c r="A521" s="8" t="s">
        <v>1812</v>
      </c>
      <c r="B521" s="4"/>
      <c r="C521" s="4"/>
      <c r="E521" s="44">
        <v>2226000</v>
      </c>
      <c r="G521" s="44">
        <v>1984800</v>
      </c>
      <c r="I521" s="44">
        <v>2740600</v>
      </c>
      <c r="K521" s="44">
        <v>2700100</v>
      </c>
      <c r="M521" s="44">
        <v>2736000</v>
      </c>
    </row>
    <row r="522" spans="1:13" ht="11.25" customHeight="1">
      <c r="A522" s="8" t="s">
        <v>1813</v>
      </c>
      <c r="B522" s="4"/>
      <c r="C522" s="4"/>
      <c r="E522" s="44">
        <v>755000</v>
      </c>
      <c r="G522" s="44">
        <v>675000</v>
      </c>
      <c r="I522" s="44">
        <v>930000</v>
      </c>
      <c r="K522" s="44">
        <v>930000</v>
      </c>
      <c r="M522" s="44">
        <v>940000</v>
      </c>
    </row>
    <row r="523" spans="1:13" ht="11.25" customHeight="1">
      <c r="A523" s="5" t="s">
        <v>524</v>
      </c>
      <c r="B523" s="4"/>
      <c r="C523" s="4"/>
      <c r="E523" s="44">
        <v>20</v>
      </c>
      <c r="G523" s="48" t="s">
        <v>1662</v>
      </c>
      <c r="I523" s="48" t="s">
        <v>1662</v>
      </c>
      <c r="K523" s="48" t="s">
        <v>1616</v>
      </c>
      <c r="L523" s="34" t="s">
        <v>573</v>
      </c>
      <c r="M523" s="48" t="s">
        <v>1662</v>
      </c>
    </row>
    <row r="524" spans="1:13" ht="11.25" customHeight="1">
      <c r="A524" s="5" t="s">
        <v>1814</v>
      </c>
      <c r="B524" s="4"/>
      <c r="C524" s="4"/>
      <c r="E524" s="48" t="s">
        <v>1616</v>
      </c>
      <c r="G524" s="48" t="s">
        <v>1616</v>
      </c>
      <c r="I524" s="48" t="s">
        <v>1616</v>
      </c>
      <c r="K524" s="48">
        <v>1500</v>
      </c>
      <c r="M524" s="48" t="s">
        <v>1616</v>
      </c>
    </row>
    <row r="525" spans="1:13" ht="11.25" customHeight="1">
      <c r="A525" s="5" t="s">
        <v>1815</v>
      </c>
      <c r="B525" s="4"/>
      <c r="C525" s="4"/>
      <c r="E525" s="44">
        <v>1000</v>
      </c>
      <c r="G525" s="44">
        <v>1000</v>
      </c>
      <c r="I525" s="48" t="s">
        <v>1662</v>
      </c>
      <c r="K525" s="48" t="s">
        <v>1662</v>
      </c>
      <c r="M525" s="48" t="s">
        <v>1662</v>
      </c>
    </row>
    <row r="526" spans="1:3" ht="11.25" customHeight="1">
      <c r="A526" s="5" t="s">
        <v>1816</v>
      </c>
      <c r="B526" s="4"/>
      <c r="C526" s="4"/>
    </row>
    <row r="527" spans="1:3" ht="11.25" customHeight="1">
      <c r="A527" s="8" t="s">
        <v>1300</v>
      </c>
      <c r="B527" s="4"/>
      <c r="C527" s="4"/>
    </row>
    <row r="528" spans="1:14" ht="11.25" customHeight="1">
      <c r="A528" s="10" t="s">
        <v>558</v>
      </c>
      <c r="B528" s="4"/>
      <c r="C528" s="4"/>
      <c r="E528" s="44">
        <v>507435</v>
      </c>
      <c r="G528" s="44">
        <v>536542</v>
      </c>
      <c r="I528" s="44">
        <v>576749</v>
      </c>
      <c r="K528" s="44">
        <v>650000</v>
      </c>
      <c r="L528" s="34" t="s">
        <v>573</v>
      </c>
      <c r="M528" s="44">
        <v>670000</v>
      </c>
      <c r="N528" s="34" t="s">
        <v>1643</v>
      </c>
    </row>
    <row r="529" spans="1:14" ht="11.25" customHeight="1">
      <c r="A529" s="10" t="s">
        <v>756</v>
      </c>
      <c r="B529" s="4"/>
      <c r="C529" s="4"/>
      <c r="E529" s="44">
        <f>E528*0.42</f>
        <v>213122.69999999998</v>
      </c>
      <c r="G529" s="44">
        <f>G528*0.42</f>
        <v>225347.63999999998</v>
      </c>
      <c r="I529" s="44">
        <f>I528*0.42</f>
        <v>242234.58</v>
      </c>
      <c r="K529" s="44">
        <f>K528*0.42</f>
        <v>273000</v>
      </c>
      <c r="L529" s="34"/>
      <c r="M529" s="44">
        <f>M528*0.42</f>
        <v>281400</v>
      </c>
      <c r="N529" s="34"/>
    </row>
    <row r="530" spans="1:14" ht="11.25" customHeight="1">
      <c r="A530" s="8" t="s">
        <v>1301</v>
      </c>
      <c r="B530" s="4"/>
      <c r="C530" s="4"/>
      <c r="L530" s="34"/>
      <c r="N530" s="34"/>
    </row>
    <row r="531" spans="1:13" ht="11.25" customHeight="1">
      <c r="A531" s="10" t="s">
        <v>558</v>
      </c>
      <c r="B531" s="4"/>
      <c r="C531" s="4"/>
      <c r="E531" s="44">
        <v>50000</v>
      </c>
      <c r="G531" s="44">
        <v>49000</v>
      </c>
      <c r="I531" s="44">
        <v>58600</v>
      </c>
      <c r="K531" s="44">
        <v>60000</v>
      </c>
      <c r="M531" s="44">
        <v>70000</v>
      </c>
    </row>
    <row r="532" spans="1:13" ht="11.25" customHeight="1">
      <c r="A532" s="10" t="s">
        <v>757</v>
      </c>
      <c r="B532" s="4"/>
      <c r="C532" s="4"/>
      <c r="E532" s="44">
        <f>E531*0.95</f>
        <v>47500</v>
      </c>
      <c r="G532" s="44">
        <f>G531*0.95</f>
        <v>46550</v>
      </c>
      <c r="I532" s="44">
        <f>I531*0.95</f>
        <v>55670</v>
      </c>
      <c r="K532" s="44">
        <f>K531*0.95</f>
        <v>57000</v>
      </c>
      <c r="M532" s="44">
        <f>M531*0.95</f>
        <v>66500</v>
      </c>
    </row>
    <row r="533" spans="1:13" ht="11.25" customHeight="1">
      <c r="A533" s="8" t="s">
        <v>1817</v>
      </c>
      <c r="B533" s="4"/>
      <c r="C533" s="4"/>
      <c r="E533" s="44">
        <v>4000</v>
      </c>
      <c r="G533" s="44">
        <v>4000</v>
      </c>
      <c r="I533" s="44">
        <v>4000</v>
      </c>
      <c r="K533" s="44">
        <v>6100</v>
      </c>
      <c r="M533" s="44">
        <v>6200</v>
      </c>
    </row>
    <row r="534" spans="1:14" ht="11.25" customHeight="1">
      <c r="A534" s="5" t="s">
        <v>1818</v>
      </c>
      <c r="B534" s="4"/>
      <c r="C534" s="4"/>
      <c r="E534" s="37">
        <v>25000</v>
      </c>
      <c r="F534" s="19" t="s">
        <v>573</v>
      </c>
      <c r="G534" s="37">
        <v>25000</v>
      </c>
      <c r="H534" s="19" t="s">
        <v>573</v>
      </c>
      <c r="I534" s="37">
        <v>30000</v>
      </c>
      <c r="J534" s="19" t="s">
        <v>573</v>
      </c>
      <c r="K534" s="37">
        <v>33600</v>
      </c>
      <c r="L534" s="19" t="s">
        <v>573</v>
      </c>
      <c r="M534" s="37">
        <v>34300</v>
      </c>
      <c r="N534" s="14"/>
    </row>
    <row r="535" spans="1:3" ht="11.25" customHeight="1">
      <c r="A535" s="9" t="s">
        <v>1640</v>
      </c>
      <c r="B535" s="4"/>
      <c r="C535" s="4"/>
    </row>
    <row r="536" spans="1:13" ht="11.25" customHeight="1">
      <c r="A536" s="5" t="s">
        <v>1201</v>
      </c>
      <c r="B536" s="5"/>
      <c r="C536" s="7" t="s">
        <v>1827</v>
      </c>
      <c r="E536" s="44">
        <v>3000</v>
      </c>
      <c r="G536" s="44">
        <v>3000</v>
      </c>
      <c r="I536" s="44">
        <v>3000</v>
      </c>
      <c r="K536" s="44">
        <v>3000</v>
      </c>
      <c r="M536" s="44">
        <v>3000</v>
      </c>
    </row>
    <row r="537" spans="1:13" ht="11.25" customHeight="1">
      <c r="A537" s="5" t="s">
        <v>1631</v>
      </c>
      <c r="B537" s="4"/>
      <c r="C537" s="4"/>
      <c r="E537" s="44">
        <v>5591200</v>
      </c>
      <c r="G537" s="44">
        <v>5828100</v>
      </c>
      <c r="I537" s="44">
        <v>5311400</v>
      </c>
      <c r="K537" s="44">
        <v>5800000</v>
      </c>
      <c r="L537" s="34" t="s">
        <v>573</v>
      </c>
      <c r="M537" s="44">
        <v>7142000</v>
      </c>
    </row>
    <row r="538" spans="1:3" ht="11.25" customHeight="1">
      <c r="A538" s="5" t="s">
        <v>1819</v>
      </c>
      <c r="B538" s="4"/>
      <c r="C538" s="4"/>
    </row>
    <row r="539" spans="1:13" ht="11.25" customHeight="1">
      <c r="A539" s="8" t="s">
        <v>1820</v>
      </c>
      <c r="B539" s="4"/>
      <c r="C539" s="4"/>
      <c r="E539" s="44">
        <v>300000</v>
      </c>
      <c r="G539" s="44">
        <v>300000</v>
      </c>
      <c r="I539" s="44">
        <v>300000</v>
      </c>
      <c r="K539" s="44">
        <v>300000</v>
      </c>
      <c r="M539" s="44">
        <v>300000</v>
      </c>
    </row>
    <row r="540" spans="1:13" ht="11.25" customHeight="1">
      <c r="A540" s="8" t="s">
        <v>1821</v>
      </c>
      <c r="B540" s="4"/>
      <c r="C540" s="4"/>
      <c r="E540" s="44">
        <v>201670</v>
      </c>
      <c r="F540" s="34" t="s">
        <v>1848</v>
      </c>
      <c r="G540" s="44">
        <v>221526</v>
      </c>
      <c r="H540" s="34" t="s">
        <v>1848</v>
      </c>
      <c r="I540" s="44">
        <v>225000</v>
      </c>
      <c r="K540" s="44">
        <v>225000</v>
      </c>
      <c r="M540" s="44">
        <v>225000</v>
      </c>
    </row>
    <row r="541" spans="1:13" ht="11.25" customHeight="1">
      <c r="A541" s="5" t="s">
        <v>1828</v>
      </c>
      <c r="B541" s="4"/>
      <c r="C541" s="6" t="s">
        <v>1829</v>
      </c>
      <c r="E541" s="44">
        <v>8000000</v>
      </c>
      <c r="G541" s="44">
        <v>8000000</v>
      </c>
      <c r="I541" s="44">
        <v>8000000</v>
      </c>
      <c r="K541" s="44">
        <v>8000000</v>
      </c>
      <c r="M541" s="44">
        <v>8000000</v>
      </c>
    </row>
    <row r="542" spans="1:14" ht="11.25" customHeight="1">
      <c r="A542" s="5" t="s">
        <v>1822</v>
      </c>
      <c r="B542" s="4"/>
      <c r="C542" s="4"/>
      <c r="E542" s="44">
        <v>5104</v>
      </c>
      <c r="G542" s="44">
        <v>7461</v>
      </c>
      <c r="I542" s="44">
        <v>7431</v>
      </c>
      <c r="K542" s="44">
        <v>7500</v>
      </c>
      <c r="L542" s="34" t="s">
        <v>1643</v>
      </c>
      <c r="M542" s="44">
        <v>7500</v>
      </c>
      <c r="N542" s="34" t="s">
        <v>1643</v>
      </c>
    </row>
    <row r="543" spans="1:13" ht="11.25" customHeight="1">
      <c r="A543" s="5" t="s">
        <v>1663</v>
      </c>
      <c r="B543" s="4"/>
      <c r="C543" s="4"/>
      <c r="E543" s="44">
        <v>3300000</v>
      </c>
      <c r="G543" s="44">
        <v>3711000</v>
      </c>
      <c r="I543" s="44">
        <v>3577000</v>
      </c>
      <c r="K543" s="44">
        <v>3700000</v>
      </c>
      <c r="M543" s="44">
        <v>3700000</v>
      </c>
    </row>
    <row r="544" spans="1:13" ht="11.25" customHeight="1">
      <c r="A544" s="5" t="s">
        <v>1824</v>
      </c>
      <c r="B544" s="4"/>
      <c r="C544" s="4"/>
      <c r="E544" s="44">
        <v>35000</v>
      </c>
      <c r="G544" s="44">
        <v>50000</v>
      </c>
      <c r="I544" s="44">
        <v>85000</v>
      </c>
      <c r="K544" s="44">
        <v>75000</v>
      </c>
      <c r="M544" s="44">
        <v>60000</v>
      </c>
    </row>
    <row r="545" spans="1:14" ht="11.25" customHeight="1">
      <c r="A545" s="5" t="s">
        <v>1825</v>
      </c>
      <c r="B545" s="4"/>
      <c r="C545" s="4"/>
      <c r="E545" s="44">
        <v>2500000</v>
      </c>
      <c r="F545" s="34" t="s">
        <v>1643</v>
      </c>
      <c r="G545" s="44">
        <v>2185300</v>
      </c>
      <c r="I545" s="44">
        <v>2286500</v>
      </c>
      <c r="K545" s="44">
        <v>2300000</v>
      </c>
      <c r="L545" s="34" t="s">
        <v>1643</v>
      </c>
      <c r="M545" s="44">
        <v>2300000</v>
      </c>
      <c r="N545" s="34" t="s">
        <v>1643</v>
      </c>
    </row>
    <row r="546" spans="1:13" ht="11.25" customHeight="1">
      <c r="A546" s="5" t="s">
        <v>1826</v>
      </c>
      <c r="B546" s="4"/>
      <c r="C546" s="4"/>
      <c r="E546" s="44">
        <v>390000</v>
      </c>
      <c r="G546" s="44">
        <v>460000</v>
      </c>
      <c r="H546" s="34" t="s">
        <v>1848</v>
      </c>
      <c r="I546" s="44">
        <v>500000</v>
      </c>
      <c r="K546" s="44">
        <v>650000</v>
      </c>
      <c r="M546" s="44">
        <v>678000</v>
      </c>
    </row>
    <row r="547" spans="1:14" ht="11.25" customHeight="1">
      <c r="A547" s="5" t="s">
        <v>1863</v>
      </c>
      <c r="B547" s="4"/>
      <c r="C547" s="4"/>
      <c r="D547" s="2"/>
      <c r="E547" s="45">
        <v>97000</v>
      </c>
      <c r="F547" s="22" t="s">
        <v>1848</v>
      </c>
      <c r="G547" s="45">
        <v>80000</v>
      </c>
      <c r="H547" s="22"/>
      <c r="I547" s="45">
        <v>80000</v>
      </c>
      <c r="J547" s="22"/>
      <c r="K547" s="45">
        <v>80000</v>
      </c>
      <c r="L547" s="20"/>
      <c r="M547" s="45">
        <v>80000</v>
      </c>
      <c r="N547" s="20"/>
    </row>
    <row r="548" spans="1:14" ht="11.25" customHeight="1">
      <c r="A548" s="9" t="s">
        <v>1657</v>
      </c>
      <c r="B548" s="30"/>
      <c r="C548" s="27"/>
      <c r="D548" s="2"/>
      <c r="E548" s="37"/>
      <c r="F548" s="14"/>
      <c r="G548" s="37"/>
      <c r="H548" s="14"/>
      <c r="I548" s="37"/>
      <c r="J548" s="14"/>
      <c r="K548" s="37"/>
      <c r="L548" s="14"/>
      <c r="M548" s="37"/>
      <c r="N548" s="14"/>
    </row>
    <row r="549" spans="1:14" ht="11.25" customHeight="1">
      <c r="A549" s="5" t="s">
        <v>569</v>
      </c>
      <c r="B549" s="30"/>
      <c r="C549" s="27"/>
      <c r="D549" s="2"/>
      <c r="E549" s="37"/>
      <c r="F549" s="14"/>
      <c r="G549" s="37"/>
      <c r="H549" s="14"/>
      <c r="I549" s="37"/>
      <c r="J549" s="14"/>
      <c r="K549" s="37"/>
      <c r="L549" s="14"/>
      <c r="M549" s="37"/>
      <c r="N549" s="14"/>
    </row>
    <row r="550" spans="1:14" ht="11.25" customHeight="1">
      <c r="A550" s="32" t="s">
        <v>570</v>
      </c>
      <c r="B550" s="5"/>
      <c r="C550" s="6" t="s">
        <v>1608</v>
      </c>
      <c r="D550" s="2"/>
      <c r="E550" s="37">
        <v>16700</v>
      </c>
      <c r="F550" s="19" t="s">
        <v>573</v>
      </c>
      <c r="G550" s="37">
        <v>17850</v>
      </c>
      <c r="H550" s="19" t="s">
        <v>573</v>
      </c>
      <c r="I550" s="37">
        <v>17790</v>
      </c>
      <c r="J550" s="19" t="s">
        <v>573</v>
      </c>
      <c r="K550" s="40">
        <v>17700</v>
      </c>
      <c r="L550" s="19" t="s">
        <v>573</v>
      </c>
      <c r="M550" s="40">
        <v>15000</v>
      </c>
      <c r="N550" s="14"/>
    </row>
    <row r="551" spans="1:14" ht="11.25" customHeight="1">
      <c r="A551" s="32" t="s">
        <v>571</v>
      </c>
      <c r="B551" s="5"/>
      <c r="C551" s="6" t="s">
        <v>1618</v>
      </c>
      <c r="D551" s="2"/>
      <c r="E551" s="37">
        <v>59067</v>
      </c>
      <c r="F551" s="19" t="s">
        <v>573</v>
      </c>
      <c r="G551" s="37">
        <v>63396</v>
      </c>
      <c r="H551" s="19" t="s">
        <v>573</v>
      </c>
      <c r="I551" s="37">
        <v>63050</v>
      </c>
      <c r="J551" s="19" t="s">
        <v>573</v>
      </c>
      <c r="K551" s="40">
        <v>63000</v>
      </c>
      <c r="L551" s="19" t="s">
        <v>573</v>
      </c>
      <c r="M551" s="40">
        <v>66400</v>
      </c>
      <c r="N551" s="14"/>
    </row>
    <row r="552" spans="1:14" ht="11.25" customHeight="1">
      <c r="A552" s="32" t="s">
        <v>572</v>
      </c>
      <c r="B552" s="5"/>
      <c r="C552" s="6" t="s">
        <v>1618</v>
      </c>
      <c r="D552" s="2"/>
      <c r="E552" s="43">
        <v>1409</v>
      </c>
      <c r="F552" s="17"/>
      <c r="G552" s="43">
        <v>1184</v>
      </c>
      <c r="H552" s="17"/>
      <c r="I552" s="43">
        <v>1067</v>
      </c>
      <c r="J552" s="17"/>
      <c r="K552" s="50">
        <v>1000</v>
      </c>
      <c r="L552" s="23" t="s">
        <v>573</v>
      </c>
      <c r="M552" s="50">
        <v>1000</v>
      </c>
      <c r="N552" s="17"/>
    </row>
    <row r="553" spans="1:14" ht="11.25" customHeight="1">
      <c r="A553" s="31" t="s">
        <v>1289</v>
      </c>
      <c r="B553" s="5"/>
      <c r="C553" s="6" t="s">
        <v>1618</v>
      </c>
      <c r="D553" s="2"/>
      <c r="E553" s="37">
        <f>SUM(E550:E552)</f>
        <v>77176</v>
      </c>
      <c r="F553" s="19" t="s">
        <v>573</v>
      </c>
      <c r="G553" s="37">
        <f>SUM(G550:G552)</f>
        <v>82430</v>
      </c>
      <c r="H553" s="19" t="s">
        <v>573</v>
      </c>
      <c r="I553" s="37">
        <f>SUM(I550:I552)</f>
        <v>81907</v>
      </c>
      <c r="J553" s="19" t="s">
        <v>573</v>
      </c>
      <c r="K553" s="37">
        <f>SUM(K550:K552)</f>
        <v>81700</v>
      </c>
      <c r="L553" s="19" t="s">
        <v>573</v>
      </c>
      <c r="M553" s="37">
        <f>SUM(M550:M552)</f>
        <v>82400</v>
      </c>
      <c r="N553" s="14"/>
    </row>
    <row r="554" spans="1:13" ht="11.25" customHeight="1">
      <c r="A554" s="5" t="s">
        <v>1830</v>
      </c>
      <c r="B554" s="4"/>
      <c r="C554" s="4"/>
      <c r="E554" s="44">
        <v>13956700</v>
      </c>
      <c r="G554" s="44">
        <v>17309700</v>
      </c>
      <c r="I554" s="44">
        <v>19362600</v>
      </c>
      <c r="K554" s="44">
        <v>19500000</v>
      </c>
      <c r="M554" s="44">
        <v>18596000</v>
      </c>
    </row>
    <row r="555" spans="1:13" ht="11.25" customHeight="1">
      <c r="A555" s="5" t="s">
        <v>1658</v>
      </c>
      <c r="B555" s="5"/>
      <c r="C555" s="6" t="s">
        <v>1624</v>
      </c>
      <c r="E555" s="44">
        <v>17967000</v>
      </c>
      <c r="G555" s="44">
        <v>18092100</v>
      </c>
      <c r="I555" s="44">
        <v>17847100</v>
      </c>
      <c r="K555" s="44">
        <v>18200000</v>
      </c>
      <c r="M555" s="44">
        <v>18400000</v>
      </c>
    </row>
    <row r="556" spans="1:13" ht="11.25" customHeight="1">
      <c r="A556" s="5" t="s">
        <v>1659</v>
      </c>
      <c r="B556" s="5"/>
      <c r="C556" s="7" t="s">
        <v>1661</v>
      </c>
      <c r="E556" s="44">
        <v>9125000</v>
      </c>
      <c r="G556" s="44">
        <v>8395000</v>
      </c>
      <c r="I556" s="44">
        <v>5110000</v>
      </c>
      <c r="K556" s="44">
        <v>5000000</v>
      </c>
      <c r="M556" s="48" t="s">
        <v>1662</v>
      </c>
    </row>
    <row r="557" spans="1:13" ht="11.25" customHeight="1">
      <c r="A557" s="5" t="s">
        <v>1867</v>
      </c>
      <c r="B557" s="5"/>
      <c r="C557" s="6"/>
      <c r="E557" s="44">
        <v>1000000</v>
      </c>
      <c r="G557" s="44">
        <v>1000000</v>
      </c>
      <c r="I557" s="44">
        <v>1000000</v>
      </c>
      <c r="K557" s="44">
        <v>1000000</v>
      </c>
      <c r="M557" s="44">
        <v>1000000</v>
      </c>
    </row>
    <row r="558" spans="1:3" ht="11.25" customHeight="1">
      <c r="A558" s="5" t="s">
        <v>1619</v>
      </c>
      <c r="B558" s="5"/>
      <c r="C558" s="7"/>
    </row>
    <row r="559" spans="1:3" ht="11.25" customHeight="1">
      <c r="A559" s="8" t="s">
        <v>1831</v>
      </c>
      <c r="B559" s="5"/>
      <c r="C559" s="7"/>
    </row>
    <row r="560" spans="1:13" ht="11.25" customHeight="1">
      <c r="A560" s="10" t="s">
        <v>1832</v>
      </c>
      <c r="B560" s="5"/>
      <c r="C560" s="6" t="s">
        <v>1833</v>
      </c>
      <c r="E560" s="44">
        <v>3894800</v>
      </c>
      <c r="G560" s="44">
        <v>3797900</v>
      </c>
      <c r="I560" s="44">
        <v>3692900</v>
      </c>
      <c r="K560" s="44">
        <v>3700000</v>
      </c>
      <c r="M560" s="44">
        <v>3720000</v>
      </c>
    </row>
    <row r="561" spans="1:13" ht="11.25" customHeight="1">
      <c r="A561" s="10" t="s">
        <v>1834</v>
      </c>
      <c r="B561" s="5"/>
      <c r="C561" s="7" t="s">
        <v>1661</v>
      </c>
      <c r="E561" s="44">
        <v>28600000</v>
      </c>
      <c r="G561" s="44">
        <v>27900000</v>
      </c>
      <c r="I561" s="44">
        <v>27200000</v>
      </c>
      <c r="K561" s="44">
        <v>27200000</v>
      </c>
      <c r="M561" s="44">
        <f>+M560*7.34</f>
        <v>27304800</v>
      </c>
    </row>
    <row r="562" spans="1:13" ht="11.25" customHeight="1">
      <c r="A562" s="8" t="s">
        <v>481</v>
      </c>
      <c r="B562" s="5"/>
      <c r="C562" s="6"/>
      <c r="E562" s="44">
        <v>13510000</v>
      </c>
      <c r="G562" s="44">
        <v>13800000</v>
      </c>
      <c r="I562" s="48">
        <v>10424400</v>
      </c>
      <c r="J562" s="34" t="s">
        <v>573</v>
      </c>
      <c r="K562" s="48" t="s">
        <v>1662</v>
      </c>
      <c r="M562" s="48" t="s">
        <v>1662</v>
      </c>
    </row>
    <row r="563" spans="1:13" ht="11.25" customHeight="1">
      <c r="A563" s="5" t="s">
        <v>1297</v>
      </c>
      <c r="B563" s="5"/>
      <c r="C563" s="6"/>
      <c r="I563" s="48"/>
      <c r="J563" s="34"/>
      <c r="K563" s="48"/>
      <c r="M563" s="48"/>
    </row>
    <row r="564" spans="1:13" ht="11.25" customHeight="1">
      <c r="A564" s="8" t="s">
        <v>726</v>
      </c>
      <c r="B564" s="5"/>
      <c r="C564" s="6"/>
      <c r="E564" s="44">
        <v>500</v>
      </c>
      <c r="G564" s="44">
        <v>500</v>
      </c>
      <c r="I564" s="44">
        <v>600</v>
      </c>
      <c r="J564" s="34" t="s">
        <v>1848</v>
      </c>
      <c r="K564" s="44">
        <v>750</v>
      </c>
      <c r="L564" s="34" t="s">
        <v>573</v>
      </c>
      <c r="M564" s="44">
        <v>800</v>
      </c>
    </row>
    <row r="565" spans="1:14" ht="11.25" customHeight="1">
      <c r="A565" s="8" t="s">
        <v>1299</v>
      </c>
      <c r="B565" s="5"/>
      <c r="C565" s="6"/>
      <c r="D565" s="13"/>
      <c r="E565" s="43">
        <f>E564*1.1793</f>
        <v>589.65</v>
      </c>
      <c r="F565" s="17"/>
      <c r="G565" s="43">
        <f>G564*1.1793</f>
        <v>589.65</v>
      </c>
      <c r="H565" s="17"/>
      <c r="I565" s="43">
        <f>I564*1.1793</f>
        <v>707.58</v>
      </c>
      <c r="J565" s="23"/>
      <c r="K565" s="43">
        <f>K564*1.1793</f>
        <v>884.475</v>
      </c>
      <c r="L565" s="23"/>
      <c r="M565" s="43">
        <f>M564*1.1793</f>
        <v>943.44</v>
      </c>
      <c r="N565" s="17"/>
    </row>
    <row r="566" spans="1:14" ht="11.25" customHeight="1">
      <c r="A566" s="262" t="s">
        <v>1615</v>
      </c>
      <c r="B566" s="262"/>
      <c r="C566" s="262"/>
      <c r="D566" s="262"/>
      <c r="E566" s="262"/>
      <c r="F566" s="262"/>
      <c r="G566" s="262"/>
      <c r="H566" s="262"/>
      <c r="I566" s="262"/>
      <c r="J566" s="262"/>
      <c r="K566" s="262"/>
      <c r="L566" s="262"/>
      <c r="M566" s="262"/>
      <c r="N566" s="262"/>
    </row>
    <row r="567" spans="1:14" ht="11.25" customHeight="1">
      <c r="A567" s="264" t="s">
        <v>1621</v>
      </c>
      <c r="B567" s="264"/>
      <c r="C567" s="264"/>
      <c r="D567" s="264"/>
      <c r="E567" s="264"/>
      <c r="F567" s="264"/>
      <c r="G567" s="264"/>
      <c r="H567" s="264"/>
      <c r="I567" s="264"/>
      <c r="J567" s="264"/>
      <c r="K567" s="264"/>
      <c r="L567" s="264"/>
      <c r="M567" s="264"/>
      <c r="N567" s="264"/>
    </row>
    <row r="568" spans="1:14" ht="11.25" customHeight="1">
      <c r="A568" s="264" t="s">
        <v>1847</v>
      </c>
      <c r="B568" s="264"/>
      <c r="C568" s="264"/>
      <c r="D568" s="264"/>
      <c r="E568" s="264"/>
      <c r="F568" s="264"/>
      <c r="G568" s="264"/>
      <c r="H568" s="264"/>
      <c r="I568" s="264"/>
      <c r="J568" s="264"/>
      <c r="K568" s="264"/>
      <c r="L568" s="264"/>
      <c r="M568" s="264"/>
      <c r="N568" s="264"/>
    </row>
    <row r="569" spans="1:14" ht="11.25" customHeight="1">
      <c r="A569" s="265"/>
      <c r="B569" s="265"/>
      <c r="C569" s="265"/>
      <c r="D569" s="265"/>
      <c r="E569" s="265"/>
      <c r="F569" s="265"/>
      <c r="G569" s="265"/>
      <c r="H569" s="265"/>
      <c r="I569" s="265"/>
      <c r="J569" s="265"/>
      <c r="K569" s="265"/>
      <c r="L569" s="265"/>
      <c r="M569" s="265"/>
      <c r="N569" s="265"/>
    </row>
    <row r="570" spans="1:14" ht="11.25" customHeight="1">
      <c r="A570" s="264" t="s">
        <v>748</v>
      </c>
      <c r="B570" s="264"/>
      <c r="C570" s="264"/>
      <c r="D570" s="264"/>
      <c r="E570" s="264"/>
      <c r="F570" s="264"/>
      <c r="G570" s="264"/>
      <c r="H570" s="264"/>
      <c r="I570" s="264"/>
      <c r="J570" s="264"/>
      <c r="K570" s="264"/>
      <c r="L570" s="264"/>
      <c r="M570" s="264"/>
      <c r="N570" s="264"/>
    </row>
    <row r="571" spans="1:14" ht="11.25" customHeight="1">
      <c r="A571" s="261"/>
      <c r="B571" s="261"/>
      <c r="C571" s="261"/>
      <c r="D571" s="261"/>
      <c r="E571" s="261"/>
      <c r="F571" s="261"/>
      <c r="G571" s="261"/>
      <c r="H571" s="261"/>
      <c r="I571" s="261"/>
      <c r="J571" s="261"/>
      <c r="K571" s="261"/>
      <c r="L571" s="261"/>
      <c r="M571" s="261"/>
      <c r="N571" s="261"/>
    </row>
    <row r="572" spans="1:14" ht="11.25" customHeight="1">
      <c r="A572" s="263" t="s">
        <v>1625</v>
      </c>
      <c r="B572" s="263"/>
      <c r="C572" s="263"/>
      <c r="D572" s="4"/>
      <c r="E572" s="38" t="s">
        <v>1609</v>
      </c>
      <c r="F572" s="15"/>
      <c r="G572" s="38" t="s">
        <v>1610</v>
      </c>
      <c r="H572" s="15"/>
      <c r="I572" s="38" t="s">
        <v>1611</v>
      </c>
      <c r="J572" s="15"/>
      <c r="K572" s="38" t="s">
        <v>1612</v>
      </c>
      <c r="L572" s="15"/>
      <c r="M572" s="38" t="s">
        <v>1613</v>
      </c>
      <c r="N572" s="15"/>
    </row>
    <row r="573" spans="1:10" ht="11.25" customHeight="1">
      <c r="A573" s="263" t="s">
        <v>738</v>
      </c>
      <c r="B573" s="263"/>
      <c r="C573" s="263"/>
      <c r="J573" s="34"/>
    </row>
    <row r="574" spans="1:10" ht="11.25" customHeight="1">
      <c r="A574" s="9" t="s">
        <v>1632</v>
      </c>
      <c r="B574" s="5"/>
      <c r="C574" s="6"/>
      <c r="J574" s="34"/>
    </row>
    <row r="575" spans="1:13" ht="11.25" customHeight="1">
      <c r="A575" s="5" t="s">
        <v>1835</v>
      </c>
      <c r="B575" s="5"/>
      <c r="C575" s="6"/>
      <c r="E575" s="44">
        <v>2500</v>
      </c>
      <c r="G575" s="44">
        <v>1900</v>
      </c>
      <c r="I575" s="44">
        <v>1500</v>
      </c>
      <c r="J575" s="34"/>
      <c r="K575" s="44">
        <v>3000</v>
      </c>
      <c r="M575" s="48">
        <v>3000</v>
      </c>
    </row>
    <row r="576" spans="1:10" ht="11.25" customHeight="1">
      <c r="A576" s="5" t="s">
        <v>1836</v>
      </c>
      <c r="B576" s="5"/>
      <c r="C576" s="6"/>
      <c r="J576" s="34"/>
    </row>
    <row r="577" spans="1:14" ht="11.25" customHeight="1">
      <c r="A577" s="8" t="s">
        <v>1114</v>
      </c>
      <c r="B577" s="5"/>
      <c r="C577" s="6"/>
      <c r="E577" s="45">
        <v>65000</v>
      </c>
      <c r="F577" s="22" t="s">
        <v>1848</v>
      </c>
      <c r="G577" s="45">
        <v>60000</v>
      </c>
      <c r="H577" s="20"/>
      <c r="I577" s="45">
        <v>65000</v>
      </c>
      <c r="J577" s="22"/>
      <c r="K577" s="45">
        <v>65000</v>
      </c>
      <c r="L577" s="20"/>
      <c r="M577" s="45">
        <v>65000</v>
      </c>
      <c r="N577" s="20"/>
    </row>
    <row r="578" spans="1:10" ht="11.25" customHeight="1">
      <c r="A578" s="8" t="s">
        <v>1115</v>
      </c>
      <c r="B578" s="5"/>
      <c r="C578" s="6"/>
      <c r="J578" s="34"/>
    </row>
    <row r="579" spans="1:10" ht="11.25" customHeight="1">
      <c r="A579" s="10" t="s">
        <v>1837</v>
      </c>
      <c r="B579" s="5"/>
      <c r="C579" s="6"/>
      <c r="J579" s="34"/>
    </row>
    <row r="580" spans="1:13" ht="11.25" customHeight="1">
      <c r="A580" s="11" t="s">
        <v>506</v>
      </c>
      <c r="B580" s="5"/>
      <c r="C580" s="6"/>
      <c r="E580" s="44">
        <v>89930</v>
      </c>
      <c r="F580" s="34" t="s">
        <v>1848</v>
      </c>
      <c r="G580" s="44">
        <v>72000</v>
      </c>
      <c r="I580" s="44">
        <v>75000</v>
      </c>
      <c r="J580" s="34"/>
      <c r="K580" s="44">
        <v>75000</v>
      </c>
      <c r="M580" s="44">
        <v>50000</v>
      </c>
    </row>
    <row r="581" spans="1:14" ht="11.25" customHeight="1">
      <c r="A581" s="11" t="s">
        <v>507</v>
      </c>
      <c r="B581" s="5"/>
      <c r="C581" s="6"/>
      <c r="E581" s="43">
        <v>5000</v>
      </c>
      <c r="F581" s="17"/>
      <c r="G581" s="43">
        <v>5000</v>
      </c>
      <c r="H581" s="17"/>
      <c r="I581" s="43">
        <v>5000</v>
      </c>
      <c r="J581" s="23"/>
      <c r="K581" s="43">
        <v>5000</v>
      </c>
      <c r="L581" s="17"/>
      <c r="M581" s="43">
        <v>5000</v>
      </c>
      <c r="N581" s="17"/>
    </row>
    <row r="582" spans="1:14" ht="11.25" customHeight="1">
      <c r="A582" s="21" t="s">
        <v>1094</v>
      </c>
      <c r="B582" s="5"/>
      <c r="C582" s="6"/>
      <c r="E582" s="47">
        <f>SUM(E580:E581)</f>
        <v>94930</v>
      </c>
      <c r="F582" s="29" t="s">
        <v>1848</v>
      </c>
      <c r="G582" s="47">
        <f>SUM(G580:G581)</f>
        <v>77000</v>
      </c>
      <c r="H582" s="28"/>
      <c r="I582" s="47">
        <f>SUM(I580:I581)</f>
        <v>80000</v>
      </c>
      <c r="J582" s="29"/>
      <c r="K582" s="47">
        <f>SUM(K580:K581)</f>
        <v>80000</v>
      </c>
      <c r="L582" s="28"/>
      <c r="M582" s="47">
        <v>55000</v>
      </c>
      <c r="N582" s="28"/>
    </row>
    <row r="583" spans="1:3" ht="11.25" customHeight="1">
      <c r="A583" s="10" t="s">
        <v>508</v>
      </c>
      <c r="B583" s="5"/>
      <c r="C583" s="6"/>
    </row>
    <row r="584" spans="1:13" ht="11.25" customHeight="1">
      <c r="A584" s="11" t="s">
        <v>506</v>
      </c>
      <c r="B584" s="5"/>
      <c r="C584" s="6"/>
      <c r="E584" s="44">
        <v>89930</v>
      </c>
      <c r="F584" s="34" t="s">
        <v>1848</v>
      </c>
      <c r="G584" s="44">
        <v>72000</v>
      </c>
      <c r="I584" s="44">
        <v>75000</v>
      </c>
      <c r="K584" s="44">
        <v>75000</v>
      </c>
      <c r="M584" s="44">
        <v>75000</v>
      </c>
    </row>
    <row r="585" spans="1:14" ht="11.25" customHeight="1">
      <c r="A585" s="11" t="s">
        <v>507</v>
      </c>
      <c r="B585" s="5"/>
      <c r="C585" s="6"/>
      <c r="E585" s="43">
        <v>5000</v>
      </c>
      <c r="F585" s="17"/>
      <c r="G585" s="43">
        <v>5000</v>
      </c>
      <c r="H585" s="17"/>
      <c r="I585" s="43">
        <v>5000</v>
      </c>
      <c r="J585" s="17"/>
      <c r="K585" s="43">
        <v>5000</v>
      </c>
      <c r="L585" s="17"/>
      <c r="M585" s="43">
        <v>5000</v>
      </c>
      <c r="N585" s="17"/>
    </row>
    <row r="586" spans="1:13" ht="11.25" customHeight="1">
      <c r="A586" s="21" t="s">
        <v>1094</v>
      </c>
      <c r="B586" s="5"/>
      <c r="C586" s="6"/>
      <c r="E586" s="44">
        <f>SUM(E584:E585)</f>
        <v>94930</v>
      </c>
      <c r="F586" s="34" t="s">
        <v>1848</v>
      </c>
      <c r="G586" s="44">
        <f>SUM(G584:G585)</f>
        <v>77000</v>
      </c>
      <c r="I586" s="44">
        <f>SUM(I584:I585)</f>
        <v>80000</v>
      </c>
      <c r="K586" s="44">
        <f>SUM(K584:K585)</f>
        <v>80000</v>
      </c>
      <c r="M586" s="44">
        <f>SUM(M584:M585)</f>
        <v>80000</v>
      </c>
    </row>
    <row r="587" spans="1:14" ht="11.25" customHeight="1">
      <c r="A587" s="5" t="s">
        <v>1626</v>
      </c>
      <c r="B587" s="5"/>
      <c r="C587" s="6" t="s">
        <v>1617</v>
      </c>
      <c r="E587" s="44">
        <v>85000</v>
      </c>
      <c r="F587" s="34" t="s">
        <v>1854</v>
      </c>
      <c r="G587" s="44">
        <v>88700</v>
      </c>
      <c r="H587" s="34" t="s">
        <v>573</v>
      </c>
      <c r="I587" s="44">
        <v>89900</v>
      </c>
      <c r="J587" s="34" t="s">
        <v>573</v>
      </c>
      <c r="K587" s="44">
        <v>80000</v>
      </c>
      <c r="L587" s="34" t="s">
        <v>1854</v>
      </c>
      <c r="M587" s="44">
        <v>80000</v>
      </c>
      <c r="N587" s="34" t="s">
        <v>1643</v>
      </c>
    </row>
    <row r="588" spans="1:13" ht="11.25" customHeight="1">
      <c r="A588" s="5" t="s">
        <v>1838</v>
      </c>
      <c r="B588" s="4"/>
      <c r="C588" s="4"/>
      <c r="E588" s="44">
        <v>500</v>
      </c>
      <c r="G588" s="44">
        <v>500</v>
      </c>
      <c r="I588" s="44">
        <v>500</v>
      </c>
      <c r="K588" s="44">
        <v>500</v>
      </c>
      <c r="M588" s="44">
        <v>500</v>
      </c>
    </row>
    <row r="589" spans="1:13" ht="11.25" customHeight="1">
      <c r="A589" s="5" t="s">
        <v>1881</v>
      </c>
      <c r="B589" s="5"/>
      <c r="C589" s="6" t="s">
        <v>1617</v>
      </c>
      <c r="E589" s="48" t="s">
        <v>1662</v>
      </c>
      <c r="G589" s="48" t="s">
        <v>1662</v>
      </c>
      <c r="I589" s="48" t="s">
        <v>1662</v>
      </c>
      <c r="K589" s="48" t="s">
        <v>1662</v>
      </c>
      <c r="M589" s="48" t="s">
        <v>1662</v>
      </c>
    </row>
    <row r="590" spans="1:14" ht="11.25" customHeight="1">
      <c r="A590" s="5" t="s">
        <v>1841</v>
      </c>
      <c r="B590" s="5"/>
      <c r="C590" s="6" t="s">
        <v>1618</v>
      </c>
      <c r="E590" s="44">
        <v>85000</v>
      </c>
      <c r="F590" s="34" t="s">
        <v>1643</v>
      </c>
      <c r="G590" s="44">
        <v>88700</v>
      </c>
      <c r="I590" s="44">
        <v>89900</v>
      </c>
      <c r="K590" s="44">
        <v>80000</v>
      </c>
      <c r="L590" s="34" t="s">
        <v>1643</v>
      </c>
      <c r="M590" s="44">
        <v>80000</v>
      </c>
      <c r="N590" s="34" t="s">
        <v>1643</v>
      </c>
    </row>
    <row r="591" spans="1:3" ht="11.25" customHeight="1">
      <c r="A591" s="5" t="s">
        <v>1648</v>
      </c>
      <c r="B591" s="5"/>
      <c r="C591" s="6"/>
    </row>
    <row r="592" spans="1:14" ht="11.25" customHeight="1">
      <c r="A592" s="8" t="s">
        <v>1622</v>
      </c>
      <c r="B592" s="5"/>
      <c r="C592" s="6"/>
      <c r="E592" s="44">
        <v>344000</v>
      </c>
      <c r="G592" s="44">
        <v>343000</v>
      </c>
      <c r="H592" s="34" t="s">
        <v>1643</v>
      </c>
      <c r="I592" s="44">
        <v>420000</v>
      </c>
      <c r="K592" s="44">
        <v>460000</v>
      </c>
      <c r="M592" s="44">
        <v>450000</v>
      </c>
      <c r="N592" s="34" t="s">
        <v>1643</v>
      </c>
    </row>
    <row r="593" spans="1:14" ht="11.25" customHeight="1">
      <c r="A593" s="8" t="s">
        <v>1649</v>
      </c>
      <c r="B593" s="5"/>
      <c r="C593" s="6"/>
      <c r="E593" s="44">
        <v>322000</v>
      </c>
      <c r="G593" s="44">
        <v>300000</v>
      </c>
      <c r="I593" s="44">
        <v>400000</v>
      </c>
      <c r="K593" s="44">
        <v>430000</v>
      </c>
      <c r="M593" s="44">
        <v>420000</v>
      </c>
      <c r="N593" s="34" t="s">
        <v>1643</v>
      </c>
    </row>
    <row r="594" spans="1:13" ht="11.25" customHeight="1">
      <c r="A594" s="5" t="s">
        <v>1839</v>
      </c>
      <c r="B594" s="5"/>
      <c r="C594" s="6"/>
      <c r="E594" s="44">
        <v>200</v>
      </c>
      <c r="G594" s="48" t="s">
        <v>1616</v>
      </c>
      <c r="I594" s="48" t="s">
        <v>1616</v>
      </c>
      <c r="K594" s="48" t="s">
        <v>1616</v>
      </c>
      <c r="M594" s="48" t="s">
        <v>1616</v>
      </c>
    </row>
    <row r="595" spans="1:13" ht="11.25" customHeight="1">
      <c r="A595" s="5" t="s">
        <v>1840</v>
      </c>
      <c r="B595" s="5"/>
      <c r="C595" s="6"/>
      <c r="E595" s="44">
        <v>52000</v>
      </c>
      <c r="G595" s="44">
        <v>27000</v>
      </c>
      <c r="I595" s="44">
        <v>18000</v>
      </c>
      <c r="K595" s="44">
        <v>20000</v>
      </c>
      <c r="M595" s="44">
        <v>20000</v>
      </c>
    </row>
    <row r="596" spans="1:3" ht="11.25" customHeight="1">
      <c r="A596" s="9" t="s">
        <v>1640</v>
      </c>
      <c r="B596" s="5"/>
      <c r="C596" s="6"/>
    </row>
    <row r="597" spans="1:14" ht="11.25" customHeight="1">
      <c r="A597" s="5" t="s">
        <v>1631</v>
      </c>
      <c r="B597" s="5"/>
      <c r="C597" s="6"/>
      <c r="E597" s="44">
        <v>3400000</v>
      </c>
      <c r="F597" s="34" t="s">
        <v>1643</v>
      </c>
      <c r="G597" s="44">
        <v>4471000</v>
      </c>
      <c r="I597" s="44">
        <v>3521000</v>
      </c>
      <c r="K597" s="44">
        <v>4000000</v>
      </c>
      <c r="L597" s="34" t="s">
        <v>1643</v>
      </c>
      <c r="M597" s="44">
        <v>4000000</v>
      </c>
      <c r="N597" s="34" t="s">
        <v>1643</v>
      </c>
    </row>
    <row r="598" spans="1:13" ht="11.25" customHeight="1">
      <c r="A598" s="5" t="s">
        <v>1842</v>
      </c>
      <c r="B598" s="5"/>
      <c r="C598" s="6"/>
      <c r="E598" s="44">
        <v>5500000</v>
      </c>
      <c r="G598" s="44">
        <v>5500000</v>
      </c>
      <c r="I598" s="44">
        <v>5333000</v>
      </c>
      <c r="J598" s="34" t="s">
        <v>1644</v>
      </c>
      <c r="K598" s="44">
        <v>5500000</v>
      </c>
      <c r="M598" s="44">
        <v>5500000</v>
      </c>
    </row>
    <row r="599" spans="1:14" ht="11.25" customHeight="1">
      <c r="A599" s="5" t="s">
        <v>1843</v>
      </c>
      <c r="B599" s="5"/>
      <c r="C599" s="6"/>
      <c r="E599" s="48" t="s">
        <v>1662</v>
      </c>
      <c r="G599" s="44">
        <v>300</v>
      </c>
      <c r="I599" s="44">
        <v>4300</v>
      </c>
      <c r="K599" s="44">
        <v>4300</v>
      </c>
      <c r="L599" s="34" t="s">
        <v>1643</v>
      </c>
      <c r="M599" s="44">
        <v>4300</v>
      </c>
      <c r="N599" s="34" t="s">
        <v>1643</v>
      </c>
    </row>
    <row r="600" spans="1:13" ht="11.25" customHeight="1">
      <c r="A600" s="5" t="s">
        <v>1196</v>
      </c>
      <c r="B600" s="5"/>
      <c r="C600" s="6"/>
      <c r="E600" s="44">
        <v>80000</v>
      </c>
      <c r="F600" s="34"/>
      <c r="G600" s="48" t="s">
        <v>1616</v>
      </c>
      <c r="I600" s="48" t="s">
        <v>1616</v>
      </c>
      <c r="K600" s="48" t="s">
        <v>1616</v>
      </c>
      <c r="M600" s="48" t="s">
        <v>1616</v>
      </c>
    </row>
    <row r="601" spans="1:13" ht="11.25" customHeight="1">
      <c r="A601" s="5" t="s">
        <v>552</v>
      </c>
      <c r="B601" s="5"/>
      <c r="C601" s="6"/>
      <c r="E601" s="44">
        <v>60</v>
      </c>
      <c r="G601" s="44">
        <v>60</v>
      </c>
      <c r="I601" s="44">
        <v>60</v>
      </c>
      <c r="K601" s="44">
        <v>60</v>
      </c>
      <c r="M601" s="44">
        <v>60</v>
      </c>
    </row>
    <row r="602" spans="1:13" ht="11.25" customHeight="1">
      <c r="A602" s="5" t="s">
        <v>1653</v>
      </c>
      <c r="B602" s="5"/>
      <c r="C602" s="6" t="s">
        <v>1617</v>
      </c>
      <c r="E602" s="44">
        <v>500</v>
      </c>
      <c r="G602" s="44">
        <v>2000</v>
      </c>
      <c r="I602" s="44">
        <v>2000</v>
      </c>
      <c r="K602" s="44">
        <v>2000</v>
      </c>
      <c r="M602" s="44">
        <v>2000</v>
      </c>
    </row>
    <row r="603" spans="1:13" ht="11.25" customHeight="1">
      <c r="A603" s="5" t="s">
        <v>1655</v>
      </c>
      <c r="B603" s="5"/>
      <c r="C603" s="6"/>
      <c r="E603" s="44">
        <v>976000</v>
      </c>
      <c r="G603" s="44">
        <v>900000</v>
      </c>
      <c r="I603" s="44">
        <v>800000</v>
      </c>
      <c r="K603" s="48" t="s">
        <v>1662</v>
      </c>
      <c r="M603" s="48" t="s">
        <v>1662</v>
      </c>
    </row>
    <row r="604" spans="1:13" ht="11.25" customHeight="1">
      <c r="A604" s="5" t="s">
        <v>1663</v>
      </c>
      <c r="B604" s="5"/>
      <c r="C604" s="6"/>
      <c r="E604" s="44">
        <v>875000</v>
      </c>
      <c r="G604" s="44">
        <v>790000</v>
      </c>
      <c r="I604" s="44">
        <v>810000</v>
      </c>
      <c r="K604" s="44">
        <v>670000</v>
      </c>
      <c r="M604" s="44">
        <v>740000</v>
      </c>
    </row>
    <row r="605" spans="1:3" ht="11.25" customHeight="1">
      <c r="A605" s="5" t="s">
        <v>557</v>
      </c>
      <c r="B605" s="5"/>
      <c r="C605" s="6"/>
    </row>
    <row r="606" spans="1:13" ht="11.25" customHeight="1">
      <c r="A606" s="8" t="s">
        <v>558</v>
      </c>
      <c r="B606" s="5"/>
      <c r="C606" s="6"/>
      <c r="E606" s="44">
        <v>100000</v>
      </c>
      <c r="G606" s="44">
        <v>150000</v>
      </c>
      <c r="I606" s="44">
        <v>150000</v>
      </c>
      <c r="J606" s="34" t="s">
        <v>573</v>
      </c>
      <c r="K606" s="44">
        <v>200000</v>
      </c>
      <c r="L606" s="34" t="s">
        <v>573</v>
      </c>
      <c r="M606" s="44">
        <v>200000</v>
      </c>
    </row>
    <row r="607" spans="1:14" ht="11.25" customHeight="1">
      <c r="A607" s="8" t="s">
        <v>1873</v>
      </c>
      <c r="B607" s="5"/>
      <c r="C607" s="6"/>
      <c r="D607" s="2"/>
      <c r="E607" s="45">
        <v>17000</v>
      </c>
      <c r="F607" s="20"/>
      <c r="G607" s="45">
        <v>25000</v>
      </c>
      <c r="H607" s="20"/>
      <c r="I607" s="45">
        <v>25000</v>
      </c>
      <c r="J607" s="20"/>
      <c r="K607" s="45">
        <v>33000</v>
      </c>
      <c r="L607" s="20"/>
      <c r="M607" s="45">
        <v>33000</v>
      </c>
      <c r="N607" s="20"/>
    </row>
    <row r="608" spans="1:3" ht="11.25" customHeight="1">
      <c r="A608" s="5" t="s">
        <v>1133</v>
      </c>
      <c r="B608" s="5"/>
      <c r="C608" s="6"/>
    </row>
    <row r="609" spans="1:13" ht="11.25" customHeight="1">
      <c r="A609" s="8" t="s">
        <v>1134</v>
      </c>
      <c r="B609" s="5"/>
      <c r="C609" s="6"/>
      <c r="E609" s="44">
        <v>170000</v>
      </c>
      <c r="F609" s="34" t="s">
        <v>1848</v>
      </c>
      <c r="G609" s="44">
        <v>175000</v>
      </c>
      <c r="I609" s="44">
        <v>160000</v>
      </c>
      <c r="K609" s="44">
        <v>160000</v>
      </c>
      <c r="M609" s="44">
        <v>160000</v>
      </c>
    </row>
    <row r="610" spans="1:14" ht="11.25" customHeight="1">
      <c r="A610" s="8" t="s">
        <v>1135</v>
      </c>
      <c r="B610" s="5"/>
      <c r="C610" s="6"/>
      <c r="E610" s="43">
        <v>275000</v>
      </c>
      <c r="F610" s="23" t="s">
        <v>1848</v>
      </c>
      <c r="G610" s="43">
        <v>280000</v>
      </c>
      <c r="H610" s="17"/>
      <c r="I610" s="43">
        <v>285000</v>
      </c>
      <c r="J610" s="17"/>
      <c r="K610" s="43">
        <v>300000</v>
      </c>
      <c r="L610" s="17"/>
      <c r="M610" s="43">
        <v>300000</v>
      </c>
      <c r="N610" s="17"/>
    </row>
    <row r="611" spans="1:14" ht="11.25" customHeight="1">
      <c r="A611" s="10" t="s">
        <v>1094</v>
      </c>
      <c r="B611" s="5"/>
      <c r="C611" s="6"/>
      <c r="D611" s="2"/>
      <c r="E611" s="37">
        <f>SUM(E609:E610)</f>
        <v>445000</v>
      </c>
      <c r="F611" s="19" t="s">
        <v>1848</v>
      </c>
      <c r="G611" s="37">
        <f>SUM(G609:G610)</f>
        <v>455000</v>
      </c>
      <c r="H611" s="14"/>
      <c r="I611" s="37">
        <f>SUM(I609:I610)</f>
        <v>445000</v>
      </c>
      <c r="J611" s="14"/>
      <c r="K611" s="37">
        <f>SUM(K609:K610)</f>
        <v>460000</v>
      </c>
      <c r="L611" s="14"/>
      <c r="M611" s="37">
        <f>SUM(M609:M610)</f>
        <v>460000</v>
      </c>
      <c r="N611" s="14"/>
    </row>
    <row r="612" spans="1:3" ht="11.25" customHeight="1">
      <c r="A612" s="9" t="s">
        <v>1657</v>
      </c>
      <c r="B612" s="5"/>
      <c r="C612" s="6"/>
    </row>
    <row r="613" spans="1:13" ht="11.25" customHeight="1">
      <c r="A613" s="5" t="s">
        <v>479</v>
      </c>
      <c r="B613" s="5"/>
      <c r="C613" s="6"/>
      <c r="E613" s="44">
        <v>2950000</v>
      </c>
      <c r="G613" s="44">
        <v>3033000</v>
      </c>
      <c r="I613" s="44">
        <v>2556000</v>
      </c>
      <c r="K613" s="44">
        <v>2800000</v>
      </c>
      <c r="L613" s="34" t="s">
        <v>573</v>
      </c>
      <c r="M613" s="48">
        <v>2735000</v>
      </c>
    </row>
    <row r="614" spans="1:13" ht="11.25" customHeight="1">
      <c r="A614" s="5" t="s">
        <v>1658</v>
      </c>
      <c r="B614" s="5"/>
      <c r="C614" s="6" t="s">
        <v>1091</v>
      </c>
      <c r="E614" s="44">
        <v>54800</v>
      </c>
      <c r="G614" s="44">
        <v>55000</v>
      </c>
      <c r="I614" s="44">
        <v>55600</v>
      </c>
      <c r="K614" s="44">
        <v>56350</v>
      </c>
      <c r="M614" s="44">
        <v>57670</v>
      </c>
    </row>
    <row r="615" spans="1:13" ht="11.25" customHeight="1">
      <c r="A615" s="5" t="s">
        <v>1659</v>
      </c>
      <c r="B615" s="5"/>
      <c r="C615" s="7" t="s">
        <v>1661</v>
      </c>
      <c r="E615" s="44">
        <v>16425000</v>
      </c>
      <c r="G615" s="44">
        <v>16425000</v>
      </c>
      <c r="I615" s="44">
        <v>21900000</v>
      </c>
      <c r="K615" s="48">
        <v>25185000</v>
      </c>
      <c r="L615" s="34" t="s">
        <v>573</v>
      </c>
      <c r="M615" s="48" t="s">
        <v>1662</v>
      </c>
    </row>
    <row r="616" spans="1:13" ht="11.25" customHeight="1">
      <c r="A616" s="5" t="s">
        <v>1844</v>
      </c>
      <c r="B616" s="5"/>
      <c r="C616" s="6"/>
      <c r="E616" s="44">
        <v>8100000</v>
      </c>
      <c r="G616" s="44">
        <v>8100000</v>
      </c>
      <c r="I616" s="48">
        <v>4650100</v>
      </c>
      <c r="J616" s="34" t="s">
        <v>573</v>
      </c>
      <c r="K616" s="44">
        <v>7176000</v>
      </c>
      <c r="L616" s="34" t="s">
        <v>573</v>
      </c>
      <c r="M616" s="44">
        <v>7198000</v>
      </c>
    </row>
    <row r="617" spans="1:12" ht="11.25" customHeight="1">
      <c r="A617" s="5" t="s">
        <v>739</v>
      </c>
      <c r="B617" s="5"/>
      <c r="C617" s="6"/>
      <c r="I617" s="48"/>
      <c r="J617" s="34"/>
      <c r="L617" s="34"/>
    </row>
    <row r="618" spans="1:14" ht="11.25" customHeight="1">
      <c r="A618" s="8" t="s">
        <v>1298</v>
      </c>
      <c r="B618" s="5"/>
      <c r="C618" s="6"/>
      <c r="E618" s="37">
        <v>2000</v>
      </c>
      <c r="F618" s="14"/>
      <c r="G618" s="37">
        <v>2130</v>
      </c>
      <c r="H618" s="19" t="s">
        <v>573</v>
      </c>
      <c r="I618" s="37">
        <v>2350</v>
      </c>
      <c r="J618" s="14"/>
      <c r="K618" s="37">
        <v>1962</v>
      </c>
      <c r="L618" s="19" t="s">
        <v>573</v>
      </c>
      <c r="M618" s="37">
        <v>1860</v>
      </c>
      <c r="N618" s="14"/>
    </row>
    <row r="619" spans="1:14" ht="11.25" customHeight="1">
      <c r="A619" s="8" t="s">
        <v>1299</v>
      </c>
      <c r="B619" s="5"/>
      <c r="C619" s="6"/>
      <c r="D619" s="13"/>
      <c r="E619" s="37">
        <f>E618*1.1793</f>
        <v>2358.6</v>
      </c>
      <c r="F619" s="14"/>
      <c r="G619" s="37">
        <f>G618*1.1793</f>
        <v>2511.909</v>
      </c>
      <c r="H619" s="14"/>
      <c r="I619" s="37">
        <f>I618*1.1793</f>
        <v>2771.355</v>
      </c>
      <c r="J619" s="19"/>
      <c r="K619" s="37">
        <f>K618*1.1793</f>
        <v>2313.7866</v>
      </c>
      <c r="L619" s="19"/>
      <c r="M619" s="37">
        <f>M618*1.1793</f>
        <v>2193.498</v>
      </c>
      <c r="N619" s="17"/>
    </row>
    <row r="620" spans="1:14" ht="11.25" customHeight="1">
      <c r="A620" s="268" t="s">
        <v>1845</v>
      </c>
      <c r="B620" s="268"/>
      <c r="C620" s="268"/>
      <c r="D620" s="268"/>
      <c r="E620" s="268"/>
      <c r="F620" s="268"/>
      <c r="G620" s="268"/>
      <c r="H620" s="268"/>
      <c r="I620" s="268"/>
      <c r="J620" s="268"/>
      <c r="K620" s="268"/>
      <c r="L620" s="268"/>
      <c r="M620" s="268"/>
      <c r="N620" s="268"/>
    </row>
    <row r="621" spans="1:14" ht="11.25" customHeight="1">
      <c r="A621" s="269" t="s">
        <v>1888</v>
      </c>
      <c r="B621" s="269"/>
      <c r="C621" s="269"/>
      <c r="D621" s="269"/>
      <c r="E621" s="269"/>
      <c r="F621" s="269"/>
      <c r="G621" s="269"/>
      <c r="H621" s="269"/>
      <c r="I621" s="269"/>
      <c r="J621" s="269"/>
      <c r="K621" s="269"/>
      <c r="L621" s="269"/>
      <c r="M621" s="269"/>
      <c r="N621" s="269"/>
    </row>
    <row r="622" spans="1:14" ht="11.25" customHeight="1">
      <c r="A622" s="269" t="s">
        <v>1846</v>
      </c>
      <c r="B622" s="269"/>
      <c r="C622" s="269"/>
      <c r="D622" s="269"/>
      <c r="E622" s="269"/>
      <c r="F622" s="269"/>
      <c r="G622" s="269"/>
      <c r="H622" s="269"/>
      <c r="I622" s="269"/>
      <c r="J622" s="269"/>
      <c r="K622" s="269"/>
      <c r="L622" s="269"/>
      <c r="M622" s="269"/>
      <c r="N622" s="269"/>
    </row>
    <row r="623" spans="1:14" ht="11.25" customHeight="1">
      <c r="A623" s="270" t="s">
        <v>758</v>
      </c>
      <c r="B623" s="270"/>
      <c r="C623" s="270"/>
      <c r="D623" s="270"/>
      <c r="E623" s="270"/>
      <c r="F623" s="270"/>
      <c r="G623" s="270"/>
      <c r="H623" s="270"/>
      <c r="I623" s="270"/>
      <c r="J623" s="270"/>
      <c r="K623" s="270"/>
      <c r="L623" s="270"/>
      <c r="M623" s="270"/>
      <c r="N623" s="270"/>
    </row>
    <row r="624" spans="1:14" ht="11.25" customHeight="1">
      <c r="A624" s="271" t="s">
        <v>759</v>
      </c>
      <c r="B624" s="271"/>
      <c r="C624" s="271"/>
      <c r="D624" s="271"/>
      <c r="E624" s="271"/>
      <c r="F624" s="271"/>
      <c r="G624" s="271"/>
      <c r="H624" s="271"/>
      <c r="I624" s="271"/>
      <c r="J624" s="271"/>
      <c r="K624" s="271"/>
      <c r="L624" s="271"/>
      <c r="M624" s="271"/>
      <c r="N624" s="271"/>
    </row>
    <row r="625" spans="1:14" ht="11.25" customHeight="1">
      <c r="A625" s="270" t="s">
        <v>1851</v>
      </c>
      <c r="B625" s="270"/>
      <c r="C625" s="270"/>
      <c r="D625" s="270"/>
      <c r="E625" s="270"/>
      <c r="F625" s="270"/>
      <c r="G625" s="270"/>
      <c r="H625" s="270"/>
      <c r="I625" s="270"/>
      <c r="J625" s="270"/>
      <c r="K625" s="270"/>
      <c r="L625" s="270"/>
      <c r="M625" s="270"/>
      <c r="N625" s="270"/>
    </row>
    <row r="626" spans="1:14" ht="11.25" customHeight="1">
      <c r="A626" s="270" t="s">
        <v>1852</v>
      </c>
      <c r="B626" s="270"/>
      <c r="C626" s="270"/>
      <c r="D626" s="270"/>
      <c r="E626" s="270"/>
      <c r="F626" s="270"/>
      <c r="G626" s="270"/>
      <c r="H626" s="270"/>
      <c r="I626" s="270"/>
      <c r="J626" s="270"/>
      <c r="K626" s="270"/>
      <c r="L626" s="270"/>
      <c r="M626" s="270"/>
      <c r="N626" s="270"/>
    </row>
    <row r="627" spans="1:14" ht="11.25" customHeight="1">
      <c r="A627" s="270" t="s">
        <v>754</v>
      </c>
      <c r="B627" s="270"/>
      <c r="C627" s="270"/>
      <c r="D627" s="270"/>
      <c r="E627" s="270"/>
      <c r="F627" s="270"/>
      <c r="G627" s="270"/>
      <c r="H627" s="270"/>
      <c r="I627" s="270"/>
      <c r="J627" s="270"/>
      <c r="K627" s="270"/>
      <c r="L627" s="270"/>
      <c r="M627" s="270"/>
      <c r="N627" s="270"/>
    </row>
    <row r="628" spans="1:14" ht="11.25" customHeight="1">
      <c r="A628" s="270" t="s">
        <v>1890</v>
      </c>
      <c r="B628" s="270"/>
      <c r="C628" s="270"/>
      <c r="D628" s="270"/>
      <c r="E628" s="270"/>
      <c r="F628" s="270"/>
      <c r="G628" s="270"/>
      <c r="H628" s="270"/>
      <c r="I628" s="270"/>
      <c r="J628" s="270"/>
      <c r="K628" s="270"/>
      <c r="L628" s="270"/>
      <c r="M628" s="270"/>
      <c r="N628" s="270"/>
    </row>
    <row r="629" spans="1:14" ht="11.25" customHeight="1">
      <c r="A629" s="270" t="s">
        <v>1288</v>
      </c>
      <c r="B629" s="270"/>
      <c r="C629" s="270"/>
      <c r="D629" s="270"/>
      <c r="E629" s="270"/>
      <c r="F629" s="270"/>
      <c r="G629" s="270"/>
      <c r="H629" s="270"/>
      <c r="I629" s="270"/>
      <c r="J629" s="270"/>
      <c r="K629" s="270"/>
      <c r="L629" s="270"/>
      <c r="M629" s="270"/>
      <c r="N629" s="270"/>
    </row>
  </sheetData>
  <mergeCells count="103">
    <mergeCell ref="A622:N622"/>
    <mergeCell ref="A623:N623"/>
    <mergeCell ref="A628:N628"/>
    <mergeCell ref="A629:N629"/>
    <mergeCell ref="A624:N624"/>
    <mergeCell ref="A625:N625"/>
    <mergeCell ref="A626:N626"/>
    <mergeCell ref="A627:N627"/>
    <mergeCell ref="A569:N569"/>
    <mergeCell ref="A571:N571"/>
    <mergeCell ref="A620:N620"/>
    <mergeCell ref="A621:N621"/>
    <mergeCell ref="A573:C573"/>
    <mergeCell ref="A377:N377"/>
    <mergeCell ref="A380:N380"/>
    <mergeCell ref="A382:N382"/>
    <mergeCell ref="A439:N439"/>
    <mergeCell ref="A378:N378"/>
    <mergeCell ref="A379:N379"/>
    <mergeCell ref="A381:N381"/>
    <mergeCell ref="A383:C383"/>
    <mergeCell ref="A384:C384"/>
    <mergeCell ref="A430:C430"/>
    <mergeCell ref="A314:N314"/>
    <mergeCell ref="A317:N317"/>
    <mergeCell ref="A258:C258"/>
    <mergeCell ref="A315:N315"/>
    <mergeCell ref="A316:N316"/>
    <mergeCell ref="A251:N251"/>
    <mergeCell ref="A254:N254"/>
    <mergeCell ref="A256:N256"/>
    <mergeCell ref="A313:N313"/>
    <mergeCell ref="A252:N252"/>
    <mergeCell ref="A253:N253"/>
    <mergeCell ref="A257:C257"/>
    <mergeCell ref="A255:N255"/>
    <mergeCell ref="A193:N193"/>
    <mergeCell ref="A133:C133"/>
    <mergeCell ref="A249:N249"/>
    <mergeCell ref="A250:N250"/>
    <mergeCell ref="A241:C241"/>
    <mergeCell ref="A194:C194"/>
    <mergeCell ref="A192:N192"/>
    <mergeCell ref="A195:C195"/>
    <mergeCell ref="A216:C216"/>
    <mergeCell ref="A131:N131"/>
    <mergeCell ref="A188:N188"/>
    <mergeCell ref="A191:N191"/>
    <mergeCell ref="A130:N130"/>
    <mergeCell ref="A132:C132"/>
    <mergeCell ref="A189:N189"/>
    <mergeCell ref="A190:N190"/>
    <mergeCell ref="A68:N68"/>
    <mergeCell ref="A126:N126"/>
    <mergeCell ref="A129:N129"/>
    <mergeCell ref="A119:C119"/>
    <mergeCell ref="A69:C69"/>
    <mergeCell ref="A127:N127"/>
    <mergeCell ref="A70:C70"/>
    <mergeCell ref="A88:C88"/>
    <mergeCell ref="A128:N128"/>
    <mergeCell ref="A64:N64"/>
    <mergeCell ref="A65:N65"/>
    <mergeCell ref="A67:N67"/>
    <mergeCell ref="A62:N62"/>
    <mergeCell ref="A63:N63"/>
    <mergeCell ref="A66:N66"/>
    <mergeCell ref="A57:C57"/>
    <mergeCell ref="A1:N1"/>
    <mergeCell ref="A6:C6"/>
    <mergeCell ref="A3:N3"/>
    <mergeCell ref="A5:N5"/>
    <mergeCell ref="A4:N4"/>
    <mergeCell ref="A2:N2"/>
    <mergeCell ref="A7:C7"/>
    <mergeCell ref="A29:C29"/>
    <mergeCell ref="A457:C457"/>
    <mergeCell ref="A477:C477"/>
    <mergeCell ref="A446:C446"/>
    <mergeCell ref="A447:C447"/>
    <mergeCell ref="A504:N504"/>
    <mergeCell ref="A505:N505"/>
    <mergeCell ref="A507:N507"/>
    <mergeCell ref="A509:C509"/>
    <mergeCell ref="A318:N318"/>
    <mergeCell ref="A320:C320"/>
    <mergeCell ref="A321:C321"/>
    <mergeCell ref="A319:N319"/>
    <mergeCell ref="A441:N441"/>
    <mergeCell ref="A442:N442"/>
    <mergeCell ref="A444:N444"/>
    <mergeCell ref="A440:N440"/>
    <mergeCell ref="A443:N443"/>
    <mergeCell ref="A445:N445"/>
    <mergeCell ref="A503:N503"/>
    <mergeCell ref="A572:C572"/>
    <mergeCell ref="A510:C510"/>
    <mergeCell ref="A567:N567"/>
    <mergeCell ref="A568:N568"/>
    <mergeCell ref="A570:N570"/>
    <mergeCell ref="A506:N506"/>
    <mergeCell ref="A508:N508"/>
    <mergeCell ref="A566:N566"/>
  </mergeCells>
  <printOptions horizontalCentered="1"/>
  <pageMargins left="0.5" right="0.5" top="0.5" bottom="0.7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76"/>
  <sheetViews>
    <sheetView workbookViewId="0" topLeftCell="A1">
      <selection activeCell="A1" sqref="A1:K1"/>
    </sheetView>
  </sheetViews>
  <sheetFormatPr defaultColWidth="9.140625" defaultRowHeight="12.75"/>
  <cols>
    <col min="1" max="2" width="9.8515625" style="0" customWidth="1"/>
    <col min="3" max="3" width="7.8515625" style="0" customWidth="1"/>
    <col min="4" max="4" width="9.8515625" style="0" customWidth="1"/>
    <col min="5" max="5" width="18.140625" style="0" customWidth="1"/>
    <col min="6" max="6" width="1.421875" style="0" customWidth="1"/>
    <col min="7" max="7" width="8.28125" style="0" customWidth="1"/>
    <col min="8" max="8" width="10.7109375" style="0" customWidth="1"/>
    <col min="9" max="9" width="1.28515625" style="0" customWidth="1"/>
    <col min="10" max="10" width="8.28125" style="0" customWidth="1"/>
    <col min="11" max="11" width="10.7109375" style="0" customWidth="1"/>
  </cols>
  <sheetData>
    <row r="1" spans="1:11" ht="11.25" customHeight="1">
      <c r="A1" s="253" t="s">
        <v>1261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1.25" customHeight="1">
      <c r="A2" s="253" t="s">
        <v>2505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1.25" customHeight="1">
      <c r="A4" s="253" t="s">
        <v>2169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1.25" customHeight="1">
      <c r="A6" s="283"/>
      <c r="B6" s="283"/>
      <c r="C6" s="283"/>
      <c r="D6" s="283"/>
      <c r="E6" s="188"/>
      <c r="F6" s="188"/>
      <c r="G6" s="254">
        <v>2001</v>
      </c>
      <c r="H6" s="254"/>
      <c r="I6" s="126"/>
      <c r="J6" s="254">
        <v>2002</v>
      </c>
      <c r="K6" s="254"/>
    </row>
    <row r="7" spans="1:11" ht="11.25" customHeight="1">
      <c r="A7" s="280" t="s">
        <v>2170</v>
      </c>
      <c r="B7" s="280"/>
      <c r="C7" s="280"/>
      <c r="D7" s="280"/>
      <c r="E7" s="128" t="s">
        <v>2171</v>
      </c>
      <c r="F7" s="128"/>
      <c r="G7" s="189" t="s">
        <v>2172</v>
      </c>
      <c r="H7" s="189" t="s">
        <v>2173</v>
      </c>
      <c r="I7" s="128"/>
      <c r="J7" s="189" t="s">
        <v>2172</v>
      </c>
      <c r="K7" s="189" t="s">
        <v>2173</v>
      </c>
    </row>
    <row r="8" spans="1:11" ht="11.25" customHeight="1">
      <c r="A8" s="176" t="s">
        <v>569</v>
      </c>
      <c r="B8" s="176"/>
      <c r="C8" s="176"/>
      <c r="D8" s="176"/>
      <c r="E8" s="180" t="s">
        <v>1262</v>
      </c>
      <c r="F8" s="192"/>
      <c r="G8" s="136"/>
      <c r="H8" s="136"/>
      <c r="I8" s="135"/>
      <c r="J8" s="136"/>
      <c r="K8" s="136"/>
    </row>
    <row r="9" spans="1:11" ht="11.25" customHeight="1">
      <c r="A9" s="134" t="s">
        <v>2176</v>
      </c>
      <c r="B9" s="130"/>
      <c r="C9" s="130"/>
      <c r="D9" s="130"/>
      <c r="E9" s="122"/>
      <c r="F9" s="122"/>
      <c r="G9" s="139"/>
      <c r="H9" s="139"/>
      <c r="I9" s="136"/>
      <c r="J9" s="139"/>
      <c r="K9" s="139"/>
    </row>
    <row r="10" spans="1:11" ht="11.25" customHeight="1">
      <c r="A10" s="138" t="s">
        <v>583</v>
      </c>
      <c r="B10" s="130"/>
      <c r="C10" s="130"/>
      <c r="D10" s="130"/>
      <c r="E10" s="122"/>
      <c r="F10" s="122"/>
      <c r="G10" s="139">
        <v>227</v>
      </c>
      <c r="H10" s="139">
        <v>11058</v>
      </c>
      <c r="I10" s="136"/>
      <c r="J10" s="139">
        <v>287</v>
      </c>
      <c r="K10" s="139">
        <v>11200</v>
      </c>
    </row>
    <row r="11" spans="1:11" ht="11.25" customHeight="1">
      <c r="A11" s="138" t="s">
        <v>612</v>
      </c>
      <c r="B11" s="130"/>
      <c r="C11" s="130"/>
      <c r="D11" s="130"/>
      <c r="E11" s="122"/>
      <c r="F11" s="122"/>
      <c r="G11" s="143">
        <v>5</v>
      </c>
      <c r="H11" s="139">
        <v>140</v>
      </c>
      <c r="I11" s="136"/>
      <c r="J11" s="143">
        <v>0.4</v>
      </c>
      <c r="K11" s="143">
        <v>17</v>
      </c>
    </row>
    <row r="12" spans="1:11" ht="11.25" customHeight="1">
      <c r="A12" s="181" t="s">
        <v>1094</v>
      </c>
      <c r="B12" s="130"/>
      <c r="C12" s="130"/>
      <c r="D12" s="130"/>
      <c r="E12" s="122"/>
      <c r="F12" s="122"/>
      <c r="G12" s="132">
        <f>SUM(G10:G11)</f>
        <v>232</v>
      </c>
      <c r="H12" s="132">
        <f>SUM(H10:H11)</f>
        <v>11198</v>
      </c>
      <c r="I12" s="132"/>
      <c r="J12" s="132">
        <f>SUM(J10:J11)</f>
        <v>287.4</v>
      </c>
      <c r="K12" s="132">
        <f>SUM(K10:K11)</f>
        <v>11217</v>
      </c>
    </row>
    <row r="13" spans="1:11" ht="11.25" customHeight="1">
      <c r="A13" s="134" t="s">
        <v>585</v>
      </c>
      <c r="B13" s="130"/>
      <c r="C13" s="130"/>
      <c r="D13" s="130"/>
      <c r="E13" s="122"/>
      <c r="F13" s="122"/>
      <c r="G13" s="136"/>
      <c r="H13" s="136"/>
      <c r="I13" s="136"/>
      <c r="J13" s="136"/>
      <c r="K13" s="136"/>
    </row>
    <row r="14" spans="1:11" ht="11.25" customHeight="1">
      <c r="A14" s="138" t="s">
        <v>595</v>
      </c>
      <c r="B14" s="130"/>
      <c r="C14" s="130"/>
      <c r="D14" s="130"/>
      <c r="E14" s="122"/>
      <c r="F14" s="122"/>
      <c r="G14" s="143" t="s">
        <v>584</v>
      </c>
      <c r="H14" s="143" t="s">
        <v>584</v>
      </c>
      <c r="I14" s="136"/>
      <c r="J14" s="239" t="s">
        <v>1849</v>
      </c>
      <c r="K14" s="139">
        <v>25</v>
      </c>
    </row>
    <row r="15" spans="1:11" ht="11.25" customHeight="1">
      <c r="A15" s="138" t="s">
        <v>614</v>
      </c>
      <c r="B15" s="130"/>
      <c r="C15" s="130"/>
      <c r="D15" s="130"/>
      <c r="E15" s="122"/>
      <c r="F15" s="122"/>
      <c r="G15" s="139">
        <v>0.2</v>
      </c>
      <c r="H15" s="139">
        <v>73</v>
      </c>
      <c r="I15" s="136"/>
      <c r="J15" s="239" t="s">
        <v>1849</v>
      </c>
      <c r="K15" s="139">
        <v>13</v>
      </c>
    </row>
    <row r="16" spans="1:11" ht="11.25" customHeight="1">
      <c r="A16" s="138" t="s">
        <v>596</v>
      </c>
      <c r="B16" s="130"/>
      <c r="C16" s="130"/>
      <c r="D16" s="130"/>
      <c r="E16" s="122"/>
      <c r="F16" s="122"/>
      <c r="G16" s="139">
        <v>0.1</v>
      </c>
      <c r="H16" s="139">
        <v>3</v>
      </c>
      <c r="I16" s="136"/>
      <c r="J16" s="143" t="s">
        <v>584</v>
      </c>
      <c r="K16" s="143" t="s">
        <v>584</v>
      </c>
    </row>
    <row r="17" spans="1:11" ht="11.25" customHeight="1">
      <c r="A17" s="138" t="s">
        <v>597</v>
      </c>
      <c r="B17" s="130"/>
      <c r="C17" s="130"/>
      <c r="D17" s="130"/>
      <c r="E17" s="122"/>
      <c r="F17" s="122"/>
      <c r="G17" s="168" t="s">
        <v>1616</v>
      </c>
      <c r="H17" s="168" t="s">
        <v>1616</v>
      </c>
      <c r="I17" s="144"/>
      <c r="J17" s="239" t="s">
        <v>1849</v>
      </c>
      <c r="K17" s="144">
        <f>K18-SUM(K14:K16)</f>
        <v>2</v>
      </c>
    </row>
    <row r="18" spans="1:11" ht="11.25" customHeight="1">
      <c r="A18" s="181" t="s">
        <v>1094</v>
      </c>
      <c r="B18" s="130"/>
      <c r="C18" s="130"/>
      <c r="D18" s="130"/>
      <c r="E18" s="122"/>
      <c r="F18" s="122"/>
      <c r="G18" s="132">
        <v>0.3</v>
      </c>
      <c r="H18" s="132">
        <v>76</v>
      </c>
      <c r="I18" s="132"/>
      <c r="J18" s="132">
        <v>0.1</v>
      </c>
      <c r="K18" s="132">
        <v>40</v>
      </c>
    </row>
    <row r="19" spans="1:11" ht="11.25" customHeight="1">
      <c r="A19" s="138" t="s">
        <v>598</v>
      </c>
      <c r="B19" s="130"/>
      <c r="C19" s="130"/>
      <c r="D19" s="130"/>
      <c r="E19" s="122"/>
      <c r="F19" s="122"/>
      <c r="G19" s="193">
        <f>G12+G18</f>
        <v>232.3</v>
      </c>
      <c r="H19" s="193">
        <f>H12+H18</f>
        <v>11274</v>
      </c>
      <c r="I19" s="193"/>
      <c r="J19" s="193">
        <f>J12+J18</f>
        <v>287.5</v>
      </c>
      <c r="K19" s="193">
        <f>K12+K18</f>
        <v>11257</v>
      </c>
    </row>
    <row r="20" spans="1:11" ht="11.25" customHeight="1">
      <c r="A20" s="176" t="s">
        <v>1263</v>
      </c>
      <c r="B20" s="130"/>
      <c r="C20" s="130"/>
      <c r="D20" s="130"/>
      <c r="E20" s="183" t="s">
        <v>2175</v>
      </c>
      <c r="F20" s="192"/>
      <c r="G20" s="174">
        <v>11913</v>
      </c>
      <c r="H20" s="174">
        <v>1379638</v>
      </c>
      <c r="I20" s="174"/>
      <c r="J20" s="174">
        <v>14024</v>
      </c>
      <c r="K20" s="174">
        <v>1504521</v>
      </c>
    </row>
    <row r="21" spans="1:11" ht="11.25" customHeight="1">
      <c r="A21" s="176" t="s">
        <v>1235</v>
      </c>
      <c r="B21" s="176"/>
      <c r="C21" s="176"/>
      <c r="D21" s="176"/>
      <c r="E21" s="180" t="s">
        <v>1236</v>
      </c>
      <c r="F21" s="192"/>
      <c r="G21" s="136"/>
      <c r="H21" s="136"/>
      <c r="I21" s="135"/>
      <c r="J21" s="136"/>
      <c r="K21" s="136"/>
    </row>
    <row r="22" spans="1:11" ht="11.25" customHeight="1">
      <c r="A22" s="134" t="s">
        <v>602</v>
      </c>
      <c r="B22" s="130"/>
      <c r="C22" s="130"/>
      <c r="D22" s="130"/>
      <c r="E22" s="148"/>
      <c r="F22" s="148"/>
      <c r="G22" s="139"/>
      <c r="H22" s="139"/>
      <c r="I22" s="136"/>
      <c r="J22" s="139"/>
      <c r="K22" s="139"/>
    </row>
    <row r="23" spans="1:11" ht="11.25" customHeight="1">
      <c r="A23" s="138" t="s">
        <v>604</v>
      </c>
      <c r="B23" s="130"/>
      <c r="C23" s="130"/>
      <c r="D23" s="130"/>
      <c r="E23" s="148"/>
      <c r="F23" s="148"/>
      <c r="G23" s="143" t="s">
        <v>584</v>
      </c>
      <c r="H23" s="143" t="s">
        <v>584</v>
      </c>
      <c r="I23" s="136"/>
      <c r="J23" s="239" t="s">
        <v>1849</v>
      </c>
      <c r="K23" s="139">
        <v>4</v>
      </c>
    </row>
    <row r="24" spans="1:11" ht="11.25" customHeight="1">
      <c r="A24" s="138" t="s">
        <v>583</v>
      </c>
      <c r="B24" s="130"/>
      <c r="C24" s="130"/>
      <c r="D24" s="130"/>
      <c r="E24" s="148"/>
      <c r="F24" s="148"/>
      <c r="G24" s="139">
        <v>367</v>
      </c>
      <c r="H24" s="139">
        <v>82047</v>
      </c>
      <c r="I24" s="136"/>
      <c r="J24" s="143">
        <v>491</v>
      </c>
      <c r="K24" s="143">
        <v>87309</v>
      </c>
    </row>
    <row r="25" spans="1:11" ht="11.25" customHeight="1">
      <c r="A25" s="138" t="s">
        <v>612</v>
      </c>
      <c r="B25" s="130"/>
      <c r="C25" s="130"/>
      <c r="D25" s="130"/>
      <c r="E25" s="122"/>
      <c r="F25" s="122"/>
      <c r="G25" s="239" t="s">
        <v>1849</v>
      </c>
      <c r="H25" s="139">
        <v>13</v>
      </c>
      <c r="I25" s="136"/>
      <c r="J25" s="239" t="s">
        <v>1849</v>
      </c>
      <c r="K25" s="143">
        <v>32</v>
      </c>
    </row>
    <row r="26" spans="1:11" ht="11.25" customHeight="1">
      <c r="A26" s="181" t="s">
        <v>1094</v>
      </c>
      <c r="B26" s="130"/>
      <c r="C26" s="130"/>
      <c r="D26" s="130"/>
      <c r="E26" s="122"/>
      <c r="F26" s="122"/>
      <c r="G26" s="132">
        <f>SUM(G23:G25)</f>
        <v>367</v>
      </c>
      <c r="H26" s="132">
        <f>SUM(H23:H25)</f>
        <v>82060</v>
      </c>
      <c r="I26" s="132"/>
      <c r="J26" s="132">
        <f>SUM(J23:J25)</f>
        <v>491</v>
      </c>
      <c r="K26" s="132">
        <f>SUM(K23:K25)</f>
        <v>87345</v>
      </c>
    </row>
    <row r="27" spans="1:11" ht="11.25" customHeight="1">
      <c r="A27" s="134" t="s">
        <v>585</v>
      </c>
      <c r="B27" s="130"/>
      <c r="C27" s="130"/>
      <c r="D27" s="130"/>
      <c r="E27" s="122"/>
      <c r="F27" s="122"/>
      <c r="G27" s="136"/>
      <c r="H27" s="136"/>
      <c r="I27" s="136"/>
      <c r="J27" s="136"/>
      <c r="K27" s="136"/>
    </row>
    <row r="28" spans="1:11" ht="11.25" customHeight="1">
      <c r="A28" s="138" t="s">
        <v>1264</v>
      </c>
      <c r="B28" s="130"/>
      <c r="C28" s="130"/>
      <c r="D28" s="130"/>
      <c r="E28" s="122"/>
      <c r="F28" s="122"/>
      <c r="G28" s="136">
        <v>0.2</v>
      </c>
      <c r="H28" s="136">
        <v>360</v>
      </c>
      <c r="I28" s="136"/>
      <c r="J28" s="136">
        <v>0.5</v>
      </c>
      <c r="K28" s="136">
        <v>672</v>
      </c>
    </row>
    <row r="29" spans="1:11" ht="11.25" customHeight="1">
      <c r="A29" s="138" t="s">
        <v>614</v>
      </c>
      <c r="B29" s="130"/>
      <c r="C29" s="130"/>
      <c r="D29" s="130"/>
      <c r="E29" s="122"/>
      <c r="F29" s="122"/>
      <c r="G29" s="136">
        <v>3</v>
      </c>
      <c r="H29" s="136">
        <v>3402</v>
      </c>
      <c r="I29" s="136"/>
      <c r="J29" s="136">
        <v>4</v>
      </c>
      <c r="K29" s="136">
        <v>4596</v>
      </c>
    </row>
    <row r="30" spans="1:11" ht="11.25" customHeight="1">
      <c r="A30" s="138" t="s">
        <v>1265</v>
      </c>
      <c r="B30" s="130"/>
      <c r="C30" s="130"/>
      <c r="D30" s="130"/>
      <c r="E30" s="122"/>
      <c r="F30" s="122"/>
      <c r="G30" s="136">
        <v>0.2</v>
      </c>
      <c r="H30" s="136">
        <v>315</v>
      </c>
      <c r="I30" s="136"/>
      <c r="J30" s="136">
        <v>0.3</v>
      </c>
      <c r="K30" s="136">
        <v>392</v>
      </c>
    </row>
    <row r="31" spans="1:11" ht="11.25" customHeight="1">
      <c r="A31" s="138" t="s">
        <v>1239</v>
      </c>
      <c r="B31" s="130"/>
      <c r="C31" s="130"/>
      <c r="D31" s="130"/>
      <c r="E31" s="122"/>
      <c r="F31" s="122"/>
      <c r="G31" s="136">
        <v>0.2</v>
      </c>
      <c r="H31" s="136">
        <v>178</v>
      </c>
      <c r="I31" s="136"/>
      <c r="J31" s="239" t="s">
        <v>1849</v>
      </c>
      <c r="K31" s="136">
        <v>47</v>
      </c>
    </row>
    <row r="32" spans="1:11" ht="11.25" customHeight="1">
      <c r="A32" s="138" t="s">
        <v>1240</v>
      </c>
      <c r="B32" s="130"/>
      <c r="C32" s="130"/>
      <c r="D32" s="130"/>
      <c r="E32" s="122"/>
      <c r="F32" s="122"/>
      <c r="G32" s="136">
        <v>1</v>
      </c>
      <c r="H32" s="136">
        <v>245</v>
      </c>
      <c r="I32" s="136"/>
      <c r="J32" s="136">
        <v>0.2</v>
      </c>
      <c r="K32" s="136">
        <v>111</v>
      </c>
    </row>
    <row r="33" spans="1:11" ht="11.25" customHeight="1">
      <c r="A33" s="138" t="s">
        <v>616</v>
      </c>
      <c r="B33" s="130"/>
      <c r="C33" s="130"/>
      <c r="D33" s="130"/>
      <c r="E33" s="122"/>
      <c r="F33" s="122"/>
      <c r="G33" s="136">
        <v>0.1</v>
      </c>
      <c r="H33" s="136">
        <v>193</v>
      </c>
      <c r="I33" s="136"/>
      <c r="J33" s="239" t="s">
        <v>1849</v>
      </c>
      <c r="K33" s="136">
        <v>86</v>
      </c>
    </row>
    <row r="34" spans="1:11" ht="11.25" customHeight="1">
      <c r="A34" s="138" t="s">
        <v>1227</v>
      </c>
      <c r="B34" s="130"/>
      <c r="C34" s="130"/>
      <c r="D34" s="130"/>
      <c r="E34" s="122"/>
      <c r="F34" s="122"/>
      <c r="G34" s="136">
        <v>1</v>
      </c>
      <c r="H34" s="136">
        <v>947</v>
      </c>
      <c r="I34" s="136"/>
      <c r="J34" s="136">
        <v>1</v>
      </c>
      <c r="K34" s="136">
        <v>895</v>
      </c>
    </row>
    <row r="35" spans="1:11" ht="11.25" customHeight="1">
      <c r="A35" s="138" t="s">
        <v>1266</v>
      </c>
      <c r="B35" s="130"/>
      <c r="C35" s="130"/>
      <c r="D35" s="130"/>
      <c r="E35" s="122"/>
      <c r="F35" s="122"/>
      <c r="G35" s="136">
        <v>0.4</v>
      </c>
      <c r="H35" s="136">
        <v>430</v>
      </c>
      <c r="I35" s="136"/>
      <c r="J35" s="136">
        <v>0.3</v>
      </c>
      <c r="K35" s="136">
        <v>265</v>
      </c>
    </row>
    <row r="36" spans="1:11" ht="11.25" customHeight="1">
      <c r="A36" s="138" t="s">
        <v>1267</v>
      </c>
      <c r="B36" s="130"/>
      <c r="C36" s="130"/>
      <c r="D36" s="130"/>
      <c r="E36" s="122"/>
      <c r="F36" s="122"/>
      <c r="G36" s="136">
        <v>0.9</v>
      </c>
      <c r="H36" s="136">
        <v>1564</v>
      </c>
      <c r="I36" s="136"/>
      <c r="J36" s="136">
        <v>1</v>
      </c>
      <c r="K36" s="136">
        <v>1984</v>
      </c>
    </row>
    <row r="37" spans="1:11" ht="11.25" customHeight="1">
      <c r="A37" s="138" t="s">
        <v>587</v>
      </c>
      <c r="B37" s="130"/>
      <c r="C37" s="130"/>
      <c r="D37" s="130"/>
      <c r="E37" s="122"/>
      <c r="F37" s="122"/>
      <c r="G37" s="136">
        <v>0.3</v>
      </c>
      <c r="H37" s="136">
        <v>370</v>
      </c>
      <c r="I37" s="136"/>
      <c r="J37" s="136">
        <v>0.5</v>
      </c>
      <c r="K37" s="136">
        <v>634</v>
      </c>
    </row>
    <row r="38" spans="1:11" ht="11.25" customHeight="1">
      <c r="A38" s="138" t="s">
        <v>1253</v>
      </c>
      <c r="B38" s="130"/>
      <c r="C38" s="130"/>
      <c r="D38" s="130"/>
      <c r="E38" s="122"/>
      <c r="F38" s="122"/>
      <c r="G38" s="139">
        <v>0.7</v>
      </c>
      <c r="H38" s="139">
        <v>611</v>
      </c>
      <c r="I38" s="136"/>
      <c r="J38" s="139">
        <v>0.6</v>
      </c>
      <c r="K38" s="139">
        <v>578</v>
      </c>
    </row>
    <row r="39" spans="1:11" ht="11.25" customHeight="1">
      <c r="A39" s="138" t="s">
        <v>597</v>
      </c>
      <c r="B39" s="130"/>
      <c r="C39" s="130"/>
      <c r="D39" s="130"/>
      <c r="E39" s="122"/>
      <c r="F39" s="122"/>
      <c r="G39" s="144">
        <f>G40-SUM(G28:G38)</f>
        <v>1</v>
      </c>
      <c r="H39" s="144">
        <f>H40-SUM(H28:H38)</f>
        <v>547</v>
      </c>
      <c r="I39" s="144"/>
      <c r="J39" s="144">
        <f>J40-SUM(J28:J38)</f>
        <v>1.5999999999999996</v>
      </c>
      <c r="K39" s="144">
        <f>K40-SUM(K28:K38)</f>
        <v>802</v>
      </c>
    </row>
    <row r="40" spans="1:11" ht="11.25" customHeight="1">
      <c r="A40" s="181" t="s">
        <v>1094</v>
      </c>
      <c r="B40" s="130"/>
      <c r="C40" s="130"/>
      <c r="D40" s="130"/>
      <c r="E40" s="122"/>
      <c r="F40" s="122"/>
      <c r="G40" s="132">
        <v>9</v>
      </c>
      <c r="H40" s="132">
        <v>9162</v>
      </c>
      <c r="I40" s="132"/>
      <c r="J40" s="132">
        <v>10</v>
      </c>
      <c r="K40" s="132">
        <v>11062</v>
      </c>
    </row>
    <row r="41" spans="1:11" ht="11.25" customHeight="1">
      <c r="A41" s="138" t="s">
        <v>598</v>
      </c>
      <c r="B41" s="130"/>
      <c r="C41" s="130"/>
      <c r="D41" s="130"/>
      <c r="E41" s="122"/>
      <c r="F41" s="122"/>
      <c r="G41" s="193">
        <f>G26+G40</f>
        <v>376</v>
      </c>
      <c r="H41" s="193">
        <f>H26+H40</f>
        <v>91222</v>
      </c>
      <c r="I41" s="193"/>
      <c r="J41" s="193">
        <f>J26+J40</f>
        <v>501</v>
      </c>
      <c r="K41" s="193">
        <f>K26+K40</f>
        <v>98407</v>
      </c>
    </row>
    <row r="42" spans="1:11" ht="11.25" customHeight="1">
      <c r="A42" s="176" t="s">
        <v>1268</v>
      </c>
      <c r="B42" s="130"/>
      <c r="C42" s="130"/>
      <c r="D42" s="186" t="s">
        <v>1269</v>
      </c>
      <c r="E42" s="183" t="s">
        <v>1270</v>
      </c>
      <c r="F42" s="192"/>
      <c r="G42" s="174">
        <v>17</v>
      </c>
      <c r="H42" s="174">
        <v>536749</v>
      </c>
      <c r="I42" s="174"/>
      <c r="J42" s="174">
        <v>18</v>
      </c>
      <c r="K42" s="174">
        <v>538549</v>
      </c>
    </row>
    <row r="43" spans="1:11" ht="11.25" customHeight="1">
      <c r="A43" s="130" t="s">
        <v>1614</v>
      </c>
      <c r="B43" s="176"/>
      <c r="C43" s="176"/>
      <c r="D43" s="176"/>
      <c r="E43" s="180" t="s">
        <v>1271</v>
      </c>
      <c r="F43" s="192"/>
      <c r="G43" s="136"/>
      <c r="H43" s="136"/>
      <c r="I43" s="135"/>
      <c r="J43" s="136"/>
      <c r="K43" s="136"/>
    </row>
    <row r="44" spans="1:11" ht="11.25" customHeight="1">
      <c r="A44" s="134" t="s">
        <v>602</v>
      </c>
      <c r="B44" s="130"/>
      <c r="C44" s="130"/>
      <c r="D44" s="130"/>
      <c r="E44" s="148"/>
      <c r="F44" s="148"/>
      <c r="G44" s="139"/>
      <c r="H44" s="139"/>
      <c r="I44" s="136"/>
      <c r="J44" s="139"/>
      <c r="K44" s="139"/>
    </row>
    <row r="45" spans="1:11" ht="11.25" customHeight="1">
      <c r="A45" s="138" t="s">
        <v>1272</v>
      </c>
      <c r="B45" s="130"/>
      <c r="C45" s="130"/>
      <c r="D45" s="130"/>
      <c r="E45" s="148"/>
      <c r="F45" s="148"/>
      <c r="G45" s="239" t="s">
        <v>1849</v>
      </c>
      <c r="H45" s="139">
        <v>143</v>
      </c>
      <c r="I45" s="136"/>
      <c r="J45" s="143" t="s">
        <v>584</v>
      </c>
      <c r="K45" s="143" t="s">
        <v>584</v>
      </c>
    </row>
    <row r="46" spans="1:11" ht="11.25" customHeight="1">
      <c r="A46" s="138" t="s">
        <v>582</v>
      </c>
      <c r="B46" s="130"/>
      <c r="C46" s="130"/>
      <c r="D46" s="130"/>
      <c r="E46" s="148"/>
      <c r="F46" s="148"/>
      <c r="G46" s="139">
        <v>0.1</v>
      </c>
      <c r="H46" s="139">
        <v>81</v>
      </c>
      <c r="I46" s="136"/>
      <c r="J46" s="143" t="s">
        <v>584</v>
      </c>
      <c r="K46" s="143" t="s">
        <v>584</v>
      </c>
    </row>
    <row r="47" spans="1:11" ht="11.25" customHeight="1">
      <c r="A47" s="138" t="s">
        <v>603</v>
      </c>
      <c r="B47" s="130"/>
      <c r="C47" s="130"/>
      <c r="D47" s="130"/>
      <c r="E47" s="148"/>
      <c r="F47" s="148"/>
      <c r="G47" s="139">
        <v>3</v>
      </c>
      <c r="H47" s="139">
        <v>938</v>
      </c>
      <c r="I47" s="136"/>
      <c r="J47" s="139">
        <v>5</v>
      </c>
      <c r="K47" s="139">
        <v>1658</v>
      </c>
    </row>
    <row r="48" spans="1:11" ht="11.25" customHeight="1">
      <c r="A48" s="138" t="s">
        <v>610</v>
      </c>
      <c r="B48" s="130"/>
      <c r="C48" s="130"/>
      <c r="D48" s="130"/>
      <c r="E48" s="148"/>
      <c r="F48" s="148"/>
      <c r="G48" s="143" t="s">
        <v>584</v>
      </c>
      <c r="H48" s="143" t="s">
        <v>584</v>
      </c>
      <c r="I48" s="136"/>
      <c r="J48" s="139">
        <v>0.2</v>
      </c>
      <c r="K48" s="139">
        <v>52</v>
      </c>
    </row>
    <row r="49" spans="1:11" ht="11.25" customHeight="1">
      <c r="A49" s="138" t="s">
        <v>583</v>
      </c>
      <c r="B49" s="130"/>
      <c r="C49" s="130"/>
      <c r="D49" s="130"/>
      <c r="E49" s="148"/>
      <c r="F49" s="148"/>
      <c r="G49" s="139">
        <v>1738</v>
      </c>
      <c r="H49" s="139">
        <v>425674</v>
      </c>
      <c r="I49" s="136"/>
      <c r="J49" s="143">
        <v>1685</v>
      </c>
      <c r="K49" s="143">
        <v>407922</v>
      </c>
    </row>
    <row r="50" spans="1:11" ht="11.25" customHeight="1">
      <c r="A50" s="138" t="s">
        <v>612</v>
      </c>
      <c r="B50" s="130"/>
      <c r="C50" s="130"/>
      <c r="D50" s="130"/>
      <c r="E50" s="122"/>
      <c r="F50" s="122"/>
      <c r="G50" s="143">
        <v>166</v>
      </c>
      <c r="H50" s="139">
        <v>49433</v>
      </c>
      <c r="I50" s="136"/>
      <c r="J50" s="143">
        <v>174</v>
      </c>
      <c r="K50" s="143">
        <v>44275</v>
      </c>
    </row>
    <row r="51" spans="1:11" ht="11.25" customHeight="1">
      <c r="A51" s="138" t="s">
        <v>597</v>
      </c>
      <c r="B51" s="130"/>
      <c r="C51" s="130"/>
      <c r="D51" s="130"/>
      <c r="E51" s="122"/>
      <c r="F51" s="122"/>
      <c r="G51" s="168" t="s">
        <v>1616</v>
      </c>
      <c r="H51" s="168" t="s">
        <v>1616</v>
      </c>
      <c r="I51" s="136"/>
      <c r="J51" s="143">
        <f>J52-SUM(J45:J50)</f>
        <v>0.7999999999999545</v>
      </c>
      <c r="K51" s="239" t="s">
        <v>1849</v>
      </c>
    </row>
    <row r="52" spans="1:11" ht="11.25" customHeight="1">
      <c r="A52" s="181" t="s">
        <v>1094</v>
      </c>
      <c r="B52" s="130"/>
      <c r="C52" s="130"/>
      <c r="D52" s="130"/>
      <c r="E52" s="122"/>
      <c r="F52" s="122"/>
      <c r="G52" s="132">
        <v>1907.1</v>
      </c>
      <c r="H52" s="132">
        <v>476269</v>
      </c>
      <c r="I52" s="132"/>
      <c r="J52" s="132">
        <v>1865</v>
      </c>
      <c r="K52" s="132">
        <v>453907</v>
      </c>
    </row>
    <row r="53" spans="1:11" ht="11.25" customHeight="1">
      <c r="A53" s="134" t="s">
        <v>585</v>
      </c>
      <c r="B53" s="130"/>
      <c r="C53" s="130"/>
      <c r="D53" s="130"/>
      <c r="E53" s="122"/>
      <c r="F53" s="122"/>
      <c r="G53" s="136"/>
      <c r="H53" s="136"/>
      <c r="I53" s="136"/>
      <c r="J53" s="136"/>
      <c r="K53" s="136"/>
    </row>
    <row r="54" spans="1:11" ht="11.25" customHeight="1">
      <c r="A54" s="138" t="s">
        <v>614</v>
      </c>
      <c r="B54" s="130"/>
      <c r="C54" s="130"/>
      <c r="D54" s="130"/>
      <c r="E54" s="122"/>
      <c r="F54" s="122"/>
      <c r="G54" s="139">
        <v>8</v>
      </c>
      <c r="H54" s="136">
        <v>4046</v>
      </c>
      <c r="I54" s="136"/>
      <c r="J54" s="139">
        <v>9</v>
      </c>
      <c r="K54" s="139">
        <v>5819</v>
      </c>
    </row>
    <row r="55" spans="1:11" ht="11.25" customHeight="1">
      <c r="A55" s="138" t="s">
        <v>590</v>
      </c>
      <c r="B55" s="130"/>
      <c r="C55" s="130"/>
      <c r="D55" s="130"/>
      <c r="E55" s="122"/>
      <c r="F55" s="122"/>
      <c r="G55" s="139">
        <v>4</v>
      </c>
      <c r="H55" s="139">
        <v>4618</v>
      </c>
      <c r="I55" s="136"/>
      <c r="J55" s="139">
        <v>6</v>
      </c>
      <c r="K55" s="139">
        <v>5407</v>
      </c>
    </row>
    <row r="56" spans="1:11" ht="11.25" customHeight="1">
      <c r="A56" s="138" t="s">
        <v>1239</v>
      </c>
      <c r="B56" s="130"/>
      <c r="C56" s="130"/>
      <c r="D56" s="130"/>
      <c r="E56" s="122"/>
      <c r="F56" s="122"/>
      <c r="G56" s="139">
        <v>1</v>
      </c>
      <c r="H56" s="139">
        <v>127</v>
      </c>
      <c r="I56" s="136"/>
      <c r="J56" s="139">
        <v>1</v>
      </c>
      <c r="K56" s="139">
        <v>222</v>
      </c>
    </row>
    <row r="57" spans="1:11" ht="11.25" customHeight="1">
      <c r="A57" s="138" t="s">
        <v>1240</v>
      </c>
      <c r="B57" s="130"/>
      <c r="C57" s="130"/>
      <c r="D57" s="130"/>
      <c r="E57" s="122"/>
      <c r="F57" s="122"/>
      <c r="G57" s="136">
        <v>2</v>
      </c>
      <c r="H57" s="136">
        <v>1441</v>
      </c>
      <c r="I57" s="136"/>
      <c r="J57" s="143">
        <v>1</v>
      </c>
      <c r="K57" s="143">
        <v>823</v>
      </c>
    </row>
    <row r="58" spans="1:11" ht="11.25" customHeight="1">
      <c r="A58" s="138" t="s">
        <v>1227</v>
      </c>
      <c r="B58" s="130"/>
      <c r="C58" s="130"/>
      <c r="D58" s="130"/>
      <c r="E58" s="122"/>
      <c r="F58" s="122"/>
      <c r="G58" s="136">
        <v>3</v>
      </c>
      <c r="H58" s="136">
        <v>1422</v>
      </c>
      <c r="I58" s="136"/>
      <c r="J58" s="143">
        <v>1</v>
      </c>
      <c r="K58" s="143">
        <v>880</v>
      </c>
    </row>
    <row r="59" spans="1:11" ht="11.25" customHeight="1">
      <c r="A59" s="138" t="s">
        <v>1267</v>
      </c>
      <c r="B59" s="130"/>
      <c r="C59" s="130"/>
      <c r="D59" s="130"/>
      <c r="E59" s="122"/>
      <c r="F59" s="122"/>
      <c r="G59" s="136">
        <v>1</v>
      </c>
      <c r="H59" s="139">
        <v>1120</v>
      </c>
      <c r="I59" s="136"/>
      <c r="J59" s="143">
        <v>0.7</v>
      </c>
      <c r="K59" s="143">
        <v>774</v>
      </c>
    </row>
    <row r="60" spans="1:11" ht="11.25" customHeight="1">
      <c r="A60" s="138" t="s">
        <v>597</v>
      </c>
      <c r="B60" s="130"/>
      <c r="C60" s="130"/>
      <c r="D60" s="130"/>
      <c r="E60" s="122"/>
      <c r="F60" s="122"/>
      <c r="G60" s="139">
        <f>G61-SUM(G54:G59)</f>
        <v>7</v>
      </c>
      <c r="H60" s="139">
        <f>H61-SUM(H54:H59)</f>
        <v>5216</v>
      </c>
      <c r="I60" s="136"/>
      <c r="J60" s="239" t="s">
        <v>1849</v>
      </c>
      <c r="K60" s="139">
        <f>K61-SUM(K54:K59)</f>
        <v>5263</v>
      </c>
    </row>
    <row r="61" spans="1:11" ht="11.25" customHeight="1">
      <c r="A61" s="181" t="s">
        <v>1094</v>
      </c>
      <c r="B61" s="130"/>
      <c r="C61" s="130"/>
      <c r="D61" s="130"/>
      <c r="E61" s="122"/>
      <c r="F61" s="122"/>
      <c r="G61" s="132">
        <v>26</v>
      </c>
      <c r="H61" s="132">
        <v>17990</v>
      </c>
      <c r="I61" s="132"/>
      <c r="J61" s="132">
        <v>23</v>
      </c>
      <c r="K61" s="132">
        <v>19188</v>
      </c>
    </row>
    <row r="62" spans="1:11" ht="11.25" customHeight="1">
      <c r="A62" s="138" t="s">
        <v>598</v>
      </c>
      <c r="B62" s="130"/>
      <c r="C62" s="130"/>
      <c r="D62" s="130"/>
      <c r="E62" s="128"/>
      <c r="F62" s="128"/>
      <c r="G62" s="185">
        <f>G52+G61</f>
        <v>1933.1</v>
      </c>
      <c r="H62" s="185">
        <f>H52+H61</f>
        <v>494259</v>
      </c>
      <c r="I62" s="185"/>
      <c r="J62" s="185">
        <f>J52+J61</f>
        <v>1888</v>
      </c>
      <c r="K62" s="185">
        <f>K52+K61</f>
        <v>473095</v>
      </c>
    </row>
    <row r="63" spans="1:11" ht="11.25" customHeight="1">
      <c r="A63" s="283" t="s">
        <v>1615</v>
      </c>
      <c r="B63" s="283"/>
      <c r="C63" s="283"/>
      <c r="D63" s="283"/>
      <c r="E63" s="283"/>
      <c r="F63" s="283"/>
      <c r="G63" s="283"/>
      <c r="H63" s="283"/>
      <c r="I63" s="283"/>
      <c r="J63" s="283"/>
      <c r="K63" s="283"/>
    </row>
    <row r="64" spans="1:11" ht="11.25" customHeight="1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</row>
    <row r="65" spans="1:11" ht="11.25" customHeight="1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</row>
    <row r="66" spans="1:11" ht="11.25" customHeight="1">
      <c r="A66" s="253" t="s">
        <v>1273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</row>
    <row r="67" spans="1:11" ht="11.25" customHeight="1">
      <c r="A67" s="253" t="s">
        <v>2505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1:11" ht="11.25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</row>
    <row r="69" spans="1:11" ht="11.25" customHeight="1">
      <c r="A69" s="283" t="s">
        <v>1210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</row>
    <row r="70" spans="1:11" ht="11.25" customHeight="1">
      <c r="A70" s="285" t="s">
        <v>1071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</row>
    <row r="71" spans="1:11" ht="11.25" customHeight="1">
      <c r="A71" s="285" t="s">
        <v>1211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1:11" ht="11.25" customHeight="1">
      <c r="A72" s="286" t="s">
        <v>1212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</row>
    <row r="73" spans="1:11" ht="11.25" customHeight="1">
      <c r="A73" s="284" t="s">
        <v>1213</v>
      </c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1:11" ht="11.25" customHeight="1">
      <c r="A74" s="285" t="s">
        <v>1851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</row>
    <row r="75" spans="1:11" ht="11.25" customHeight="1">
      <c r="A75" s="257"/>
      <c r="B75" s="257"/>
      <c r="C75" s="257"/>
      <c r="D75" s="257"/>
      <c r="E75" s="257"/>
      <c r="F75" s="257"/>
      <c r="G75" s="257"/>
      <c r="H75" s="257"/>
      <c r="I75" s="257"/>
      <c r="J75" s="257"/>
      <c r="K75" s="257"/>
    </row>
    <row r="76" spans="1:11" ht="11.25" customHeight="1">
      <c r="A76" s="252" t="s">
        <v>1072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</row>
  </sheetData>
  <mergeCells count="23">
    <mergeCell ref="A1:K1"/>
    <mergeCell ref="A2:K2"/>
    <mergeCell ref="A4:K4"/>
    <mergeCell ref="G6:H6"/>
    <mergeCell ref="J6:K6"/>
    <mergeCell ref="A3:K3"/>
    <mergeCell ref="A5:K5"/>
    <mergeCell ref="A6:D6"/>
    <mergeCell ref="A76:K76"/>
    <mergeCell ref="A70:K70"/>
    <mergeCell ref="A71:K71"/>
    <mergeCell ref="A72:K72"/>
    <mergeCell ref="A73:K73"/>
    <mergeCell ref="A75:K75"/>
    <mergeCell ref="A74:K74"/>
    <mergeCell ref="A64:K64"/>
    <mergeCell ref="A68:K68"/>
    <mergeCell ref="A69:K69"/>
    <mergeCell ref="A7:D7"/>
    <mergeCell ref="A66:K66"/>
    <mergeCell ref="A65:K65"/>
    <mergeCell ref="A67:K67"/>
    <mergeCell ref="A63:K63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Q49"/>
  <sheetViews>
    <sheetView workbookViewId="0" topLeftCell="A1">
      <selection activeCell="F8" sqref="F8"/>
    </sheetView>
  </sheetViews>
  <sheetFormatPr defaultColWidth="9.140625" defaultRowHeight="12.75"/>
  <cols>
    <col min="1" max="1" width="19.8515625" style="0" customWidth="1"/>
    <col min="2" max="2" width="0.85546875" style="0" customWidth="1"/>
    <col min="3" max="3" width="6.8515625" style="0" customWidth="1"/>
    <col min="4" max="4" width="7.7109375" style="0" customWidth="1"/>
    <col min="5" max="5" width="0.85546875" style="0" customWidth="1"/>
    <col min="6" max="6" width="6.8515625" style="0" customWidth="1"/>
    <col min="7" max="7" width="7.7109375" style="0" customWidth="1"/>
    <col min="8" max="8" width="0.42578125" style="0" customWidth="1"/>
    <col min="9" max="9" width="7.28125" style="0" customWidth="1"/>
    <col min="10" max="10" width="0.85546875" style="0" customWidth="1"/>
    <col min="11" max="11" width="6.8515625" style="0" customWidth="1"/>
    <col min="12" max="12" width="7.7109375" style="0" customWidth="1"/>
    <col min="13" max="13" width="0.85546875" style="0" customWidth="1"/>
    <col min="14" max="14" width="6.8515625" style="0" customWidth="1"/>
    <col min="15" max="15" width="7.7109375" style="0" customWidth="1"/>
    <col min="16" max="16" width="0.42578125" style="0" customWidth="1"/>
    <col min="17" max="17" width="6.7109375" style="0" customWidth="1"/>
  </cols>
  <sheetData>
    <row r="1" spans="1:17" ht="11.25" customHeight="1">
      <c r="A1" s="253" t="s">
        <v>1274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1275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7" ht="11.25" customHeight="1">
      <c r="A4" s="135"/>
      <c r="B4" s="135"/>
      <c r="C4" s="254">
        <v>2001</v>
      </c>
      <c r="D4" s="254"/>
      <c r="E4" s="254"/>
      <c r="F4" s="254"/>
      <c r="G4" s="254"/>
      <c r="H4" s="254"/>
      <c r="I4" s="254"/>
      <c r="J4" s="126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6"/>
      <c r="B5" s="126"/>
      <c r="C5" s="254" t="s">
        <v>1051</v>
      </c>
      <c r="D5" s="254"/>
      <c r="E5" s="150"/>
      <c r="F5" s="254" t="s">
        <v>1052</v>
      </c>
      <c r="G5" s="254"/>
      <c r="H5" s="150"/>
      <c r="I5" s="150" t="s">
        <v>1053</v>
      </c>
      <c r="J5" s="126"/>
      <c r="K5" s="254" t="s">
        <v>1051</v>
      </c>
      <c r="L5" s="254"/>
      <c r="M5" s="150"/>
      <c r="N5" s="254" t="s">
        <v>1052</v>
      </c>
      <c r="O5" s="254"/>
      <c r="P5" s="150"/>
      <c r="Q5" s="150" t="s">
        <v>1053</v>
      </c>
    </row>
    <row r="6" spans="1:17" ht="11.25" customHeight="1">
      <c r="A6" s="126"/>
      <c r="B6" s="126"/>
      <c r="C6" s="192" t="s">
        <v>1054</v>
      </c>
      <c r="D6" s="195" t="s">
        <v>1055</v>
      </c>
      <c r="E6" s="195"/>
      <c r="F6" s="192" t="s">
        <v>1054</v>
      </c>
      <c r="G6" s="195" t="s">
        <v>1055</v>
      </c>
      <c r="H6" s="195"/>
      <c r="I6" s="192" t="s">
        <v>1056</v>
      </c>
      <c r="J6" s="126"/>
      <c r="K6" s="192" t="s">
        <v>1054</v>
      </c>
      <c r="L6" s="195" t="s">
        <v>1055</v>
      </c>
      <c r="M6" s="195"/>
      <c r="N6" s="192" t="s">
        <v>1054</v>
      </c>
      <c r="O6" s="195" t="s">
        <v>1055</v>
      </c>
      <c r="P6" s="195"/>
      <c r="Q6" s="192" t="s">
        <v>1056</v>
      </c>
    </row>
    <row r="7" spans="1:17" ht="11.25" customHeight="1">
      <c r="A7" s="126" t="s">
        <v>1057</v>
      </c>
      <c r="B7" s="128"/>
      <c r="C7" s="129" t="s">
        <v>1058</v>
      </c>
      <c r="D7" s="128" t="s">
        <v>1059</v>
      </c>
      <c r="E7" s="128"/>
      <c r="F7" s="129" t="s">
        <v>1058</v>
      </c>
      <c r="G7" s="128" t="s">
        <v>1059</v>
      </c>
      <c r="H7" s="128"/>
      <c r="I7" s="129" t="s">
        <v>1058</v>
      </c>
      <c r="J7" s="128"/>
      <c r="K7" s="129" t="s">
        <v>1058</v>
      </c>
      <c r="L7" s="128" t="s">
        <v>1059</v>
      </c>
      <c r="M7" s="128"/>
      <c r="N7" s="129" t="s">
        <v>1058</v>
      </c>
      <c r="O7" s="128" t="s">
        <v>1059</v>
      </c>
      <c r="P7" s="128"/>
      <c r="Q7" s="129" t="s">
        <v>1058</v>
      </c>
    </row>
    <row r="8" spans="1:17" ht="11.25" customHeight="1">
      <c r="A8" s="130" t="s">
        <v>1060</v>
      </c>
      <c r="B8" s="131"/>
      <c r="C8" s="247">
        <f>SUM(C31,C44)</f>
        <v>320</v>
      </c>
      <c r="D8" s="132">
        <f>(C8/C$8)*100</f>
        <v>100</v>
      </c>
      <c r="E8" s="132"/>
      <c r="F8" s="247">
        <f>SUM(F31,F44)</f>
        <v>678.7</v>
      </c>
      <c r="G8" s="132">
        <f>(F8/F$8)*100</f>
        <v>100</v>
      </c>
      <c r="H8" s="132"/>
      <c r="I8" s="247">
        <f>C8-F8</f>
        <v>-358.70000000000005</v>
      </c>
      <c r="J8" s="132"/>
      <c r="K8" s="247">
        <f>SUM(K31,K44)</f>
        <v>325</v>
      </c>
      <c r="L8" s="132">
        <f>(K8/K$8)*100</f>
        <v>100</v>
      </c>
      <c r="M8" s="132"/>
      <c r="N8" s="247">
        <f>SUM(N31,N44)</f>
        <v>720</v>
      </c>
      <c r="O8" s="132">
        <f>(N8/N$8)*100</f>
        <v>100</v>
      </c>
      <c r="P8" s="132"/>
      <c r="Q8" s="247">
        <f>K8-N8</f>
        <v>-395</v>
      </c>
    </row>
    <row r="9" spans="1:17" ht="11.25" customHeight="1">
      <c r="A9" s="134" t="s">
        <v>1061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1.25" customHeight="1">
      <c r="A10" s="138" t="s">
        <v>1062</v>
      </c>
      <c r="B10" s="135"/>
      <c r="C10" s="139">
        <f>SUM(C21,C34)</f>
        <v>52.099999999999994</v>
      </c>
      <c r="D10" s="139">
        <f>(C10/C$8)*100</f>
        <v>16.281249999999996</v>
      </c>
      <c r="E10" s="139"/>
      <c r="F10" s="139">
        <f>SUM(F21,F34)</f>
        <v>159.4</v>
      </c>
      <c r="G10" s="139">
        <f>(F10/F$8)*100</f>
        <v>23.486076322381024</v>
      </c>
      <c r="H10" s="139"/>
      <c r="I10" s="139">
        <f>C10-F10</f>
        <v>-107.30000000000001</v>
      </c>
      <c r="J10" s="136"/>
      <c r="K10" s="139">
        <f>SUM(K21,K34)</f>
        <v>37.2</v>
      </c>
      <c r="L10" s="139">
        <f>(K10/K$8)*100</f>
        <v>11.446153846153848</v>
      </c>
      <c r="M10" s="139"/>
      <c r="N10" s="139">
        <f>SUM(N21,N34)</f>
        <v>158.8</v>
      </c>
      <c r="O10" s="139">
        <f>(N10/N$8)*100</f>
        <v>22.055555555555557</v>
      </c>
      <c r="P10" s="139"/>
      <c r="Q10" s="139">
        <f>K10-N10</f>
        <v>-121.60000000000001</v>
      </c>
    </row>
    <row r="11" spans="1:17" ht="11.25" customHeight="1">
      <c r="A11" s="140" t="s">
        <v>1063</v>
      </c>
      <c r="B11" s="135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35"/>
      <c r="C12" s="139">
        <f>SUM(C23,C36)</f>
        <v>16.8</v>
      </c>
      <c r="D12" s="139">
        <f>(C12/C$8)*100</f>
        <v>5.250000000000001</v>
      </c>
      <c r="E12" s="139"/>
      <c r="F12" s="139">
        <f>SUM(F23,F36)</f>
        <v>63.4</v>
      </c>
      <c r="G12" s="139">
        <f>(F12/F$8)*100</f>
        <v>9.34138794754678</v>
      </c>
      <c r="H12" s="139"/>
      <c r="I12" s="139">
        <f>C12-F12</f>
        <v>-46.599999999999994</v>
      </c>
      <c r="J12" s="136"/>
      <c r="K12" s="139">
        <f>SUM(K23,K36)</f>
        <v>21.4</v>
      </c>
      <c r="L12" s="139">
        <f>(K12/K$8)*100</f>
        <v>6.584615384615384</v>
      </c>
      <c r="M12" s="139"/>
      <c r="N12" s="139">
        <f>SUM(N23,N36)</f>
        <v>76</v>
      </c>
      <c r="O12" s="139">
        <f>(N12/N$8)*100</f>
        <v>10.555555555555555</v>
      </c>
      <c r="P12" s="139"/>
      <c r="Q12" s="139">
        <f>K12-N12</f>
        <v>-54.6</v>
      </c>
    </row>
    <row r="13" spans="1:17" ht="11.25" customHeight="1">
      <c r="A13" s="140" t="s">
        <v>1065</v>
      </c>
      <c r="B13" s="135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35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35"/>
      <c r="C15" s="139">
        <f>SUM(C26,C39)</f>
        <v>1.2</v>
      </c>
      <c r="D15" s="139">
        <f>(C15/C$8)*100</f>
        <v>0.375</v>
      </c>
      <c r="E15" s="139"/>
      <c r="F15" s="139">
        <f>SUM(F26,F39)</f>
        <v>16.2</v>
      </c>
      <c r="G15" s="139">
        <f>(F15/F$8)*100</f>
        <v>2.386916163253278</v>
      </c>
      <c r="H15" s="139"/>
      <c r="I15" s="139">
        <f>C15-F15</f>
        <v>-15</v>
      </c>
      <c r="J15" s="136"/>
      <c r="K15" s="139">
        <f>SUM(K26,K39)</f>
        <v>0.30000000000000004</v>
      </c>
      <c r="L15" s="139">
        <f>(K15/K$8)*100</f>
        <v>0.09230769230769231</v>
      </c>
      <c r="M15" s="139"/>
      <c r="N15" s="139">
        <f>SUM(N26,N39)</f>
        <v>15.100000000000001</v>
      </c>
      <c r="O15" s="139">
        <f>(N15/N$8)*100</f>
        <v>2.0972222222222223</v>
      </c>
      <c r="P15" s="139"/>
      <c r="Q15" s="139">
        <f>K15-N15</f>
        <v>-14.8</v>
      </c>
    </row>
    <row r="16" spans="1:17" ht="11.25" customHeight="1">
      <c r="A16" s="140" t="s">
        <v>1068</v>
      </c>
      <c r="B16" s="135"/>
      <c r="C16" s="139"/>
      <c r="D16" s="139"/>
      <c r="E16" s="139"/>
      <c r="F16" s="139"/>
      <c r="G16" s="139"/>
      <c r="H16" s="139"/>
      <c r="I16" s="139"/>
      <c r="J16" s="136"/>
      <c r="K16" s="139"/>
      <c r="L16" s="139"/>
      <c r="M16" s="139"/>
      <c r="N16" s="139"/>
      <c r="O16" s="139"/>
      <c r="P16" s="139"/>
      <c r="Q16" s="139"/>
    </row>
    <row r="17" spans="1:17" ht="11.25" customHeight="1">
      <c r="A17" s="142" t="s">
        <v>1069</v>
      </c>
      <c r="B17" s="135"/>
      <c r="C17" s="139"/>
      <c r="D17" s="139"/>
      <c r="E17" s="139"/>
      <c r="F17" s="139"/>
      <c r="G17" s="139"/>
      <c r="H17" s="139"/>
      <c r="I17" s="139"/>
      <c r="J17" s="136"/>
      <c r="K17" s="139"/>
      <c r="L17" s="139"/>
      <c r="M17" s="139"/>
      <c r="N17" s="139"/>
      <c r="O17" s="139"/>
      <c r="P17" s="139"/>
      <c r="Q17" s="139"/>
    </row>
    <row r="18" spans="1:17" ht="11.25" customHeight="1">
      <c r="A18" s="141" t="s">
        <v>1070</v>
      </c>
      <c r="B18" s="135"/>
      <c r="C18" s="139">
        <f>SUM(C29,C42)</f>
        <v>7.9</v>
      </c>
      <c r="D18" s="139">
        <f>(C18/C$8)*100</f>
        <v>2.46875</v>
      </c>
      <c r="E18" s="139"/>
      <c r="F18" s="139">
        <f>SUM(F29,F42)</f>
        <v>19.9</v>
      </c>
      <c r="G18" s="139">
        <f>(F18/F$8)*100</f>
        <v>2.932076027700014</v>
      </c>
      <c r="H18" s="139"/>
      <c r="I18" s="139">
        <f>C18-F18</f>
        <v>-11.999999999999998</v>
      </c>
      <c r="J18" s="136"/>
      <c r="K18" s="139">
        <f>SUM(K29,K42)</f>
        <v>4.3</v>
      </c>
      <c r="L18" s="139">
        <f>(K18/K$8)*100</f>
        <v>1.323076923076923</v>
      </c>
      <c r="M18" s="139"/>
      <c r="N18" s="139">
        <f>SUM(N29,N42)</f>
        <v>19.9</v>
      </c>
      <c r="O18" s="139">
        <f>(N18/N$8)*100</f>
        <v>2.763888888888889</v>
      </c>
      <c r="P18" s="139"/>
      <c r="Q18" s="139">
        <f>K18-N18</f>
        <v>-15.599999999999998</v>
      </c>
    </row>
    <row r="19" spans="1:17" ht="11.25" customHeight="1">
      <c r="A19" s="138" t="s">
        <v>534</v>
      </c>
      <c r="B19" s="135"/>
      <c r="C19" s="174">
        <f>SUM(C30,C43)</f>
        <v>242</v>
      </c>
      <c r="D19" s="174">
        <f>(C19/C$8)*100</f>
        <v>75.625</v>
      </c>
      <c r="E19" s="174"/>
      <c r="F19" s="174">
        <f>SUM(F30,F43)</f>
        <v>419.8</v>
      </c>
      <c r="G19" s="174">
        <f>(F19/F$8)*100</f>
        <v>61.8535435391189</v>
      </c>
      <c r="H19" s="174"/>
      <c r="I19" s="174">
        <f>C19-F19</f>
        <v>-177.8</v>
      </c>
      <c r="J19" s="174"/>
      <c r="K19" s="174">
        <f>SUM(K30,K43)</f>
        <v>261.8</v>
      </c>
      <c r="L19" s="174">
        <f>(K19/K$8)*100</f>
        <v>80.55384615384615</v>
      </c>
      <c r="M19" s="174"/>
      <c r="N19" s="174">
        <f>SUM(N30,N43)</f>
        <v>450.20000000000005</v>
      </c>
      <c r="O19" s="174">
        <f>(N19/N$8)*100</f>
        <v>62.527777777777786</v>
      </c>
      <c r="P19" s="174"/>
      <c r="Q19" s="174">
        <f>K19-N19</f>
        <v>-188.40000000000003</v>
      </c>
    </row>
    <row r="20" spans="1:17" ht="11.25" customHeight="1">
      <c r="A20" s="176" t="s">
        <v>1232</v>
      </c>
      <c r="B20" s="135"/>
      <c r="C20" s="136"/>
      <c r="D20" s="136"/>
      <c r="E20" s="136"/>
      <c r="F20" s="136"/>
      <c r="G20" s="136"/>
      <c r="H20" s="136"/>
      <c r="I20" s="136"/>
      <c r="J20" s="135"/>
      <c r="K20" s="136"/>
      <c r="L20" s="136"/>
      <c r="M20" s="136"/>
      <c r="N20" s="136"/>
      <c r="O20" s="136"/>
      <c r="P20" s="136"/>
      <c r="Q20" s="136"/>
    </row>
    <row r="21" spans="1:17" ht="11.25" customHeight="1">
      <c r="A21" s="134" t="s">
        <v>1062</v>
      </c>
      <c r="B21" s="135"/>
      <c r="C21" s="139">
        <v>11.3</v>
      </c>
      <c r="D21" s="139">
        <f>(C21/C$31)*100</f>
        <v>7.825484764542937</v>
      </c>
      <c r="E21" s="139"/>
      <c r="F21" s="139">
        <v>137</v>
      </c>
      <c r="G21" s="139">
        <f>(F21/F$31)*100</f>
        <v>54.603427660422476</v>
      </c>
      <c r="H21" s="139"/>
      <c r="I21" s="139">
        <f aca="true" t="shared" si="0" ref="I21:I31">C21-F21</f>
        <v>-125.7</v>
      </c>
      <c r="J21" s="136"/>
      <c r="K21" s="139">
        <v>16.2</v>
      </c>
      <c r="L21" s="139">
        <f>(K21/K$31)*100</f>
        <v>10.233733417561591</v>
      </c>
      <c r="M21" s="139"/>
      <c r="N21" s="139">
        <v>146</v>
      </c>
      <c r="O21" s="139">
        <f>(N21/N$31)*100</f>
        <v>52.31099964170548</v>
      </c>
      <c r="P21" s="139"/>
      <c r="Q21" s="139">
        <f aca="true" t="shared" si="1" ref="Q21:Q31">K21-N21</f>
        <v>-129.8</v>
      </c>
    </row>
    <row r="22" spans="1:17" ht="11.25" customHeight="1">
      <c r="A22" s="177" t="s">
        <v>1063</v>
      </c>
      <c r="B22" s="135"/>
      <c r="C22" s="139"/>
      <c r="D22" s="139"/>
      <c r="E22" s="139"/>
      <c r="F22" s="139"/>
      <c r="G22" s="139"/>
      <c r="H22" s="139"/>
      <c r="I22" s="139"/>
      <c r="J22" s="136"/>
      <c r="K22" s="139"/>
      <c r="L22" s="139"/>
      <c r="M22" s="139"/>
      <c r="N22" s="139"/>
      <c r="O22" s="139"/>
      <c r="P22" s="139"/>
      <c r="Q22" s="139"/>
    </row>
    <row r="23" spans="1:17" ht="11.25" customHeight="1">
      <c r="A23" s="156" t="s">
        <v>1064</v>
      </c>
      <c r="B23" s="135"/>
      <c r="C23" s="139">
        <v>9.5</v>
      </c>
      <c r="D23" s="139">
        <f>(C23/C$31)*100</f>
        <v>6.578947368421052</v>
      </c>
      <c r="E23" s="139"/>
      <c r="F23" s="139">
        <v>10</v>
      </c>
      <c r="G23" s="139">
        <f>(F23/F$31)*100</f>
        <v>3.9856516540454363</v>
      </c>
      <c r="H23" s="139"/>
      <c r="I23" s="139">
        <f t="shared" si="0"/>
        <v>-0.5</v>
      </c>
      <c r="J23" s="136"/>
      <c r="K23" s="139">
        <v>8.3</v>
      </c>
      <c r="L23" s="139">
        <f>(K23/K$31)*100</f>
        <v>5.243209096651927</v>
      </c>
      <c r="M23" s="139"/>
      <c r="N23" s="139">
        <v>15.2</v>
      </c>
      <c r="O23" s="139">
        <f>(N23/N$31)*100</f>
        <v>5.446076675026871</v>
      </c>
      <c r="P23" s="139"/>
      <c r="Q23" s="139">
        <f t="shared" si="1"/>
        <v>-6.899999999999999</v>
      </c>
    </row>
    <row r="24" spans="1:17" ht="11.25" customHeight="1">
      <c r="A24" s="177" t="s">
        <v>1065</v>
      </c>
      <c r="B24" s="135"/>
      <c r="C24" s="139"/>
      <c r="D24" s="139"/>
      <c r="E24" s="139"/>
      <c r="F24" s="139"/>
      <c r="G24" s="139"/>
      <c r="H24" s="139"/>
      <c r="I24" s="139"/>
      <c r="J24" s="136"/>
      <c r="K24" s="139"/>
      <c r="L24" s="139"/>
      <c r="M24" s="139"/>
      <c r="N24" s="139"/>
      <c r="O24" s="139"/>
      <c r="P24" s="139"/>
      <c r="Q24" s="139"/>
    </row>
    <row r="25" spans="1:17" ht="11.25" customHeight="1">
      <c r="A25" s="167" t="s">
        <v>1066</v>
      </c>
      <c r="B25" s="135"/>
      <c r="C25" s="139"/>
      <c r="D25" s="139"/>
      <c r="E25" s="139"/>
      <c r="F25" s="139"/>
      <c r="G25" s="139"/>
      <c r="H25" s="139"/>
      <c r="I25" s="139"/>
      <c r="J25" s="136"/>
      <c r="K25" s="139"/>
      <c r="L25" s="139"/>
      <c r="M25" s="139"/>
      <c r="N25" s="139"/>
      <c r="O25" s="139"/>
      <c r="P25" s="139"/>
      <c r="Q25" s="139"/>
    </row>
    <row r="26" spans="1:17" ht="11.25" customHeight="1">
      <c r="A26" s="156" t="s">
        <v>1067</v>
      </c>
      <c r="B26" s="135"/>
      <c r="C26" s="139">
        <v>0.9</v>
      </c>
      <c r="D26" s="139">
        <f>(C26/C$31)*100</f>
        <v>0.6232686980609419</v>
      </c>
      <c r="E26" s="139"/>
      <c r="F26" s="139">
        <v>3.2</v>
      </c>
      <c r="G26" s="139">
        <f>(F26/F$31)*100</f>
        <v>1.2754085292945396</v>
      </c>
      <c r="H26" s="139"/>
      <c r="I26" s="139">
        <f t="shared" si="0"/>
        <v>-2.3000000000000003</v>
      </c>
      <c r="J26" s="136"/>
      <c r="K26" s="139">
        <v>0.2</v>
      </c>
      <c r="L26" s="139">
        <f>(K26/K$31)*100</f>
        <v>0.12634238787113075</v>
      </c>
      <c r="M26" s="139"/>
      <c r="N26" s="139">
        <v>3.7</v>
      </c>
      <c r="O26" s="139">
        <f>(N26/N$31)*100</f>
        <v>1.3256897169473307</v>
      </c>
      <c r="P26" s="139"/>
      <c r="Q26" s="139">
        <f t="shared" si="1"/>
        <v>-3.5</v>
      </c>
    </row>
    <row r="27" spans="1:17" ht="11.25" customHeight="1">
      <c r="A27" s="177" t="s">
        <v>1068</v>
      </c>
      <c r="B27" s="135"/>
      <c r="C27" s="139"/>
      <c r="D27" s="139"/>
      <c r="E27" s="139"/>
      <c r="F27" s="139"/>
      <c r="G27" s="139"/>
      <c r="H27" s="139"/>
      <c r="I27" s="139"/>
      <c r="J27" s="136"/>
      <c r="K27" s="139"/>
      <c r="L27" s="139"/>
      <c r="M27" s="139"/>
      <c r="N27" s="139"/>
      <c r="O27" s="139"/>
      <c r="P27" s="139"/>
      <c r="Q27" s="139"/>
    </row>
    <row r="28" spans="1:17" ht="11.25" customHeight="1">
      <c r="A28" s="167" t="s">
        <v>1069</v>
      </c>
      <c r="B28" s="135"/>
      <c r="C28" s="139"/>
      <c r="D28" s="139"/>
      <c r="E28" s="139"/>
      <c r="F28" s="139"/>
      <c r="G28" s="139"/>
      <c r="H28" s="139"/>
      <c r="I28" s="139"/>
      <c r="J28" s="136"/>
      <c r="K28" s="139"/>
      <c r="L28" s="139"/>
      <c r="M28" s="139"/>
      <c r="N28" s="139"/>
      <c r="O28" s="139"/>
      <c r="P28" s="139"/>
      <c r="Q28" s="139"/>
    </row>
    <row r="29" spans="1:17" ht="11.25" customHeight="1">
      <c r="A29" s="156" t="s">
        <v>1070</v>
      </c>
      <c r="B29" s="135"/>
      <c r="C29" s="139">
        <v>7.9</v>
      </c>
      <c r="D29" s="139">
        <f>(C29/C$31)*100</f>
        <v>5.470914127423822</v>
      </c>
      <c r="E29" s="139"/>
      <c r="F29" s="139">
        <v>19.9</v>
      </c>
      <c r="G29" s="139">
        <f>(F29/F$31)*100</f>
        <v>7.931446791550417</v>
      </c>
      <c r="H29" s="139"/>
      <c r="I29" s="139">
        <f t="shared" si="0"/>
        <v>-11.999999999999998</v>
      </c>
      <c r="J29" s="136"/>
      <c r="K29" s="139">
        <v>4.3</v>
      </c>
      <c r="L29" s="139">
        <f>(K29/K$31)*100</f>
        <v>2.716361339229311</v>
      </c>
      <c r="M29" s="139"/>
      <c r="N29" s="139">
        <v>19.9</v>
      </c>
      <c r="O29" s="139">
        <f>(N29/N$31)*100</f>
        <v>7.1300609100680745</v>
      </c>
      <c r="P29" s="139"/>
      <c r="Q29" s="139">
        <f t="shared" si="1"/>
        <v>-15.599999999999998</v>
      </c>
    </row>
    <row r="30" spans="1:17" ht="11.25" customHeight="1">
      <c r="A30" s="134" t="s">
        <v>534</v>
      </c>
      <c r="B30" s="135"/>
      <c r="C30" s="144">
        <f>C31-SUM(C21:C29)</f>
        <v>114.80000000000001</v>
      </c>
      <c r="D30" s="139">
        <f>(C30/C$31)*100</f>
        <v>79.50138504155126</v>
      </c>
      <c r="E30" s="144"/>
      <c r="F30" s="144">
        <f>F31-SUM(F21:F29)</f>
        <v>80.80000000000001</v>
      </c>
      <c r="G30" s="139">
        <f>(F30/F$31)*100</f>
        <v>32.20406536468713</v>
      </c>
      <c r="H30" s="136"/>
      <c r="I30" s="139">
        <f t="shared" si="0"/>
        <v>34</v>
      </c>
      <c r="J30" s="144"/>
      <c r="K30" s="144">
        <f>K31-SUM(K21:K29)</f>
        <v>129.3</v>
      </c>
      <c r="L30" s="139">
        <f>(K30/K$31)*100</f>
        <v>81.68035375868604</v>
      </c>
      <c r="M30" s="144"/>
      <c r="N30" s="144">
        <f>N31-SUM(N21:N29)</f>
        <v>94.30000000000004</v>
      </c>
      <c r="O30" s="139">
        <f>(N30/N$31)*100</f>
        <v>33.78717305625225</v>
      </c>
      <c r="P30" s="136"/>
      <c r="Q30" s="139">
        <f t="shared" si="1"/>
        <v>34.99999999999997</v>
      </c>
    </row>
    <row r="31" spans="1:17" ht="11.25" customHeight="1">
      <c r="A31" s="138" t="s">
        <v>1094</v>
      </c>
      <c r="B31" s="135"/>
      <c r="C31" s="132">
        <v>144.4</v>
      </c>
      <c r="D31" s="132">
        <f>(C31/C$31)*100</f>
        <v>100</v>
      </c>
      <c r="E31" s="132"/>
      <c r="F31" s="132">
        <v>250.9</v>
      </c>
      <c r="G31" s="132">
        <f>(F31/F$31)*100</f>
        <v>100</v>
      </c>
      <c r="H31" s="132"/>
      <c r="I31" s="132">
        <f t="shared" si="0"/>
        <v>-106.5</v>
      </c>
      <c r="J31" s="132"/>
      <c r="K31" s="132">
        <v>158.3</v>
      </c>
      <c r="L31" s="132">
        <f>(K31/K$31)*100</f>
        <v>100</v>
      </c>
      <c r="M31" s="132"/>
      <c r="N31" s="132">
        <v>279.1</v>
      </c>
      <c r="O31" s="132">
        <f>(N31/N$31)*100</f>
        <v>100</v>
      </c>
      <c r="P31" s="132"/>
      <c r="Q31" s="132">
        <f t="shared" si="1"/>
        <v>-120.80000000000001</v>
      </c>
    </row>
    <row r="32" spans="1:17" ht="11.25" customHeight="1">
      <c r="A32" s="131" t="s">
        <v>2162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</row>
    <row r="33" spans="1:17" ht="11.25" customHeight="1">
      <c r="A33" s="153" t="s">
        <v>2163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11.25" customHeight="1">
      <c r="A34" s="134" t="s">
        <v>1062</v>
      </c>
      <c r="B34" s="135"/>
      <c r="C34" s="139">
        <v>40.8</v>
      </c>
      <c r="D34" s="139">
        <f>(C34/C$44)*100</f>
        <v>23.234624145785876</v>
      </c>
      <c r="E34" s="139"/>
      <c r="F34" s="139">
        <v>22.4</v>
      </c>
      <c r="G34" s="139">
        <f>(F34/F$44)*100</f>
        <v>5.236091631603553</v>
      </c>
      <c r="H34" s="139"/>
      <c r="I34" s="139">
        <f aca="true" t="shared" si="2" ref="I34:I44">C34-F34</f>
        <v>18.4</v>
      </c>
      <c r="J34" s="136"/>
      <c r="K34" s="139">
        <v>21</v>
      </c>
      <c r="L34" s="139">
        <f>(K34/K$44)*100</f>
        <v>12.597480503899222</v>
      </c>
      <c r="M34" s="139"/>
      <c r="N34" s="139">
        <v>12.8</v>
      </c>
      <c r="O34" s="139">
        <f>(N34/N$44)*100</f>
        <v>2.9031526423225222</v>
      </c>
      <c r="P34" s="139"/>
      <c r="Q34" s="139">
        <f aca="true" t="shared" si="3" ref="Q34:Q44">K34-N34</f>
        <v>8.2</v>
      </c>
    </row>
    <row r="35" spans="1:17" ht="11.25" customHeight="1">
      <c r="A35" s="177" t="s">
        <v>1063</v>
      </c>
      <c r="B35" s="135"/>
      <c r="C35" s="139"/>
      <c r="D35" s="139"/>
      <c r="E35" s="139"/>
      <c r="F35" s="139"/>
      <c r="G35" s="139"/>
      <c r="H35" s="139"/>
      <c r="I35" s="139"/>
      <c r="J35" s="136"/>
      <c r="K35" s="139"/>
      <c r="L35" s="139"/>
      <c r="M35" s="139"/>
      <c r="N35" s="139"/>
      <c r="O35" s="139"/>
      <c r="P35" s="139"/>
      <c r="Q35" s="139"/>
    </row>
    <row r="36" spans="1:17" ht="11.25" customHeight="1">
      <c r="A36" s="156" t="s">
        <v>1064</v>
      </c>
      <c r="B36" s="135"/>
      <c r="C36" s="139">
        <v>7.3</v>
      </c>
      <c r="D36" s="139">
        <f>(C36/C$44)*100</f>
        <v>4.157175398633258</v>
      </c>
      <c r="E36" s="139"/>
      <c r="F36" s="139">
        <v>53.4</v>
      </c>
      <c r="G36" s="139">
        <f>(F36/F$44)*100</f>
        <v>12.482468443197755</v>
      </c>
      <c r="H36" s="139"/>
      <c r="I36" s="139">
        <f t="shared" si="2"/>
        <v>-46.1</v>
      </c>
      <c r="J36" s="136"/>
      <c r="K36" s="139">
        <v>13.1</v>
      </c>
      <c r="L36" s="139">
        <f>(K36/K$44)*100</f>
        <v>7.858428314337133</v>
      </c>
      <c r="M36" s="139"/>
      <c r="N36" s="139">
        <v>60.8</v>
      </c>
      <c r="O36" s="139">
        <f>(N36/N$44)*100</f>
        <v>13.78997505103198</v>
      </c>
      <c r="P36" s="139"/>
      <c r="Q36" s="139">
        <f t="shared" si="3"/>
        <v>-47.699999999999996</v>
      </c>
    </row>
    <row r="37" spans="1:17" ht="11.25" customHeight="1">
      <c r="A37" s="177" t="s">
        <v>1065</v>
      </c>
      <c r="B37" s="135"/>
      <c r="C37" s="139"/>
      <c r="D37" s="139"/>
      <c r="E37" s="139"/>
      <c r="F37" s="139"/>
      <c r="G37" s="139"/>
      <c r="H37" s="139"/>
      <c r="I37" s="139"/>
      <c r="J37" s="136"/>
      <c r="K37" s="139"/>
      <c r="L37" s="139"/>
      <c r="M37" s="139"/>
      <c r="N37" s="139"/>
      <c r="O37" s="139"/>
      <c r="P37" s="139"/>
      <c r="Q37" s="139"/>
    </row>
    <row r="38" spans="1:17" ht="11.25" customHeight="1">
      <c r="A38" s="167" t="s">
        <v>1066</v>
      </c>
      <c r="B38" s="135"/>
      <c r="C38" s="139"/>
      <c r="D38" s="139"/>
      <c r="E38" s="139"/>
      <c r="F38" s="139"/>
      <c r="G38" s="139"/>
      <c r="H38" s="139"/>
      <c r="I38" s="139"/>
      <c r="J38" s="136"/>
      <c r="K38" s="139"/>
      <c r="L38" s="139"/>
      <c r="M38" s="139"/>
      <c r="N38" s="139"/>
      <c r="O38" s="139"/>
      <c r="P38" s="139"/>
      <c r="Q38" s="139"/>
    </row>
    <row r="39" spans="1:17" ht="11.25" customHeight="1">
      <c r="A39" s="156" t="s">
        <v>1067</v>
      </c>
      <c r="B39" s="135"/>
      <c r="C39" s="139">
        <v>0.3</v>
      </c>
      <c r="D39" s="139">
        <f>(C39/C$44)*100</f>
        <v>0.17084282460136674</v>
      </c>
      <c r="E39" s="139"/>
      <c r="F39" s="139">
        <v>13</v>
      </c>
      <c r="G39" s="139">
        <f>(F39/F$44)*100</f>
        <v>3.0388031790556336</v>
      </c>
      <c r="H39" s="139"/>
      <c r="I39" s="139">
        <f t="shared" si="2"/>
        <v>-12.7</v>
      </c>
      <c r="J39" s="136"/>
      <c r="K39" s="139">
        <v>0.1</v>
      </c>
      <c r="L39" s="139">
        <f>(K39/K$44)*100</f>
        <v>0.0599880023995201</v>
      </c>
      <c r="M39" s="139"/>
      <c r="N39" s="139">
        <v>11.4</v>
      </c>
      <c r="O39" s="139">
        <f>(N39/N$44)*100</f>
        <v>2.5856203220684963</v>
      </c>
      <c r="P39" s="139"/>
      <c r="Q39" s="139">
        <f t="shared" si="3"/>
        <v>-11.3</v>
      </c>
    </row>
    <row r="40" spans="1:17" ht="11.25" customHeight="1">
      <c r="A40" s="177" t="s">
        <v>1068</v>
      </c>
      <c r="B40" s="135"/>
      <c r="C40" s="139"/>
      <c r="D40" s="139"/>
      <c r="E40" s="139"/>
      <c r="F40" s="139"/>
      <c r="G40" s="139"/>
      <c r="H40" s="139"/>
      <c r="I40" s="139"/>
      <c r="J40" s="136"/>
      <c r="K40" s="139"/>
      <c r="L40" s="139"/>
      <c r="M40" s="139"/>
      <c r="N40" s="139"/>
      <c r="O40" s="139"/>
      <c r="P40" s="139"/>
      <c r="Q40" s="139"/>
    </row>
    <row r="41" spans="1:17" ht="11.25" customHeight="1">
      <c r="A41" s="167" t="s">
        <v>1069</v>
      </c>
      <c r="B41" s="135"/>
      <c r="C41" s="139"/>
      <c r="D41" s="139"/>
      <c r="E41" s="139"/>
      <c r="F41" s="139"/>
      <c r="G41" s="139"/>
      <c r="H41" s="139"/>
      <c r="I41" s="139"/>
      <c r="J41" s="136"/>
      <c r="K41" s="139"/>
      <c r="L41" s="139"/>
      <c r="M41" s="139"/>
      <c r="N41" s="139"/>
      <c r="O41" s="139"/>
      <c r="P41" s="139"/>
      <c r="Q41" s="139"/>
    </row>
    <row r="42" spans="1:17" ht="11.25" customHeight="1">
      <c r="A42" s="156" t="s">
        <v>1070</v>
      </c>
      <c r="B42" s="135"/>
      <c r="C42" s="143" t="s">
        <v>1616</v>
      </c>
      <c r="D42" s="143" t="s">
        <v>1616</v>
      </c>
      <c r="E42" s="143"/>
      <c r="F42" s="143" t="s">
        <v>1616</v>
      </c>
      <c r="G42" s="143" t="s">
        <v>1616</v>
      </c>
      <c r="H42" s="143"/>
      <c r="I42" s="143" t="s">
        <v>1616</v>
      </c>
      <c r="J42" s="136"/>
      <c r="K42" s="143" t="s">
        <v>1616</v>
      </c>
      <c r="L42" s="143" t="s">
        <v>1616</v>
      </c>
      <c r="M42" s="143"/>
      <c r="N42" s="143" t="s">
        <v>1616</v>
      </c>
      <c r="O42" s="143" t="s">
        <v>1616</v>
      </c>
      <c r="P42" s="143"/>
      <c r="Q42" s="143" t="s">
        <v>1616</v>
      </c>
    </row>
    <row r="43" spans="1:17" ht="11.25" customHeight="1">
      <c r="A43" s="134" t="s">
        <v>534</v>
      </c>
      <c r="B43" s="135"/>
      <c r="C43" s="144">
        <f>C44-SUM(C34:C42)</f>
        <v>127.2</v>
      </c>
      <c r="D43" s="139">
        <f>(C43/C$44)*100</f>
        <v>72.4373576309795</v>
      </c>
      <c r="E43" s="144"/>
      <c r="F43" s="144">
        <f>F44-SUM(F34:F42)</f>
        <v>339</v>
      </c>
      <c r="G43" s="139">
        <f>(F43/F$44)*100</f>
        <v>79.24263674614306</v>
      </c>
      <c r="H43" s="136"/>
      <c r="I43" s="139">
        <f t="shared" si="2"/>
        <v>-211.8</v>
      </c>
      <c r="J43" s="144"/>
      <c r="K43" s="144">
        <f>K44-SUM(K34:K42)</f>
        <v>132.5</v>
      </c>
      <c r="L43" s="139">
        <f>(K43/K$44)*100</f>
        <v>79.48410317936413</v>
      </c>
      <c r="M43" s="144"/>
      <c r="N43" s="144">
        <f>N44-SUM(N34:N42)</f>
        <v>355.9</v>
      </c>
      <c r="O43" s="139">
        <f>(N43/N$44)*100</f>
        <v>80.72125198457701</v>
      </c>
      <c r="P43" s="136"/>
      <c r="Q43" s="139">
        <f t="shared" si="3"/>
        <v>-223.39999999999998</v>
      </c>
    </row>
    <row r="44" spans="1:17" ht="11.25" customHeight="1">
      <c r="A44" s="138" t="s">
        <v>1094</v>
      </c>
      <c r="B44" s="123"/>
      <c r="C44" s="178">
        <v>175.6</v>
      </c>
      <c r="D44" s="178">
        <f>(C44/C$44)*100</f>
        <v>100</v>
      </c>
      <c r="E44" s="178"/>
      <c r="F44" s="178">
        <v>427.8</v>
      </c>
      <c r="G44" s="178">
        <f>(F44/F$44)*100</f>
        <v>100</v>
      </c>
      <c r="H44" s="178"/>
      <c r="I44" s="178">
        <f t="shared" si="2"/>
        <v>-252.20000000000002</v>
      </c>
      <c r="J44" s="178"/>
      <c r="K44" s="178">
        <v>166.7</v>
      </c>
      <c r="L44" s="178">
        <f>(K44/K$44)*100</f>
        <v>100</v>
      </c>
      <c r="M44" s="178"/>
      <c r="N44" s="178">
        <v>440.9</v>
      </c>
      <c r="O44" s="178">
        <f>(N44/N$44)*100</f>
        <v>100</v>
      </c>
      <c r="P44" s="178"/>
      <c r="Q44" s="178">
        <f t="shared" si="3"/>
        <v>-274.2</v>
      </c>
    </row>
    <row r="45" spans="1:17" ht="11.25" customHeight="1">
      <c r="A45" s="282" t="s">
        <v>2164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</row>
    <row r="46" spans="1:17" ht="11.25" customHeight="1">
      <c r="A46" s="285" t="s">
        <v>1071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</row>
    <row r="47" spans="1:17" ht="11.25" customHeight="1">
      <c r="A47" s="285" t="s">
        <v>1233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</row>
    <row r="48" spans="1:17" ht="11.25" customHeight="1">
      <c r="A48" s="289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</row>
    <row r="49" spans="1:17" ht="11.25" customHeight="1">
      <c r="A49" s="252" t="s">
        <v>1072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</sheetData>
  <mergeCells count="14">
    <mergeCell ref="C5:D5"/>
    <mergeCell ref="F5:G5"/>
    <mergeCell ref="K5:L5"/>
    <mergeCell ref="N5:O5"/>
    <mergeCell ref="A1:Q1"/>
    <mergeCell ref="A2:Q2"/>
    <mergeCell ref="C4:I4"/>
    <mergeCell ref="K4:Q4"/>
    <mergeCell ref="A3:Q3"/>
    <mergeCell ref="A49:Q49"/>
    <mergeCell ref="A45:Q45"/>
    <mergeCell ref="A46:Q46"/>
    <mergeCell ref="A47:Q47"/>
    <mergeCell ref="A48:Q48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47"/>
  <sheetViews>
    <sheetView workbookViewId="0" topLeftCell="A1">
      <selection activeCell="A1" sqref="A1:K1"/>
    </sheetView>
  </sheetViews>
  <sheetFormatPr defaultColWidth="9.140625" defaultRowHeight="12.75"/>
  <cols>
    <col min="1" max="2" width="9.8515625" style="0" customWidth="1"/>
    <col min="3" max="3" width="8.140625" style="0" customWidth="1"/>
    <col min="4" max="4" width="9.8515625" style="0" customWidth="1"/>
    <col min="5" max="5" width="18.140625" style="0" customWidth="1"/>
    <col min="6" max="6" width="1.28515625" style="0" customWidth="1"/>
    <col min="7" max="7" width="8.28125" style="0" customWidth="1"/>
    <col min="8" max="8" width="10.7109375" style="0" customWidth="1"/>
    <col min="9" max="9" width="1.28515625" style="0" customWidth="1"/>
    <col min="10" max="10" width="8.28125" style="0" customWidth="1"/>
    <col min="11" max="11" width="10.7109375" style="0" customWidth="1"/>
  </cols>
  <sheetData>
    <row r="1" spans="1:11" ht="11.25" customHeight="1">
      <c r="A1" s="253" t="s">
        <v>1276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1.25" customHeight="1">
      <c r="A2" s="253" t="s">
        <v>2506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1.25" customHeight="1">
      <c r="A4" s="253" t="s">
        <v>1215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1.25" customHeight="1">
      <c r="A6" s="283"/>
      <c r="B6" s="283"/>
      <c r="C6" s="283"/>
      <c r="D6" s="283"/>
      <c r="E6" s="188"/>
      <c r="F6" s="188"/>
      <c r="G6" s="280">
        <v>2001</v>
      </c>
      <c r="H6" s="280"/>
      <c r="I6" s="126"/>
      <c r="J6" s="280">
        <v>2002</v>
      </c>
      <c r="K6" s="280"/>
    </row>
    <row r="7" spans="1:11" ht="11.25" customHeight="1">
      <c r="A7" s="280" t="s">
        <v>2170</v>
      </c>
      <c r="B7" s="280"/>
      <c r="C7" s="280"/>
      <c r="D7" s="280"/>
      <c r="E7" s="128" t="s">
        <v>2171</v>
      </c>
      <c r="F7" s="128"/>
      <c r="G7" s="129" t="s">
        <v>2172</v>
      </c>
      <c r="H7" s="129" t="s">
        <v>2173</v>
      </c>
      <c r="I7" s="128"/>
      <c r="J7" s="129" t="s">
        <v>2172</v>
      </c>
      <c r="K7" s="129" t="s">
        <v>2173</v>
      </c>
    </row>
    <row r="8" spans="1:11" ht="11.25" customHeight="1">
      <c r="A8" s="131"/>
      <c r="B8" s="131"/>
      <c r="C8" s="131"/>
      <c r="D8" s="131"/>
      <c r="E8" s="148" t="s">
        <v>599</v>
      </c>
      <c r="F8" s="148"/>
      <c r="G8" s="136"/>
      <c r="H8" s="136"/>
      <c r="I8" s="135"/>
      <c r="J8" s="136"/>
      <c r="K8" s="136"/>
    </row>
    <row r="9" spans="1:11" ht="11.25" customHeight="1">
      <c r="A9" s="146"/>
      <c r="B9" s="146"/>
      <c r="C9" s="146"/>
      <c r="D9" s="146"/>
      <c r="E9" s="148" t="s">
        <v>600</v>
      </c>
      <c r="F9" s="148"/>
      <c r="G9" s="139"/>
      <c r="H9" s="139"/>
      <c r="I9" s="136"/>
      <c r="J9" s="139"/>
      <c r="K9" s="139"/>
    </row>
    <row r="10" spans="1:11" ht="11.25" customHeight="1">
      <c r="A10" s="123" t="s">
        <v>1277</v>
      </c>
      <c r="B10" s="123"/>
      <c r="C10" s="123"/>
      <c r="D10" s="123"/>
      <c r="E10" s="183" t="s">
        <v>601</v>
      </c>
      <c r="F10" s="148"/>
      <c r="G10" s="164">
        <v>2251</v>
      </c>
      <c r="H10" s="164">
        <v>429</v>
      </c>
      <c r="I10" s="174"/>
      <c r="J10" s="164" t="s">
        <v>584</v>
      </c>
      <c r="K10" s="164" t="s">
        <v>584</v>
      </c>
    </row>
    <row r="11" spans="1:11" ht="11.25" customHeight="1">
      <c r="A11" s="130" t="s">
        <v>619</v>
      </c>
      <c r="B11" s="130"/>
      <c r="C11" s="130"/>
      <c r="D11" s="130"/>
      <c r="E11" s="180" t="s">
        <v>620</v>
      </c>
      <c r="F11" s="148"/>
      <c r="G11" s="139"/>
      <c r="H11" s="139"/>
      <c r="I11" s="136"/>
      <c r="J11" s="139"/>
      <c r="K11" s="139"/>
    </row>
    <row r="12" spans="1:11" ht="11.25" customHeight="1">
      <c r="A12" s="134" t="s">
        <v>1278</v>
      </c>
      <c r="B12" s="130"/>
      <c r="C12" s="130"/>
      <c r="D12" s="130"/>
      <c r="E12" s="122"/>
      <c r="F12" s="122"/>
      <c r="G12" s="139">
        <v>10187</v>
      </c>
      <c r="H12" s="139">
        <v>2164</v>
      </c>
      <c r="I12" s="136"/>
      <c r="J12" s="139">
        <v>15055</v>
      </c>
      <c r="K12" s="139">
        <v>2898</v>
      </c>
    </row>
    <row r="13" spans="1:11" ht="11.25" customHeight="1">
      <c r="A13" s="134" t="s">
        <v>1081</v>
      </c>
      <c r="B13" s="130"/>
      <c r="C13" s="130"/>
      <c r="D13" s="130"/>
      <c r="E13" s="122"/>
      <c r="F13" s="122"/>
      <c r="G13" s="143">
        <v>3652</v>
      </c>
      <c r="H13" s="139">
        <v>806</v>
      </c>
      <c r="I13" s="136"/>
      <c r="J13" s="143">
        <v>882</v>
      </c>
      <c r="K13" s="143">
        <v>150</v>
      </c>
    </row>
    <row r="14" spans="1:11" ht="11.25" customHeight="1">
      <c r="A14" s="138" t="s">
        <v>1094</v>
      </c>
      <c r="B14" s="130"/>
      <c r="C14" s="130"/>
      <c r="D14" s="130"/>
      <c r="E14" s="122"/>
      <c r="F14" s="122"/>
      <c r="G14" s="132">
        <f>SUM(G12:G13)</f>
        <v>13839</v>
      </c>
      <c r="H14" s="132">
        <f>SUM(H12:H13)</f>
        <v>2970</v>
      </c>
      <c r="I14" s="132"/>
      <c r="J14" s="132">
        <f>SUM(J12:J13)</f>
        <v>15937</v>
      </c>
      <c r="K14" s="132">
        <f>SUM(K12:K13)</f>
        <v>3048</v>
      </c>
    </row>
    <row r="15" spans="1:11" ht="11.25" customHeight="1">
      <c r="A15" s="130" t="s">
        <v>624</v>
      </c>
      <c r="B15" s="130"/>
      <c r="C15" s="130"/>
      <c r="D15" s="130"/>
      <c r="E15" s="183" t="s">
        <v>1221</v>
      </c>
      <c r="F15" s="148"/>
      <c r="G15" s="139"/>
      <c r="H15" s="139"/>
      <c r="I15" s="136"/>
      <c r="J15" s="139"/>
      <c r="K15" s="139"/>
    </row>
    <row r="16" spans="1:11" ht="11.25" customHeight="1">
      <c r="A16" s="134" t="s">
        <v>1278</v>
      </c>
      <c r="B16" s="130"/>
      <c r="C16" s="130"/>
      <c r="D16" s="130"/>
      <c r="E16" s="122"/>
      <c r="F16" s="122"/>
      <c r="G16" s="143" t="s">
        <v>1616</v>
      </c>
      <c r="H16" s="143" t="s">
        <v>1616</v>
      </c>
      <c r="I16" s="136"/>
      <c r="J16" s="139">
        <v>2364</v>
      </c>
      <c r="K16" s="139">
        <v>133</v>
      </c>
    </row>
    <row r="17" spans="1:11" ht="11.25" customHeight="1">
      <c r="A17" s="134" t="s">
        <v>1081</v>
      </c>
      <c r="B17" s="130"/>
      <c r="C17" s="130"/>
      <c r="D17" s="130"/>
      <c r="E17" s="122"/>
      <c r="F17" s="122"/>
      <c r="G17" s="143">
        <v>3707</v>
      </c>
      <c r="H17" s="139">
        <v>120</v>
      </c>
      <c r="I17" s="136"/>
      <c r="J17" s="143">
        <v>10023</v>
      </c>
      <c r="K17" s="143">
        <v>758</v>
      </c>
    </row>
    <row r="18" spans="1:11" ht="11.25" customHeight="1">
      <c r="A18" s="138" t="s">
        <v>1094</v>
      </c>
      <c r="B18" s="130"/>
      <c r="C18" s="130"/>
      <c r="D18" s="130"/>
      <c r="E18" s="122"/>
      <c r="F18" s="122"/>
      <c r="G18" s="132">
        <f>SUM(G16:G17)</f>
        <v>3707</v>
      </c>
      <c r="H18" s="132">
        <f>SUM(H16:H17)</f>
        <v>120</v>
      </c>
      <c r="I18" s="132"/>
      <c r="J18" s="132">
        <f>SUM(J16:J17)</f>
        <v>12387</v>
      </c>
      <c r="K18" s="132">
        <f>SUM(K16:K17)</f>
        <v>891</v>
      </c>
    </row>
    <row r="19" spans="1:11" ht="11.25" customHeight="1">
      <c r="A19" s="130" t="s">
        <v>627</v>
      </c>
      <c r="B19" s="130"/>
      <c r="C19" s="130"/>
      <c r="D19" s="130"/>
      <c r="E19" s="183" t="s">
        <v>628</v>
      </c>
      <c r="F19" s="148"/>
      <c r="G19" s="139"/>
      <c r="H19" s="139"/>
      <c r="I19" s="136"/>
      <c r="J19" s="139"/>
      <c r="K19" s="139"/>
    </row>
    <row r="20" spans="1:11" ht="11.25" customHeight="1">
      <c r="A20" s="134" t="s">
        <v>1278</v>
      </c>
      <c r="B20" s="130"/>
      <c r="C20" s="130"/>
      <c r="D20" s="130"/>
      <c r="E20" s="122"/>
      <c r="F20" s="122"/>
      <c r="G20" s="139">
        <v>1112</v>
      </c>
      <c r="H20" s="139">
        <v>1175</v>
      </c>
      <c r="I20" s="136"/>
      <c r="J20" s="139">
        <v>39</v>
      </c>
      <c r="K20" s="139">
        <v>39</v>
      </c>
    </row>
    <row r="21" spans="1:11" ht="11.25" customHeight="1">
      <c r="A21" s="134" t="s">
        <v>1081</v>
      </c>
      <c r="B21" s="130"/>
      <c r="C21" s="130"/>
      <c r="D21" s="130"/>
      <c r="E21" s="122"/>
      <c r="F21" s="122"/>
      <c r="G21" s="143">
        <v>775</v>
      </c>
      <c r="H21" s="139">
        <v>155</v>
      </c>
      <c r="I21" s="136"/>
      <c r="J21" s="143" t="s">
        <v>584</v>
      </c>
      <c r="K21" s="143" t="s">
        <v>584</v>
      </c>
    </row>
    <row r="22" spans="1:11" ht="11.25" customHeight="1">
      <c r="A22" s="138" t="s">
        <v>1094</v>
      </c>
      <c r="B22" s="130"/>
      <c r="C22" s="130"/>
      <c r="D22" s="130"/>
      <c r="E22" s="122"/>
      <c r="F22" s="122"/>
      <c r="G22" s="132">
        <f>SUM(G20:G21)</f>
        <v>1887</v>
      </c>
      <c r="H22" s="132">
        <f>SUM(H20:H21)</f>
        <v>1330</v>
      </c>
      <c r="I22" s="132"/>
      <c r="J22" s="132">
        <f>SUM(J20:J21)</f>
        <v>39</v>
      </c>
      <c r="K22" s="132">
        <f>SUM(K20:K21)</f>
        <v>39</v>
      </c>
    </row>
    <row r="23" spans="1:11" ht="11.25" customHeight="1">
      <c r="A23" s="176" t="s">
        <v>1279</v>
      </c>
      <c r="B23" s="130"/>
      <c r="C23" s="130"/>
      <c r="D23" s="130"/>
      <c r="E23" s="183" t="s">
        <v>1243</v>
      </c>
      <c r="F23" s="148"/>
      <c r="G23" s="139"/>
      <c r="H23" s="139"/>
      <c r="I23" s="136"/>
      <c r="J23" s="139"/>
      <c r="K23" s="139"/>
    </row>
    <row r="24" spans="1:11" ht="11.25" customHeight="1">
      <c r="A24" s="134" t="s">
        <v>1278</v>
      </c>
      <c r="B24" s="130"/>
      <c r="C24" s="130"/>
      <c r="D24" s="186"/>
      <c r="E24" s="122"/>
      <c r="F24" s="122"/>
      <c r="G24" s="139">
        <v>32000</v>
      </c>
      <c r="H24" s="139">
        <v>3097</v>
      </c>
      <c r="I24" s="136"/>
      <c r="J24" s="139">
        <v>34000</v>
      </c>
      <c r="K24" s="139">
        <v>2842</v>
      </c>
    </row>
    <row r="25" spans="1:11" ht="11.25" customHeight="1">
      <c r="A25" s="134" t="s">
        <v>1081</v>
      </c>
      <c r="B25" s="130"/>
      <c r="C25" s="130"/>
      <c r="D25" s="186"/>
      <c r="E25" s="122"/>
      <c r="F25" s="122"/>
      <c r="G25" s="143">
        <v>24000</v>
      </c>
      <c r="H25" s="139">
        <v>1801</v>
      </c>
      <c r="I25" s="136"/>
      <c r="J25" s="143">
        <v>118000</v>
      </c>
      <c r="K25" s="143">
        <v>8156</v>
      </c>
    </row>
    <row r="26" spans="1:11" ht="11.25" customHeight="1">
      <c r="A26" s="138" t="s">
        <v>1094</v>
      </c>
      <c r="B26" s="130"/>
      <c r="C26" s="130"/>
      <c r="D26" s="186"/>
      <c r="E26" s="122"/>
      <c r="F26" s="122"/>
      <c r="G26" s="132">
        <f>SUM(G24:G25)</f>
        <v>56000</v>
      </c>
      <c r="H26" s="132">
        <f>SUM(H24:H25)</f>
        <v>4898</v>
      </c>
      <c r="I26" s="132"/>
      <c r="J26" s="132">
        <f>SUM(J24:J25)</f>
        <v>152000</v>
      </c>
      <c r="K26" s="132">
        <f>SUM(K24:K25)</f>
        <v>10998</v>
      </c>
    </row>
    <row r="27" spans="1:11" ht="11.25" customHeight="1">
      <c r="A27" s="176" t="s">
        <v>1280</v>
      </c>
      <c r="B27" s="130"/>
      <c r="C27" s="130"/>
      <c r="D27" s="130"/>
      <c r="E27" s="183" t="s">
        <v>1281</v>
      </c>
      <c r="F27" s="148"/>
      <c r="G27" s="139"/>
      <c r="H27" s="139"/>
      <c r="I27" s="136"/>
      <c r="J27" s="139"/>
      <c r="K27" s="139"/>
    </row>
    <row r="28" spans="1:11" ht="11.25" customHeight="1">
      <c r="A28" s="134" t="s">
        <v>1278</v>
      </c>
      <c r="B28" s="130"/>
      <c r="C28" s="130"/>
      <c r="D28" s="186"/>
      <c r="E28" s="122"/>
      <c r="F28" s="122"/>
      <c r="G28" s="239" t="s">
        <v>1849</v>
      </c>
      <c r="H28" s="139">
        <v>5</v>
      </c>
      <c r="I28" s="136"/>
      <c r="J28" s="143" t="s">
        <v>584</v>
      </c>
      <c r="K28" s="143" t="s">
        <v>584</v>
      </c>
    </row>
    <row r="29" spans="1:11" ht="11.25" customHeight="1">
      <c r="A29" s="134" t="s">
        <v>1081</v>
      </c>
      <c r="B29" s="130"/>
      <c r="C29" s="130"/>
      <c r="D29" s="186"/>
      <c r="E29" s="122"/>
      <c r="F29" s="122"/>
      <c r="G29" s="143">
        <v>723000</v>
      </c>
      <c r="H29" s="139">
        <v>32920</v>
      </c>
      <c r="I29" s="136"/>
      <c r="J29" s="143">
        <v>714000</v>
      </c>
      <c r="K29" s="143">
        <v>31531</v>
      </c>
    </row>
    <row r="30" spans="1:11" ht="11.25" customHeight="1">
      <c r="A30" s="138" t="s">
        <v>1094</v>
      </c>
      <c r="B30" s="130"/>
      <c r="C30" s="130"/>
      <c r="D30" s="186"/>
      <c r="E30" s="122"/>
      <c r="F30" s="122"/>
      <c r="G30" s="132">
        <f>SUM(G28:G29)</f>
        <v>723000</v>
      </c>
      <c r="H30" s="132">
        <f>SUM(H28:H29)</f>
        <v>32925</v>
      </c>
      <c r="I30" s="132"/>
      <c r="J30" s="132">
        <f>SUM(J28:J29)</f>
        <v>714000</v>
      </c>
      <c r="K30" s="132">
        <f>SUM(K28:K29)</f>
        <v>31531</v>
      </c>
    </row>
    <row r="31" spans="1:11" ht="11.25" customHeight="1">
      <c r="A31" s="130" t="s">
        <v>1645</v>
      </c>
      <c r="B31" s="130"/>
      <c r="C31" s="130"/>
      <c r="D31" s="130"/>
      <c r="E31" s="148"/>
      <c r="F31" s="148"/>
      <c r="G31" s="139"/>
      <c r="H31" s="139"/>
      <c r="I31" s="136"/>
      <c r="J31" s="143"/>
      <c r="K31" s="139"/>
    </row>
    <row r="32" spans="1:11" ht="11.25" customHeight="1">
      <c r="A32" s="134" t="s">
        <v>1282</v>
      </c>
      <c r="B32" s="130"/>
      <c r="C32" s="130"/>
      <c r="D32" s="130"/>
      <c r="E32" s="183" t="s">
        <v>1283</v>
      </c>
      <c r="F32" s="148"/>
      <c r="G32" s="139"/>
      <c r="H32" s="139"/>
      <c r="I32" s="136"/>
      <c r="J32" s="143"/>
      <c r="K32" s="139"/>
    </row>
    <row r="33" spans="1:11" ht="11.25" customHeight="1">
      <c r="A33" s="138" t="s">
        <v>1278</v>
      </c>
      <c r="B33" s="130"/>
      <c r="C33" s="130"/>
      <c r="D33" s="130"/>
      <c r="E33" s="148"/>
      <c r="F33" s="148"/>
      <c r="G33" s="139">
        <v>32</v>
      </c>
      <c r="H33" s="139">
        <v>9</v>
      </c>
      <c r="I33" s="136"/>
      <c r="J33" s="143" t="s">
        <v>584</v>
      </c>
      <c r="K33" s="143" t="s">
        <v>584</v>
      </c>
    </row>
    <row r="34" spans="1:11" ht="11.25" customHeight="1">
      <c r="A34" s="138" t="s">
        <v>1081</v>
      </c>
      <c r="B34" s="130"/>
      <c r="C34" s="130"/>
      <c r="D34" s="130"/>
      <c r="E34" s="122"/>
      <c r="F34" s="122"/>
      <c r="G34" s="143">
        <v>3132</v>
      </c>
      <c r="H34" s="139">
        <v>2732</v>
      </c>
      <c r="I34" s="136"/>
      <c r="J34" s="143">
        <v>5332</v>
      </c>
      <c r="K34" s="143">
        <v>4411</v>
      </c>
    </row>
    <row r="35" spans="1:11" ht="11.25" customHeight="1">
      <c r="A35" s="181" t="s">
        <v>1094</v>
      </c>
      <c r="B35" s="130"/>
      <c r="C35" s="130"/>
      <c r="D35" s="130"/>
      <c r="E35" s="122"/>
      <c r="F35" s="122"/>
      <c r="G35" s="132">
        <f>SUM(G33:G34)</f>
        <v>3164</v>
      </c>
      <c r="H35" s="132">
        <f>SUM(H33:H34)</f>
        <v>2741</v>
      </c>
      <c r="I35" s="132"/>
      <c r="J35" s="132">
        <f>SUM(J33:J34)</f>
        <v>5332</v>
      </c>
      <c r="K35" s="132">
        <f>SUM(K33:K34)</f>
        <v>4411</v>
      </c>
    </row>
    <row r="36" spans="1:11" ht="11.25" customHeight="1">
      <c r="A36" s="134" t="s">
        <v>1284</v>
      </c>
      <c r="B36" s="130"/>
      <c r="C36" s="130"/>
      <c r="D36" s="130"/>
      <c r="E36" s="183" t="s">
        <v>1285</v>
      </c>
      <c r="F36" s="148"/>
      <c r="G36" s="136"/>
      <c r="H36" s="136"/>
      <c r="I36" s="136"/>
      <c r="J36" s="136"/>
      <c r="K36" s="136"/>
    </row>
    <row r="37" spans="1:11" ht="11.25" customHeight="1">
      <c r="A37" s="138" t="s">
        <v>1278</v>
      </c>
      <c r="B37" s="130"/>
      <c r="C37" s="130"/>
      <c r="D37" s="130"/>
      <c r="E37" s="122"/>
      <c r="F37" s="122"/>
      <c r="G37" s="136">
        <v>20</v>
      </c>
      <c r="H37" s="136">
        <v>12</v>
      </c>
      <c r="I37" s="136"/>
      <c r="J37" s="143" t="s">
        <v>584</v>
      </c>
      <c r="K37" s="143" t="s">
        <v>584</v>
      </c>
    </row>
    <row r="38" spans="1:11" ht="11.25" customHeight="1">
      <c r="A38" s="138" t="s">
        <v>1081</v>
      </c>
      <c r="B38" s="130"/>
      <c r="C38" s="130"/>
      <c r="D38" s="130"/>
      <c r="E38" s="122"/>
      <c r="F38" s="122"/>
      <c r="G38" s="144">
        <v>23822</v>
      </c>
      <c r="H38" s="144">
        <v>15360</v>
      </c>
      <c r="I38" s="144"/>
      <c r="J38" s="144">
        <v>8119</v>
      </c>
      <c r="K38" s="144">
        <v>4762</v>
      </c>
    </row>
    <row r="39" spans="1:11" ht="11.25" customHeight="1">
      <c r="A39" s="181" t="s">
        <v>1094</v>
      </c>
      <c r="B39" s="130"/>
      <c r="C39" s="130"/>
      <c r="D39" s="130"/>
      <c r="E39" s="128"/>
      <c r="F39" s="128"/>
      <c r="G39" s="178">
        <f>SUM(G37:G38)</f>
        <v>23842</v>
      </c>
      <c r="H39" s="178">
        <f>SUM(H37:H38)</f>
        <v>15372</v>
      </c>
      <c r="I39" s="178"/>
      <c r="J39" s="178">
        <f>SUM(J37:J38)</f>
        <v>8119</v>
      </c>
      <c r="K39" s="178">
        <f>SUM(K37:K38)</f>
        <v>4762</v>
      </c>
    </row>
    <row r="40" spans="1:11" ht="11.25" customHeight="1">
      <c r="A40" s="283" t="s">
        <v>1210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</row>
    <row r="41" spans="1:11" ht="11.25" customHeight="1">
      <c r="A41" s="285" t="s">
        <v>1071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</row>
    <row r="42" spans="1:11" ht="11.25" customHeight="1">
      <c r="A42" s="285" t="s">
        <v>1211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</row>
    <row r="43" spans="1:11" ht="11.25" customHeight="1">
      <c r="A43" s="286" t="s">
        <v>1212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</row>
    <row r="44" spans="1:11" ht="11.25" customHeight="1">
      <c r="A44" s="284" t="s">
        <v>1213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</row>
    <row r="45" spans="1:11" ht="11.25" customHeight="1">
      <c r="A45" s="285" t="s">
        <v>1851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</row>
    <row r="46" spans="1:11" ht="11.25" customHeigh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</row>
    <row r="47" spans="1:11" ht="11.25" customHeight="1">
      <c r="A47" s="252" t="s">
        <v>1072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</row>
  </sheetData>
  <mergeCells count="17">
    <mergeCell ref="A1:K1"/>
    <mergeCell ref="A2:K2"/>
    <mergeCell ref="A4:K4"/>
    <mergeCell ref="G6:H6"/>
    <mergeCell ref="J6:K6"/>
    <mergeCell ref="A5:K5"/>
    <mergeCell ref="A3:K3"/>
    <mergeCell ref="A47:K47"/>
    <mergeCell ref="A6:D6"/>
    <mergeCell ref="A44:K44"/>
    <mergeCell ref="A45:K45"/>
    <mergeCell ref="A46:K46"/>
    <mergeCell ref="A40:K40"/>
    <mergeCell ref="A41:K41"/>
    <mergeCell ref="A42:K42"/>
    <mergeCell ref="A43:K43"/>
    <mergeCell ref="A7:D7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J43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5742187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1286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2506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1.25" customHeight="1">
      <c r="A4" s="253" t="s">
        <v>1215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88"/>
      <c r="F6" s="280">
        <v>2001</v>
      </c>
      <c r="G6" s="280"/>
      <c r="H6" s="126"/>
      <c r="I6" s="280">
        <v>2002</v>
      </c>
      <c r="J6" s="280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29" t="s">
        <v>2172</v>
      </c>
      <c r="G7" s="129" t="s">
        <v>2173</v>
      </c>
      <c r="H7" s="128"/>
      <c r="I7" s="129" t="s">
        <v>2172</v>
      </c>
      <c r="J7" s="129" t="s">
        <v>2173</v>
      </c>
    </row>
    <row r="8" spans="1:10" ht="11.25" customHeight="1">
      <c r="A8" s="130" t="s">
        <v>1216</v>
      </c>
      <c r="B8" s="130"/>
      <c r="C8" s="130"/>
      <c r="D8" s="130"/>
      <c r="E8" s="180" t="s">
        <v>1287</v>
      </c>
      <c r="F8" s="139"/>
      <c r="G8" s="139"/>
      <c r="H8" s="136"/>
      <c r="I8" s="139"/>
      <c r="J8" s="139"/>
    </row>
    <row r="9" spans="1:10" ht="11.25" customHeight="1">
      <c r="A9" s="134" t="s">
        <v>2306</v>
      </c>
      <c r="B9" s="130"/>
      <c r="C9" s="130"/>
      <c r="D9" s="130"/>
      <c r="E9" s="122"/>
      <c r="F9" s="139">
        <v>19073</v>
      </c>
      <c r="G9" s="139">
        <v>775</v>
      </c>
      <c r="H9" s="136"/>
      <c r="I9" s="139">
        <v>14794</v>
      </c>
      <c r="J9" s="139">
        <v>520</v>
      </c>
    </row>
    <row r="10" spans="1:10" ht="11.25" customHeight="1">
      <c r="A10" s="134" t="s">
        <v>1081</v>
      </c>
      <c r="B10" s="130"/>
      <c r="C10" s="130"/>
      <c r="D10" s="130"/>
      <c r="E10" s="122"/>
      <c r="F10" s="143">
        <v>4461</v>
      </c>
      <c r="G10" s="139">
        <v>311</v>
      </c>
      <c r="H10" s="136"/>
      <c r="I10" s="143">
        <v>7138</v>
      </c>
      <c r="J10" s="143">
        <v>389</v>
      </c>
    </row>
    <row r="11" spans="1:10" ht="11.25" customHeight="1">
      <c r="A11" s="138" t="s">
        <v>1094</v>
      </c>
      <c r="B11" s="130"/>
      <c r="C11" s="130"/>
      <c r="D11" s="130"/>
      <c r="E11" s="122"/>
      <c r="F11" s="132">
        <f>SUM(F9:F10)</f>
        <v>23534</v>
      </c>
      <c r="G11" s="132">
        <f>SUM(G9:G10)</f>
        <v>1086</v>
      </c>
      <c r="H11" s="132"/>
      <c r="I11" s="132">
        <f>SUM(I9:I10)</f>
        <v>21932</v>
      </c>
      <c r="J11" s="132">
        <f>SUM(J9:J10)</f>
        <v>909</v>
      </c>
    </row>
    <row r="12" spans="1:10" ht="11.25" customHeight="1">
      <c r="A12" s="130" t="s">
        <v>2307</v>
      </c>
      <c r="B12" s="130"/>
      <c r="C12" s="130"/>
      <c r="D12" s="130"/>
      <c r="E12" s="183" t="s">
        <v>1236</v>
      </c>
      <c r="F12" s="139"/>
      <c r="G12" s="139"/>
      <c r="H12" s="136"/>
      <c r="I12" s="139"/>
      <c r="J12" s="139"/>
    </row>
    <row r="13" spans="1:10" ht="11.25" customHeight="1">
      <c r="A13" s="134" t="s">
        <v>1278</v>
      </c>
      <c r="B13" s="130"/>
      <c r="C13" s="130"/>
      <c r="D13" s="186"/>
      <c r="E13" s="122"/>
      <c r="F13" s="139">
        <v>303000</v>
      </c>
      <c r="G13" s="139">
        <v>67786</v>
      </c>
      <c r="H13" s="136"/>
      <c r="I13" s="139">
        <v>354000</v>
      </c>
      <c r="J13" s="139">
        <v>77712</v>
      </c>
    </row>
    <row r="14" spans="1:10" ht="11.25" customHeight="1">
      <c r="A14" s="134" t="s">
        <v>1081</v>
      </c>
      <c r="B14" s="130"/>
      <c r="C14" s="130"/>
      <c r="D14" s="186"/>
      <c r="E14" s="122"/>
      <c r="F14" s="143">
        <v>74000</v>
      </c>
      <c r="G14" s="139">
        <v>19943</v>
      </c>
      <c r="H14" s="136"/>
      <c r="I14" s="143">
        <v>34000</v>
      </c>
      <c r="J14" s="143">
        <v>9548</v>
      </c>
    </row>
    <row r="15" spans="1:10" ht="11.25" customHeight="1">
      <c r="A15" s="138" t="s">
        <v>1094</v>
      </c>
      <c r="B15" s="130"/>
      <c r="C15" s="130"/>
      <c r="D15" s="186"/>
      <c r="E15" s="122"/>
      <c r="F15" s="132">
        <f>SUM(F13:F14)</f>
        <v>377000</v>
      </c>
      <c r="G15" s="132">
        <f>SUM(G13:G14)</f>
        <v>87729</v>
      </c>
      <c r="H15" s="132"/>
      <c r="I15" s="132">
        <f>SUM(I13:I14)</f>
        <v>388000</v>
      </c>
      <c r="J15" s="132">
        <f>SUM(J13:J14)</f>
        <v>87260</v>
      </c>
    </row>
    <row r="16" spans="1:10" ht="11.25" customHeight="1">
      <c r="A16" s="140"/>
      <c r="B16" s="161"/>
      <c r="C16" s="161"/>
      <c r="D16" s="197"/>
      <c r="E16" s="148" t="s">
        <v>599</v>
      </c>
      <c r="F16" s="136"/>
      <c r="G16" s="136"/>
      <c r="H16" s="136"/>
      <c r="I16" s="136"/>
      <c r="J16" s="136"/>
    </row>
    <row r="17" spans="1:10" ht="11.25" customHeight="1">
      <c r="A17" s="167"/>
      <c r="B17" s="146"/>
      <c r="C17" s="146"/>
      <c r="D17" s="170"/>
      <c r="E17" s="148" t="s">
        <v>600</v>
      </c>
      <c r="F17" s="136"/>
      <c r="G17" s="136"/>
      <c r="H17" s="136"/>
      <c r="I17" s="136"/>
      <c r="J17" s="136"/>
    </row>
    <row r="18" spans="1:10" ht="11.25" customHeight="1">
      <c r="A18" s="149" t="s">
        <v>2308</v>
      </c>
      <c r="B18" s="149"/>
      <c r="C18" s="149"/>
      <c r="D18" s="149"/>
      <c r="E18" s="183" t="s">
        <v>601</v>
      </c>
      <c r="F18" s="139"/>
      <c r="G18" s="139"/>
      <c r="H18" s="136"/>
      <c r="I18" s="139"/>
      <c r="J18" s="139"/>
    </row>
    <row r="19" spans="1:10" ht="11.25" customHeight="1">
      <c r="A19" s="134" t="s">
        <v>1278</v>
      </c>
      <c r="B19" s="130"/>
      <c r="C19" s="130"/>
      <c r="D19" s="130"/>
      <c r="E19" s="122"/>
      <c r="F19" s="139">
        <v>189</v>
      </c>
      <c r="G19" s="139">
        <v>44833</v>
      </c>
      <c r="H19" s="136"/>
      <c r="I19" s="139">
        <v>239</v>
      </c>
      <c r="J19" s="139">
        <v>53893</v>
      </c>
    </row>
    <row r="20" spans="1:10" ht="11.25" customHeight="1">
      <c r="A20" s="134" t="s">
        <v>1081</v>
      </c>
      <c r="B20" s="130"/>
      <c r="C20" s="130"/>
      <c r="D20" s="130"/>
      <c r="E20" s="148"/>
      <c r="F20" s="143">
        <v>71</v>
      </c>
      <c r="G20" s="139">
        <v>19088</v>
      </c>
      <c r="H20" s="136"/>
      <c r="I20" s="143">
        <v>30</v>
      </c>
      <c r="J20" s="143">
        <v>8900</v>
      </c>
    </row>
    <row r="21" spans="1:10" ht="11.25" customHeight="1">
      <c r="A21" s="138" t="s">
        <v>1094</v>
      </c>
      <c r="B21" s="130"/>
      <c r="C21" s="130"/>
      <c r="D21" s="130"/>
      <c r="E21" s="122"/>
      <c r="F21" s="132">
        <f>SUM(F19:F20)</f>
        <v>260</v>
      </c>
      <c r="G21" s="132">
        <f>SUM(G19:G20)</f>
        <v>63921</v>
      </c>
      <c r="H21" s="132"/>
      <c r="I21" s="132">
        <f>SUM(I19:I20)</f>
        <v>269</v>
      </c>
      <c r="J21" s="132">
        <f>SUM(J19:J20)</f>
        <v>62793</v>
      </c>
    </row>
    <row r="22" spans="1:10" ht="11.25" customHeight="1">
      <c r="A22" s="130" t="s">
        <v>619</v>
      </c>
      <c r="B22" s="130"/>
      <c r="C22" s="130"/>
      <c r="D22" s="130"/>
      <c r="E22" s="183" t="s">
        <v>620</v>
      </c>
      <c r="F22" s="139"/>
      <c r="G22" s="139"/>
      <c r="H22" s="136"/>
      <c r="I22" s="139"/>
      <c r="J22" s="139"/>
    </row>
    <row r="23" spans="1:10" ht="11.25" customHeight="1">
      <c r="A23" s="134" t="s">
        <v>1278</v>
      </c>
      <c r="B23" s="130"/>
      <c r="C23" s="130"/>
      <c r="D23" s="186"/>
      <c r="E23" s="122"/>
      <c r="F23" s="139">
        <v>76</v>
      </c>
      <c r="G23" s="139">
        <v>15586</v>
      </c>
      <c r="H23" s="136"/>
      <c r="I23" s="139">
        <v>87</v>
      </c>
      <c r="J23" s="139">
        <v>17919</v>
      </c>
    </row>
    <row r="24" spans="1:10" ht="11.25" customHeight="1">
      <c r="A24" s="134" t="s">
        <v>1081</v>
      </c>
      <c r="B24" s="130"/>
      <c r="C24" s="130"/>
      <c r="D24" s="186"/>
      <c r="E24" s="122"/>
      <c r="F24" s="143">
        <v>1</v>
      </c>
      <c r="G24" s="139">
        <v>36</v>
      </c>
      <c r="H24" s="136"/>
      <c r="I24" s="143">
        <v>4</v>
      </c>
      <c r="J24" s="143">
        <v>806</v>
      </c>
    </row>
    <row r="25" spans="1:10" ht="11.25" customHeight="1">
      <c r="A25" s="138" t="s">
        <v>1094</v>
      </c>
      <c r="B25" s="130"/>
      <c r="C25" s="130"/>
      <c r="D25" s="186"/>
      <c r="E25" s="122"/>
      <c r="F25" s="132">
        <f>SUM(F23:F24)</f>
        <v>77</v>
      </c>
      <c r="G25" s="132">
        <f>SUM(G23:G24)</f>
        <v>15622</v>
      </c>
      <c r="H25" s="132"/>
      <c r="I25" s="132">
        <f>SUM(I23:I24)</f>
        <v>91</v>
      </c>
      <c r="J25" s="132">
        <f>SUM(J23:J24)</f>
        <v>18725</v>
      </c>
    </row>
    <row r="26" spans="1:10" ht="11.25" customHeight="1">
      <c r="A26" s="176" t="s">
        <v>2309</v>
      </c>
      <c r="B26" s="130"/>
      <c r="C26" s="130"/>
      <c r="D26" s="130"/>
      <c r="E26" s="183" t="s">
        <v>1245</v>
      </c>
      <c r="F26" s="139"/>
      <c r="G26" s="139"/>
      <c r="H26" s="136"/>
      <c r="I26" s="139"/>
      <c r="J26" s="139"/>
    </row>
    <row r="27" spans="1:10" ht="11.25" customHeight="1">
      <c r="A27" s="134" t="s">
        <v>1278</v>
      </c>
      <c r="B27" s="130"/>
      <c r="C27" s="130"/>
      <c r="D27" s="186"/>
      <c r="E27" s="122"/>
      <c r="F27" s="139">
        <v>303</v>
      </c>
      <c r="G27" s="139">
        <v>180</v>
      </c>
      <c r="H27" s="136"/>
      <c r="I27" s="139">
        <v>300</v>
      </c>
      <c r="J27" s="139">
        <v>137</v>
      </c>
    </row>
    <row r="28" spans="1:10" ht="11.25" customHeight="1">
      <c r="A28" s="134" t="s">
        <v>1081</v>
      </c>
      <c r="B28" s="130"/>
      <c r="C28" s="130"/>
      <c r="D28" s="186"/>
      <c r="E28" s="122"/>
      <c r="F28" s="143">
        <v>50</v>
      </c>
      <c r="G28" s="139">
        <v>25</v>
      </c>
      <c r="H28" s="136"/>
      <c r="I28" s="143">
        <v>27</v>
      </c>
      <c r="J28" s="143">
        <v>8</v>
      </c>
    </row>
    <row r="29" spans="1:10" ht="11.25" customHeight="1">
      <c r="A29" s="138" t="s">
        <v>1094</v>
      </c>
      <c r="B29" s="130"/>
      <c r="C29" s="130"/>
      <c r="D29" s="186"/>
      <c r="E29" s="122"/>
      <c r="F29" s="132">
        <f>SUM(F27:F28)</f>
        <v>353</v>
      </c>
      <c r="G29" s="132">
        <f>SUM(G27:G28)</f>
        <v>205</v>
      </c>
      <c r="H29" s="132"/>
      <c r="I29" s="132">
        <f>SUM(I27:I28)</f>
        <v>327</v>
      </c>
      <c r="J29" s="132">
        <f>SUM(J27:J28)</f>
        <v>145</v>
      </c>
    </row>
    <row r="30" spans="1:10" ht="11.25" customHeight="1">
      <c r="A30" s="176" t="s">
        <v>2310</v>
      </c>
      <c r="B30" s="130"/>
      <c r="C30" s="130"/>
      <c r="D30" s="130"/>
      <c r="E30" s="183" t="s">
        <v>2311</v>
      </c>
      <c r="F30" s="139"/>
      <c r="G30" s="139"/>
      <c r="H30" s="136"/>
      <c r="I30" s="139"/>
      <c r="J30" s="139"/>
    </row>
    <row r="31" spans="1:10" ht="11.25" customHeight="1">
      <c r="A31" s="134" t="s">
        <v>1278</v>
      </c>
      <c r="B31" s="130"/>
      <c r="C31" s="130"/>
      <c r="D31" s="186"/>
      <c r="E31" s="122"/>
      <c r="F31" s="143">
        <v>19913</v>
      </c>
      <c r="G31" s="139">
        <v>3979</v>
      </c>
      <c r="H31" s="136"/>
      <c r="I31" s="143">
        <v>27256</v>
      </c>
      <c r="J31" s="143">
        <v>5418</v>
      </c>
    </row>
    <row r="32" spans="1:10" ht="11.25" customHeight="1">
      <c r="A32" s="134" t="s">
        <v>1081</v>
      </c>
      <c r="B32" s="130"/>
      <c r="C32" s="130"/>
      <c r="D32" s="186"/>
      <c r="E32" s="122"/>
      <c r="F32" s="143">
        <v>514</v>
      </c>
      <c r="G32" s="139">
        <v>114</v>
      </c>
      <c r="H32" s="136"/>
      <c r="I32" s="143">
        <v>253</v>
      </c>
      <c r="J32" s="143">
        <v>59</v>
      </c>
    </row>
    <row r="33" spans="1:10" ht="11.25" customHeight="1">
      <c r="A33" s="138" t="s">
        <v>1094</v>
      </c>
      <c r="B33" s="130"/>
      <c r="C33" s="130"/>
      <c r="D33" s="186"/>
      <c r="E33" s="122"/>
      <c r="F33" s="132">
        <f>SUM(F31:F32)</f>
        <v>20427</v>
      </c>
      <c r="G33" s="132">
        <f>SUM(G31:G32)</f>
        <v>4093</v>
      </c>
      <c r="H33" s="132"/>
      <c r="I33" s="132">
        <f>SUM(I31:I32)</f>
        <v>27509</v>
      </c>
      <c r="J33" s="132">
        <f>SUM(J31:J32)</f>
        <v>5477</v>
      </c>
    </row>
    <row r="34" spans="1:10" ht="11.25" customHeight="1">
      <c r="A34" s="130" t="s">
        <v>2312</v>
      </c>
      <c r="B34" s="130"/>
      <c r="C34" s="130"/>
      <c r="D34" s="130"/>
      <c r="E34" s="183" t="s">
        <v>2313</v>
      </c>
      <c r="F34" s="139"/>
      <c r="G34" s="139"/>
      <c r="H34" s="136"/>
      <c r="I34" s="143"/>
      <c r="J34" s="139"/>
    </row>
    <row r="35" spans="1:10" ht="11.25" customHeight="1">
      <c r="A35" s="134" t="s">
        <v>1278</v>
      </c>
      <c r="B35" s="130"/>
      <c r="C35" s="130"/>
      <c r="D35" s="130"/>
      <c r="E35" s="122"/>
      <c r="F35" s="136">
        <v>1488</v>
      </c>
      <c r="G35" s="136">
        <v>1084</v>
      </c>
      <c r="H35" s="136"/>
      <c r="I35" s="143">
        <v>1094</v>
      </c>
      <c r="J35" s="143">
        <v>501</v>
      </c>
    </row>
    <row r="36" spans="1:10" ht="11.25" customHeight="1">
      <c r="A36" s="134" t="s">
        <v>1081</v>
      </c>
      <c r="B36" s="130"/>
      <c r="C36" s="130"/>
      <c r="D36" s="130"/>
      <c r="E36" s="122"/>
      <c r="F36" s="144">
        <v>1621</v>
      </c>
      <c r="G36" s="144">
        <v>1871</v>
      </c>
      <c r="H36" s="144"/>
      <c r="I36" s="144">
        <v>890</v>
      </c>
      <c r="J36" s="144">
        <v>655</v>
      </c>
    </row>
    <row r="37" spans="1:10" ht="11.25" customHeight="1">
      <c r="A37" s="138" t="s">
        <v>1094</v>
      </c>
      <c r="B37" s="130"/>
      <c r="C37" s="130"/>
      <c r="D37" s="130"/>
      <c r="E37" s="128"/>
      <c r="F37" s="178">
        <f>SUM(F35:F36)</f>
        <v>3109</v>
      </c>
      <c r="G37" s="178">
        <f>SUM(G35:G36)</f>
        <v>2955</v>
      </c>
      <c r="H37" s="178"/>
      <c r="I37" s="178">
        <f>SUM(I35:I36)</f>
        <v>1984</v>
      </c>
      <c r="J37" s="178">
        <f>SUM(J35:J36)</f>
        <v>1156</v>
      </c>
    </row>
    <row r="38" spans="1:10" ht="11.25" customHeight="1">
      <c r="A38" s="250" t="s">
        <v>1071</v>
      </c>
      <c r="B38" s="250"/>
      <c r="C38" s="250"/>
      <c r="D38" s="250"/>
      <c r="E38" s="250"/>
      <c r="F38" s="250"/>
      <c r="G38" s="250"/>
      <c r="H38" s="250"/>
      <c r="I38" s="250"/>
      <c r="J38" s="250"/>
    </row>
    <row r="39" spans="1:10" ht="11.25" customHeight="1">
      <c r="A39" s="285" t="s">
        <v>1211</v>
      </c>
      <c r="B39" s="285"/>
      <c r="C39" s="285"/>
      <c r="D39" s="285"/>
      <c r="E39" s="285"/>
      <c r="F39" s="285"/>
      <c r="G39" s="285"/>
      <c r="H39" s="285"/>
      <c r="I39" s="285"/>
      <c r="J39" s="285"/>
    </row>
    <row r="40" spans="1:10" ht="11.25" customHeight="1">
      <c r="A40" s="286" t="s">
        <v>1212</v>
      </c>
      <c r="B40" s="286"/>
      <c r="C40" s="286"/>
      <c r="D40" s="286"/>
      <c r="E40" s="286"/>
      <c r="F40" s="286"/>
      <c r="G40" s="286"/>
      <c r="H40" s="286"/>
      <c r="I40" s="286"/>
      <c r="J40" s="286"/>
    </row>
    <row r="41" spans="1:10" ht="11.25" customHeight="1">
      <c r="A41" s="284" t="s">
        <v>1213</v>
      </c>
      <c r="B41" s="284"/>
      <c r="C41" s="284"/>
      <c r="D41" s="284"/>
      <c r="E41" s="284"/>
      <c r="F41" s="284"/>
      <c r="G41" s="284"/>
      <c r="H41" s="284"/>
      <c r="I41" s="284"/>
      <c r="J41" s="284"/>
    </row>
    <row r="42" spans="1:10" ht="11.25" customHeight="1">
      <c r="A42" s="257"/>
      <c r="B42" s="257"/>
      <c r="C42" s="257"/>
      <c r="D42" s="257"/>
      <c r="E42" s="257"/>
      <c r="F42" s="257"/>
      <c r="G42" s="257"/>
      <c r="H42" s="257"/>
      <c r="I42" s="257"/>
      <c r="J42" s="257"/>
    </row>
    <row r="43" spans="1:10" ht="11.25" customHeight="1">
      <c r="A43" s="252" t="s">
        <v>1072</v>
      </c>
      <c r="B43" s="252"/>
      <c r="C43" s="252"/>
      <c r="D43" s="252"/>
      <c r="E43" s="252"/>
      <c r="F43" s="252"/>
      <c r="G43" s="252"/>
      <c r="H43" s="252"/>
      <c r="I43" s="252"/>
      <c r="J43" s="252"/>
    </row>
  </sheetData>
  <mergeCells count="15">
    <mergeCell ref="A1:J1"/>
    <mergeCell ref="A2:J2"/>
    <mergeCell ref="A4:J4"/>
    <mergeCell ref="F6:G6"/>
    <mergeCell ref="I6:J6"/>
    <mergeCell ref="A3:J3"/>
    <mergeCell ref="A5:J5"/>
    <mergeCell ref="A42:J42"/>
    <mergeCell ref="A43:J43"/>
    <mergeCell ref="A6:D6"/>
    <mergeCell ref="A38:J38"/>
    <mergeCell ref="A39:J39"/>
    <mergeCell ref="A40:J40"/>
    <mergeCell ref="A41:J41"/>
    <mergeCell ref="A7:D7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Q49"/>
  <sheetViews>
    <sheetView workbookViewId="0" topLeftCell="A1">
      <selection activeCell="A1" sqref="A1:Q1"/>
    </sheetView>
  </sheetViews>
  <sheetFormatPr defaultColWidth="9.140625" defaultRowHeight="12.75"/>
  <cols>
    <col min="1" max="1" width="19.8515625" style="0" customWidth="1"/>
    <col min="2" max="2" width="0.85546875" style="0" customWidth="1"/>
    <col min="3" max="3" width="6.8515625" style="0" customWidth="1"/>
    <col min="4" max="4" width="7.7109375" style="0" customWidth="1"/>
    <col min="5" max="5" width="0.85546875" style="0" customWidth="1"/>
    <col min="6" max="6" width="7.00390625" style="0" customWidth="1"/>
    <col min="7" max="7" width="7.7109375" style="0" customWidth="1"/>
    <col min="8" max="8" width="0.42578125" style="0" customWidth="1"/>
    <col min="9" max="9" width="7.140625" style="0" customWidth="1"/>
    <col min="10" max="10" width="0.85546875" style="0" customWidth="1"/>
    <col min="11" max="11" width="6.7109375" style="0" customWidth="1"/>
    <col min="12" max="12" width="7.7109375" style="0" customWidth="1"/>
    <col min="13" max="13" width="0.85546875" style="0" customWidth="1"/>
    <col min="14" max="14" width="6.8515625" style="0" customWidth="1"/>
    <col min="15" max="15" width="7.7109375" style="0" customWidth="1"/>
    <col min="16" max="16" width="0.42578125" style="0" customWidth="1"/>
    <col min="17" max="17" width="7.00390625" style="0" customWidth="1"/>
  </cols>
  <sheetData>
    <row r="1" spans="1:17" ht="11.25" customHeight="1">
      <c r="A1" s="253" t="s">
        <v>2314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2315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7" ht="11.25" customHeight="1">
      <c r="A4" s="135"/>
      <c r="B4" s="135"/>
      <c r="C4" s="254">
        <v>2001</v>
      </c>
      <c r="D4" s="254"/>
      <c r="E4" s="254"/>
      <c r="F4" s="254"/>
      <c r="G4" s="254"/>
      <c r="H4" s="254"/>
      <c r="I4" s="254"/>
      <c r="J4" s="126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6"/>
      <c r="B5" s="126"/>
      <c r="C5" s="254" t="s">
        <v>1051</v>
      </c>
      <c r="D5" s="254"/>
      <c r="E5" s="150"/>
      <c r="F5" s="254" t="s">
        <v>1052</v>
      </c>
      <c r="G5" s="254"/>
      <c r="H5" s="150"/>
      <c r="I5" s="150" t="s">
        <v>1053</v>
      </c>
      <c r="J5" s="126"/>
      <c r="K5" s="254" t="s">
        <v>1051</v>
      </c>
      <c r="L5" s="254"/>
      <c r="M5" s="150"/>
      <c r="N5" s="254" t="s">
        <v>1052</v>
      </c>
      <c r="O5" s="254"/>
      <c r="P5" s="150"/>
      <c r="Q5" s="150" t="s">
        <v>1053</v>
      </c>
    </row>
    <row r="6" spans="1:17" ht="11.25" customHeight="1">
      <c r="A6" s="126"/>
      <c r="B6" s="126"/>
      <c r="C6" s="192" t="s">
        <v>1054</v>
      </c>
      <c r="D6" s="195" t="s">
        <v>1055</v>
      </c>
      <c r="E6" s="195"/>
      <c r="F6" s="192" t="s">
        <v>1054</v>
      </c>
      <c r="G6" s="195" t="s">
        <v>1055</v>
      </c>
      <c r="H6" s="195"/>
      <c r="I6" s="192" t="s">
        <v>1056</v>
      </c>
      <c r="J6" s="126"/>
      <c r="K6" s="192" t="s">
        <v>1054</v>
      </c>
      <c r="L6" s="195" t="s">
        <v>1055</v>
      </c>
      <c r="M6" s="195"/>
      <c r="N6" s="192" t="s">
        <v>1054</v>
      </c>
      <c r="O6" s="195" t="s">
        <v>1055</v>
      </c>
      <c r="P6" s="195"/>
      <c r="Q6" s="192" t="s">
        <v>1056</v>
      </c>
    </row>
    <row r="7" spans="1:17" ht="11.25" customHeight="1">
      <c r="A7" s="126" t="s">
        <v>1057</v>
      </c>
      <c r="B7" s="128"/>
      <c r="C7" s="129" t="s">
        <v>1058</v>
      </c>
      <c r="D7" s="128" t="s">
        <v>1059</v>
      </c>
      <c r="E7" s="128"/>
      <c r="F7" s="129" t="s">
        <v>1058</v>
      </c>
      <c r="G7" s="128" t="s">
        <v>1059</v>
      </c>
      <c r="H7" s="128"/>
      <c r="I7" s="129" t="s">
        <v>1058</v>
      </c>
      <c r="J7" s="128"/>
      <c r="K7" s="129" t="s">
        <v>1058</v>
      </c>
      <c r="L7" s="128" t="s">
        <v>1059</v>
      </c>
      <c r="M7" s="128"/>
      <c r="N7" s="129" t="s">
        <v>1058</v>
      </c>
      <c r="O7" s="128" t="s">
        <v>1059</v>
      </c>
      <c r="P7" s="128"/>
      <c r="Q7" s="129" t="s">
        <v>1058</v>
      </c>
    </row>
    <row r="8" spans="1:17" ht="11.25" customHeight="1">
      <c r="A8" s="130" t="s">
        <v>1060</v>
      </c>
      <c r="B8" s="131"/>
      <c r="C8" s="247">
        <f>C31+C44</f>
        <v>8639.1</v>
      </c>
      <c r="D8" s="132">
        <f>(C8/C$8)*100</f>
        <v>100</v>
      </c>
      <c r="E8" s="132"/>
      <c r="F8" s="247">
        <f>F31+F44</f>
        <v>6446</v>
      </c>
      <c r="G8" s="132">
        <f>(F8/F$8)*100</f>
        <v>100</v>
      </c>
      <c r="H8" s="132"/>
      <c r="I8" s="247">
        <f>C8-F8</f>
        <v>2193.1000000000004</v>
      </c>
      <c r="J8" s="132"/>
      <c r="K8" s="247">
        <f>K31+K44</f>
        <v>9670.3</v>
      </c>
      <c r="L8" s="132">
        <f>(K8/K$8)*100</f>
        <v>100</v>
      </c>
      <c r="M8" s="132"/>
      <c r="N8" s="247">
        <f>N31+N44</f>
        <v>6584</v>
      </c>
      <c r="O8" s="132">
        <f>(N8/N$8)*100</f>
        <v>100</v>
      </c>
      <c r="P8" s="132"/>
      <c r="Q8" s="247">
        <f>K8-N8</f>
        <v>3086.2999999999993</v>
      </c>
    </row>
    <row r="9" spans="1:17" ht="11.25" customHeight="1">
      <c r="A9" s="134" t="s">
        <v>1061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1.25" customHeight="1">
      <c r="A10" s="138" t="s">
        <v>1062</v>
      </c>
      <c r="B10" s="135"/>
      <c r="C10" s="139">
        <f>C21+C34</f>
        <v>5028.8</v>
      </c>
      <c r="D10" s="139">
        <f>(C10/C$8)*100</f>
        <v>58.20976722112257</v>
      </c>
      <c r="E10" s="139"/>
      <c r="F10" s="139">
        <f>F21+F34</f>
        <v>904.4</v>
      </c>
      <c r="G10" s="139">
        <f>(F10/F$8)*100</f>
        <v>14.030406453614644</v>
      </c>
      <c r="H10" s="139"/>
      <c r="I10" s="139">
        <f>C10-F10</f>
        <v>4124.400000000001</v>
      </c>
      <c r="J10" s="136"/>
      <c r="K10" s="139">
        <f>K21+K34</f>
        <v>5917.5</v>
      </c>
      <c r="L10" s="139">
        <f>(K10/K$8)*100</f>
        <v>61.192517295223524</v>
      </c>
      <c r="M10" s="139"/>
      <c r="N10" s="139">
        <f>N21+N34</f>
        <v>822.9</v>
      </c>
      <c r="O10" s="139">
        <f>(N10/N$8)*100</f>
        <v>12.498481166464154</v>
      </c>
      <c r="P10" s="139"/>
      <c r="Q10" s="139">
        <f>K10-N10</f>
        <v>5094.6</v>
      </c>
    </row>
    <row r="11" spans="1:17" ht="11.25" customHeight="1">
      <c r="A11" s="140" t="s">
        <v>1063</v>
      </c>
      <c r="B11" s="135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35"/>
      <c r="C12" s="139">
        <f>C23+C36</f>
        <v>405.8</v>
      </c>
      <c r="D12" s="139">
        <f>(C12/C$8)*100</f>
        <v>4.69724855598384</v>
      </c>
      <c r="E12" s="139"/>
      <c r="F12" s="139">
        <f>F23+F36</f>
        <v>667.1</v>
      </c>
      <c r="G12" s="139">
        <f>(F12/F$8)*100</f>
        <v>10.349053676698729</v>
      </c>
      <c r="H12" s="139"/>
      <c r="I12" s="139">
        <f>C12-F12</f>
        <v>-261.3</v>
      </c>
      <c r="J12" s="136"/>
      <c r="K12" s="139">
        <f>K23+K36</f>
        <v>418.6</v>
      </c>
      <c r="L12" s="139">
        <f>(K12/K$8)*100</f>
        <v>4.328717826747877</v>
      </c>
      <c r="M12" s="139"/>
      <c r="N12" s="139">
        <f>N23+N36</f>
        <v>715.7</v>
      </c>
      <c r="O12" s="139">
        <f>(N12/N$8)*100</f>
        <v>10.870291616038882</v>
      </c>
      <c r="P12" s="139"/>
      <c r="Q12" s="139">
        <f>K12-N12</f>
        <v>-297.1</v>
      </c>
    </row>
    <row r="13" spans="1:17" ht="11.25" customHeight="1">
      <c r="A13" s="140" t="s">
        <v>1065</v>
      </c>
      <c r="B13" s="135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35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35"/>
      <c r="C15" s="139">
        <f>C26+C39</f>
        <v>3.4</v>
      </c>
      <c r="D15" s="173" t="s">
        <v>2167</v>
      </c>
      <c r="E15" s="139"/>
      <c r="F15" s="139">
        <f>F26+F39</f>
        <v>114.2</v>
      </c>
      <c r="G15" s="139">
        <f>(F15/F$8)*100</f>
        <v>1.7716413279553211</v>
      </c>
      <c r="H15" s="139"/>
      <c r="I15" s="139">
        <f>C15-F15</f>
        <v>-110.8</v>
      </c>
      <c r="J15" s="136"/>
      <c r="K15" s="139">
        <f>K26+K39</f>
        <v>1.9000000000000001</v>
      </c>
      <c r="L15" s="173" t="s">
        <v>2167</v>
      </c>
      <c r="M15" s="139"/>
      <c r="N15" s="139">
        <f>N26+N39</f>
        <v>136.1</v>
      </c>
      <c r="O15" s="139">
        <f>(N15/N$8)*100</f>
        <v>2.0671324422843256</v>
      </c>
      <c r="P15" s="139"/>
      <c r="Q15" s="139">
        <f>K15-N15</f>
        <v>-134.2</v>
      </c>
    </row>
    <row r="16" spans="1:17" ht="11.25" customHeight="1">
      <c r="A16" s="140" t="s">
        <v>1068</v>
      </c>
      <c r="B16" s="135"/>
      <c r="C16" s="139"/>
      <c r="D16" s="139"/>
      <c r="E16" s="139"/>
      <c r="F16" s="139"/>
      <c r="G16" s="139"/>
      <c r="H16" s="139"/>
      <c r="I16" s="139"/>
      <c r="J16" s="136"/>
      <c r="K16" s="139"/>
      <c r="L16" s="139"/>
      <c r="M16" s="139"/>
      <c r="N16" s="139"/>
      <c r="O16" s="139"/>
      <c r="P16" s="139"/>
      <c r="Q16" s="139"/>
    </row>
    <row r="17" spans="1:17" ht="11.25" customHeight="1">
      <c r="A17" s="142" t="s">
        <v>1069</v>
      </c>
      <c r="B17" s="135"/>
      <c r="C17" s="139"/>
      <c r="D17" s="139"/>
      <c r="E17" s="139"/>
      <c r="F17" s="139"/>
      <c r="G17" s="139"/>
      <c r="H17" s="139"/>
      <c r="I17" s="139"/>
      <c r="J17" s="136"/>
      <c r="K17" s="139"/>
      <c r="L17" s="139"/>
      <c r="M17" s="139"/>
      <c r="N17" s="139"/>
      <c r="O17" s="139"/>
      <c r="P17" s="139"/>
      <c r="Q17" s="139"/>
    </row>
    <row r="18" spans="1:17" ht="11.25" customHeight="1">
      <c r="A18" s="141" t="s">
        <v>1070</v>
      </c>
      <c r="B18" s="135"/>
      <c r="C18" s="139">
        <f>C29+C42</f>
        <v>2109.8</v>
      </c>
      <c r="D18" s="139">
        <f>(C18/C$8)*100</f>
        <v>24.421525390376313</v>
      </c>
      <c r="E18" s="139"/>
      <c r="F18" s="139">
        <f>F29+F42</f>
        <v>889.6</v>
      </c>
      <c r="G18" s="139">
        <f>(F18/F$8)*100</f>
        <v>13.800806701830592</v>
      </c>
      <c r="H18" s="139"/>
      <c r="I18" s="139">
        <f>C18-F18</f>
        <v>1220.2000000000003</v>
      </c>
      <c r="J18" s="136"/>
      <c r="K18" s="139">
        <f>K29+K42</f>
        <v>2234.1</v>
      </c>
      <c r="L18" s="139">
        <f>(K18/K$8)*100</f>
        <v>23.10269588327146</v>
      </c>
      <c r="M18" s="139"/>
      <c r="N18" s="139">
        <f>N29+N42</f>
        <v>738</v>
      </c>
      <c r="O18" s="139">
        <f>(N18/N$8)*100</f>
        <v>11.2089914945322</v>
      </c>
      <c r="P18" s="139"/>
      <c r="Q18" s="139">
        <f>K18-N18</f>
        <v>1496.1</v>
      </c>
    </row>
    <row r="19" spans="1:17" ht="11.25" customHeight="1">
      <c r="A19" s="138" t="s">
        <v>534</v>
      </c>
      <c r="B19" s="135"/>
      <c r="C19" s="174">
        <f>C30+C43</f>
        <v>1091.2999999999997</v>
      </c>
      <c r="D19" s="174">
        <f>(C19/C$8)*100</f>
        <v>12.632102881087146</v>
      </c>
      <c r="E19" s="174"/>
      <c r="F19" s="174">
        <f>F30+F43</f>
        <v>3870.7</v>
      </c>
      <c r="G19" s="174">
        <f>(F19/F$8)*100</f>
        <v>60.04809183990071</v>
      </c>
      <c r="H19" s="174"/>
      <c r="I19" s="174">
        <f>C19-F19</f>
        <v>-2779.4</v>
      </c>
      <c r="J19" s="174"/>
      <c r="K19" s="174">
        <f>K30+K43</f>
        <v>1098.1999999999996</v>
      </c>
      <c r="L19" s="174">
        <f>(K19/K$8)*100</f>
        <v>11.356421207201429</v>
      </c>
      <c r="M19" s="174"/>
      <c r="N19" s="174">
        <f>N30+N43</f>
        <v>4171.3</v>
      </c>
      <c r="O19" s="174">
        <f>(N19/N$8)*100</f>
        <v>63.35510328068044</v>
      </c>
      <c r="P19" s="174"/>
      <c r="Q19" s="174">
        <f>K19-N19</f>
        <v>-3073.1000000000004</v>
      </c>
    </row>
    <row r="20" spans="1:17" ht="11.25" customHeight="1">
      <c r="A20" s="176" t="s">
        <v>2161</v>
      </c>
      <c r="B20" s="135"/>
      <c r="C20" s="136"/>
      <c r="D20" s="136"/>
      <c r="E20" s="136"/>
      <c r="F20" s="136"/>
      <c r="G20" s="136"/>
      <c r="H20" s="136"/>
      <c r="I20" s="136"/>
      <c r="J20" s="135"/>
      <c r="K20" s="136"/>
      <c r="L20" s="136"/>
      <c r="M20" s="136"/>
      <c r="N20" s="136"/>
      <c r="O20" s="136"/>
      <c r="P20" s="136"/>
      <c r="Q20" s="136"/>
    </row>
    <row r="21" spans="1:17" ht="11.25" customHeight="1">
      <c r="A21" s="134" t="s">
        <v>1062</v>
      </c>
      <c r="B21" s="135"/>
      <c r="C21" s="139">
        <v>1598.8</v>
      </c>
      <c r="D21" s="139">
        <f>(C21/C$31)*100</f>
        <v>60.45526733721546</v>
      </c>
      <c r="E21" s="139"/>
      <c r="F21" s="139">
        <v>789.5</v>
      </c>
      <c r="G21" s="139">
        <f>(F21/F$31)*100</f>
        <v>23.855567306239614</v>
      </c>
      <c r="H21" s="139"/>
      <c r="I21" s="139">
        <f aca="true" t="shared" si="0" ref="I21:I31">C21-F21</f>
        <v>809.3</v>
      </c>
      <c r="J21" s="136"/>
      <c r="K21" s="139">
        <v>1344</v>
      </c>
      <c r="L21" s="139">
        <f>(K21/K$31)*100</f>
        <v>61.24681006197593</v>
      </c>
      <c r="M21" s="139"/>
      <c r="N21" s="139">
        <v>760.3</v>
      </c>
      <c r="O21" s="139">
        <f>(N21/N$31)*100</f>
        <v>24.98356992639327</v>
      </c>
      <c r="P21" s="139"/>
      <c r="Q21" s="139">
        <f aca="true" t="shared" si="1" ref="Q21:Q31">K21-N21</f>
        <v>583.7</v>
      </c>
    </row>
    <row r="22" spans="1:17" ht="11.25" customHeight="1">
      <c r="A22" s="177" t="s">
        <v>1063</v>
      </c>
      <c r="B22" s="135"/>
      <c r="C22" s="139"/>
      <c r="D22" s="139"/>
      <c r="E22" s="139"/>
      <c r="F22" s="139"/>
      <c r="G22" s="139"/>
      <c r="H22" s="139"/>
      <c r="I22" s="139"/>
      <c r="J22" s="136"/>
      <c r="K22" s="139"/>
      <c r="L22" s="139"/>
      <c r="M22" s="139"/>
      <c r="N22" s="139"/>
      <c r="O22" s="139"/>
      <c r="P22" s="139"/>
      <c r="Q22" s="139"/>
    </row>
    <row r="23" spans="1:17" ht="11.25" customHeight="1">
      <c r="A23" s="156" t="s">
        <v>1064</v>
      </c>
      <c r="B23" s="135"/>
      <c r="C23" s="139">
        <v>255.9</v>
      </c>
      <c r="D23" s="139">
        <f>(C23/C$31)*100</f>
        <v>9.676321560916586</v>
      </c>
      <c r="E23" s="139"/>
      <c r="F23" s="139">
        <v>367.5</v>
      </c>
      <c r="G23" s="139">
        <f>(F23/F$31)*100</f>
        <v>11.104396434506723</v>
      </c>
      <c r="H23" s="139"/>
      <c r="I23" s="139">
        <f t="shared" si="0"/>
        <v>-111.6</v>
      </c>
      <c r="J23" s="136"/>
      <c r="K23" s="139">
        <v>215.9</v>
      </c>
      <c r="L23" s="139">
        <f>(K23/K$31)*100</f>
        <v>9.838680277068903</v>
      </c>
      <c r="M23" s="139"/>
      <c r="N23" s="139">
        <v>348.8</v>
      </c>
      <c r="O23" s="139">
        <f>(N23/N$31)*100</f>
        <v>11.46161934805468</v>
      </c>
      <c r="P23" s="139"/>
      <c r="Q23" s="139">
        <f t="shared" si="1"/>
        <v>-132.9</v>
      </c>
    </row>
    <row r="24" spans="1:17" ht="11.25" customHeight="1">
      <c r="A24" s="177" t="s">
        <v>1065</v>
      </c>
      <c r="B24" s="135"/>
      <c r="C24" s="139"/>
      <c r="D24" s="139"/>
      <c r="E24" s="139"/>
      <c r="F24" s="139"/>
      <c r="G24" s="139"/>
      <c r="H24" s="139"/>
      <c r="I24" s="139"/>
      <c r="J24" s="136"/>
      <c r="K24" s="139"/>
      <c r="L24" s="139"/>
      <c r="M24" s="139"/>
      <c r="N24" s="139"/>
      <c r="O24" s="139"/>
      <c r="P24" s="139"/>
      <c r="Q24" s="139"/>
    </row>
    <row r="25" spans="1:17" ht="11.25" customHeight="1">
      <c r="A25" s="167" t="s">
        <v>1066</v>
      </c>
      <c r="B25" s="135"/>
      <c r="C25" s="139"/>
      <c r="D25" s="139"/>
      <c r="E25" s="139"/>
      <c r="F25" s="139"/>
      <c r="G25" s="139"/>
      <c r="H25" s="139"/>
      <c r="I25" s="139"/>
      <c r="J25" s="136"/>
      <c r="K25" s="139"/>
      <c r="L25" s="139"/>
      <c r="M25" s="139"/>
      <c r="N25" s="139"/>
      <c r="O25" s="139"/>
      <c r="P25" s="139"/>
      <c r="Q25" s="139"/>
    </row>
    <row r="26" spans="1:17" ht="11.25" customHeight="1">
      <c r="A26" s="156" t="s">
        <v>1067</v>
      </c>
      <c r="B26" s="135"/>
      <c r="C26" s="139">
        <v>2.3</v>
      </c>
      <c r="D26" s="139">
        <f>(C26/C$31)*100</f>
        <v>0.08696967405278681</v>
      </c>
      <c r="E26" s="139"/>
      <c r="F26" s="139">
        <v>67</v>
      </c>
      <c r="G26" s="139">
        <f>(F26/F$31)*100</f>
        <v>2.0244749962229944</v>
      </c>
      <c r="H26" s="139"/>
      <c r="I26" s="139">
        <f t="shared" si="0"/>
        <v>-64.7</v>
      </c>
      <c r="J26" s="136"/>
      <c r="K26" s="139">
        <v>1.8</v>
      </c>
      <c r="L26" s="139">
        <f>(K26/K$31)*100</f>
        <v>0.08202697776157492</v>
      </c>
      <c r="M26" s="139"/>
      <c r="N26" s="139">
        <v>72.7</v>
      </c>
      <c r="O26" s="139">
        <f>(N26/N$31)*100</f>
        <v>2.388932702418507</v>
      </c>
      <c r="P26" s="139"/>
      <c r="Q26" s="139">
        <f t="shared" si="1"/>
        <v>-70.9</v>
      </c>
    </row>
    <row r="27" spans="1:17" ht="11.25" customHeight="1">
      <c r="A27" s="177" t="s">
        <v>1068</v>
      </c>
      <c r="B27" s="135"/>
      <c r="C27" s="139"/>
      <c r="D27" s="139"/>
      <c r="E27" s="139"/>
      <c r="F27" s="139"/>
      <c r="G27" s="139"/>
      <c r="H27" s="139"/>
      <c r="I27" s="139"/>
      <c r="J27" s="136"/>
      <c r="K27" s="139"/>
      <c r="L27" s="139"/>
      <c r="M27" s="139"/>
      <c r="N27" s="139"/>
      <c r="O27" s="139"/>
      <c r="P27" s="139"/>
      <c r="Q27" s="139"/>
    </row>
    <row r="28" spans="1:17" ht="11.25" customHeight="1">
      <c r="A28" s="167" t="s">
        <v>1069</v>
      </c>
      <c r="B28" s="135"/>
      <c r="C28" s="139"/>
      <c r="D28" s="139"/>
      <c r="E28" s="139"/>
      <c r="F28" s="139"/>
      <c r="G28" s="139"/>
      <c r="H28" s="139"/>
      <c r="I28" s="139"/>
      <c r="J28" s="136"/>
      <c r="K28" s="139"/>
      <c r="L28" s="139"/>
      <c r="M28" s="139"/>
      <c r="N28" s="139"/>
      <c r="O28" s="139"/>
      <c r="P28" s="139"/>
      <c r="Q28" s="139"/>
    </row>
    <row r="29" spans="1:17" ht="11.25" customHeight="1">
      <c r="A29" s="156" t="s">
        <v>1070</v>
      </c>
      <c r="B29" s="135"/>
      <c r="C29" s="139">
        <v>237.5</v>
      </c>
      <c r="D29" s="139">
        <f>(C29/C$31)*100</f>
        <v>8.98056416849429</v>
      </c>
      <c r="E29" s="139"/>
      <c r="F29" s="139">
        <v>493.3</v>
      </c>
      <c r="G29" s="139">
        <f>(F29/F$31)*100</f>
        <v>14.905574860250795</v>
      </c>
      <c r="H29" s="139"/>
      <c r="I29" s="139">
        <f t="shared" si="0"/>
        <v>-255.8</v>
      </c>
      <c r="J29" s="136"/>
      <c r="K29" s="139">
        <v>244.1</v>
      </c>
      <c r="L29" s="139">
        <f>(K29/K$31)*100</f>
        <v>11.123769595333576</v>
      </c>
      <c r="M29" s="139"/>
      <c r="N29" s="139">
        <v>371.3</v>
      </c>
      <c r="O29" s="139">
        <f>(N29/N$31)*100</f>
        <v>12.200972660357518</v>
      </c>
      <c r="P29" s="139"/>
      <c r="Q29" s="139">
        <f t="shared" si="1"/>
        <v>-127.20000000000002</v>
      </c>
    </row>
    <row r="30" spans="1:17" ht="11.25" customHeight="1">
      <c r="A30" s="134" t="s">
        <v>534</v>
      </c>
      <c r="B30" s="135"/>
      <c r="C30" s="144">
        <f>C31-SUM(C21:C29)</f>
        <v>550.0999999999999</v>
      </c>
      <c r="D30" s="139">
        <f>(C30/C$31)*100</f>
        <v>20.800877259320877</v>
      </c>
      <c r="E30" s="144"/>
      <c r="F30" s="144">
        <f>F31-SUM(F21:F29)</f>
        <v>1592.2</v>
      </c>
      <c r="G30" s="139">
        <f>(F30/F$31)*100</f>
        <v>48.109986402779874</v>
      </c>
      <c r="H30" s="136"/>
      <c r="I30" s="139">
        <f t="shared" si="0"/>
        <v>-1042.1000000000001</v>
      </c>
      <c r="J30" s="144"/>
      <c r="K30" s="144">
        <f>K31-SUM(K21:K29)</f>
        <v>388.60000000000014</v>
      </c>
      <c r="L30" s="139">
        <f>(K30/K$31)*100</f>
        <v>17.708713087860012</v>
      </c>
      <c r="M30" s="144"/>
      <c r="N30" s="144">
        <f>N31-SUM(N21:N29)</f>
        <v>1490.1</v>
      </c>
      <c r="O30" s="139">
        <f>(N30/N$31)*100</f>
        <v>48.96490536277602</v>
      </c>
      <c r="P30" s="136"/>
      <c r="Q30" s="139">
        <f t="shared" si="1"/>
        <v>-1101.4999999999998</v>
      </c>
    </row>
    <row r="31" spans="1:17" ht="11.25" customHeight="1">
      <c r="A31" s="138" t="s">
        <v>1094</v>
      </c>
      <c r="B31" s="135"/>
      <c r="C31" s="132">
        <v>2644.6</v>
      </c>
      <c r="D31" s="132">
        <f>(C31/C$31)*100</f>
        <v>100</v>
      </c>
      <c r="E31" s="132"/>
      <c r="F31" s="132">
        <v>3309.5</v>
      </c>
      <c r="G31" s="132">
        <f>(F31/F$31)*100</f>
        <v>100</v>
      </c>
      <c r="H31" s="132"/>
      <c r="I31" s="132">
        <f t="shared" si="0"/>
        <v>-664.9000000000001</v>
      </c>
      <c r="J31" s="132"/>
      <c r="K31" s="132">
        <v>2194.4</v>
      </c>
      <c r="L31" s="132">
        <f>(K31/K$31)*100</f>
        <v>100</v>
      </c>
      <c r="M31" s="132"/>
      <c r="N31" s="132">
        <v>3043.2</v>
      </c>
      <c r="O31" s="132">
        <f>(N31/N$31)*100</f>
        <v>100</v>
      </c>
      <c r="P31" s="132"/>
      <c r="Q31" s="132">
        <f t="shared" si="1"/>
        <v>-848.7999999999997</v>
      </c>
    </row>
    <row r="32" spans="1:17" ht="11.25" customHeight="1">
      <c r="A32" s="131" t="s">
        <v>2162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</row>
    <row r="33" spans="1:17" ht="11.25" customHeight="1">
      <c r="A33" s="153" t="s">
        <v>2163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11.25" customHeight="1">
      <c r="A34" s="134" t="s">
        <v>1062</v>
      </c>
      <c r="B34" s="135"/>
      <c r="C34" s="139">
        <v>3430</v>
      </c>
      <c r="D34" s="139">
        <f>(C34/C$44)*100</f>
        <v>57.21911752439737</v>
      </c>
      <c r="E34" s="139"/>
      <c r="F34" s="139">
        <v>114.9</v>
      </c>
      <c r="G34" s="139">
        <f>(F34/F$44)*100</f>
        <v>3.663318986131038</v>
      </c>
      <c r="H34" s="139"/>
      <c r="I34" s="139">
        <f aca="true" t="shared" si="2" ref="I34:I44">C34-F34</f>
        <v>3315.1</v>
      </c>
      <c r="J34" s="136"/>
      <c r="K34" s="139">
        <v>4573.5</v>
      </c>
      <c r="L34" s="139">
        <f>(K34/K$44)*100</f>
        <v>61.1765807461309</v>
      </c>
      <c r="M34" s="139"/>
      <c r="N34" s="139">
        <v>62.6</v>
      </c>
      <c r="O34" s="139">
        <f>(N34/N$44)*100</f>
        <v>1.7679620424762768</v>
      </c>
      <c r="P34" s="139"/>
      <c r="Q34" s="139">
        <f aca="true" t="shared" si="3" ref="Q34:Q44">K34-N34</f>
        <v>4510.9</v>
      </c>
    </row>
    <row r="35" spans="1:17" ht="11.25" customHeight="1">
      <c r="A35" s="177" t="s">
        <v>1063</v>
      </c>
      <c r="B35" s="135"/>
      <c r="C35" s="139"/>
      <c r="D35" s="139"/>
      <c r="E35" s="139"/>
      <c r="F35" s="139"/>
      <c r="G35" s="139"/>
      <c r="H35" s="139"/>
      <c r="I35" s="139"/>
      <c r="J35" s="136"/>
      <c r="K35" s="139"/>
      <c r="L35" s="139"/>
      <c r="M35" s="139"/>
      <c r="N35" s="139"/>
      <c r="O35" s="139"/>
      <c r="P35" s="139"/>
      <c r="Q35" s="139"/>
    </row>
    <row r="36" spans="1:17" ht="11.25" customHeight="1">
      <c r="A36" s="156" t="s">
        <v>1064</v>
      </c>
      <c r="B36" s="135"/>
      <c r="C36" s="139">
        <v>149.9</v>
      </c>
      <c r="D36" s="139">
        <f>(C36/C$44)*100</f>
        <v>2.5006255734423224</v>
      </c>
      <c r="E36" s="139"/>
      <c r="F36" s="139">
        <v>299.6</v>
      </c>
      <c r="G36" s="139">
        <f>(F36/F$44)*100</f>
        <v>9.552048461661087</v>
      </c>
      <c r="H36" s="139"/>
      <c r="I36" s="139">
        <f t="shared" si="2"/>
        <v>-149.70000000000002</v>
      </c>
      <c r="J36" s="136"/>
      <c r="K36" s="139">
        <v>202.7</v>
      </c>
      <c r="L36" s="139">
        <f>(K36/K$44)*100</f>
        <v>2.711379231931941</v>
      </c>
      <c r="M36" s="139"/>
      <c r="N36" s="139">
        <v>366.9</v>
      </c>
      <c r="O36" s="139">
        <f>(N36/N$44)*100</f>
        <v>10.362065070040668</v>
      </c>
      <c r="P36" s="139"/>
      <c r="Q36" s="139">
        <f t="shared" si="3"/>
        <v>-164.2</v>
      </c>
    </row>
    <row r="37" spans="1:17" ht="11.25" customHeight="1">
      <c r="A37" s="177" t="s">
        <v>1065</v>
      </c>
      <c r="B37" s="135"/>
      <c r="C37" s="139"/>
      <c r="D37" s="139"/>
      <c r="E37" s="139"/>
      <c r="F37" s="139"/>
      <c r="G37" s="139"/>
      <c r="H37" s="139"/>
      <c r="I37" s="139"/>
      <c r="J37" s="136"/>
      <c r="K37" s="139"/>
      <c r="L37" s="139"/>
      <c r="M37" s="139"/>
      <c r="N37" s="139"/>
      <c r="O37" s="139"/>
      <c r="P37" s="139"/>
      <c r="Q37" s="139"/>
    </row>
    <row r="38" spans="1:17" ht="11.25" customHeight="1">
      <c r="A38" s="167" t="s">
        <v>1066</v>
      </c>
      <c r="B38" s="135"/>
      <c r="C38" s="139"/>
      <c r="D38" s="139"/>
      <c r="E38" s="139"/>
      <c r="F38" s="139"/>
      <c r="G38" s="139"/>
      <c r="H38" s="139"/>
      <c r="I38" s="139"/>
      <c r="J38" s="136"/>
      <c r="K38" s="139"/>
      <c r="L38" s="139"/>
      <c r="M38" s="139"/>
      <c r="N38" s="139"/>
      <c r="O38" s="139"/>
      <c r="P38" s="139"/>
      <c r="Q38" s="139"/>
    </row>
    <row r="39" spans="1:17" ht="11.25" customHeight="1">
      <c r="A39" s="156" t="s">
        <v>1067</v>
      </c>
      <c r="B39" s="135"/>
      <c r="C39" s="139">
        <v>1.1</v>
      </c>
      <c r="D39" s="173" t="s">
        <v>2167</v>
      </c>
      <c r="E39" s="139"/>
      <c r="F39" s="139">
        <v>47.2</v>
      </c>
      <c r="G39" s="139">
        <f>(F39/F$44)*100</f>
        <v>1.504862107444604</v>
      </c>
      <c r="H39" s="139"/>
      <c r="I39" s="139">
        <f t="shared" si="2"/>
        <v>-46.1</v>
      </c>
      <c r="J39" s="136"/>
      <c r="K39" s="139">
        <v>0.1</v>
      </c>
      <c r="L39" s="173" t="s">
        <v>2167</v>
      </c>
      <c r="M39" s="139"/>
      <c r="N39" s="139">
        <v>63.4</v>
      </c>
      <c r="O39" s="139">
        <f>(N39/N$44)*100</f>
        <v>1.790555806597379</v>
      </c>
      <c r="P39" s="139"/>
      <c r="Q39" s="139">
        <f t="shared" si="3"/>
        <v>-63.3</v>
      </c>
    </row>
    <row r="40" spans="1:17" ht="11.25" customHeight="1">
      <c r="A40" s="177" t="s">
        <v>1068</v>
      </c>
      <c r="B40" s="135"/>
      <c r="C40" s="139"/>
      <c r="D40" s="139"/>
      <c r="E40" s="139"/>
      <c r="F40" s="139"/>
      <c r="G40" s="139"/>
      <c r="H40" s="139"/>
      <c r="I40" s="139"/>
      <c r="J40" s="136"/>
      <c r="K40" s="139"/>
      <c r="L40" s="139"/>
      <c r="M40" s="139"/>
      <c r="N40" s="139"/>
      <c r="O40" s="139"/>
      <c r="P40" s="139"/>
      <c r="Q40" s="139"/>
    </row>
    <row r="41" spans="1:17" ht="11.25" customHeight="1">
      <c r="A41" s="167" t="s">
        <v>1069</v>
      </c>
      <c r="B41" s="135"/>
      <c r="C41" s="139"/>
      <c r="D41" s="139"/>
      <c r="E41" s="139"/>
      <c r="F41" s="139"/>
      <c r="G41" s="139"/>
      <c r="H41" s="139"/>
      <c r="I41" s="139"/>
      <c r="J41" s="136"/>
      <c r="K41" s="139"/>
      <c r="L41" s="139"/>
      <c r="M41" s="139"/>
      <c r="N41" s="139"/>
      <c r="O41" s="139"/>
      <c r="P41" s="139"/>
      <c r="Q41" s="139"/>
    </row>
    <row r="42" spans="1:17" ht="11.25" customHeight="1">
      <c r="A42" s="156" t="s">
        <v>1070</v>
      </c>
      <c r="B42" s="135"/>
      <c r="C42" s="139">
        <v>1872.3</v>
      </c>
      <c r="D42" s="139">
        <f>(C42/C$44)*100</f>
        <v>31.233630828259233</v>
      </c>
      <c r="E42" s="139"/>
      <c r="F42" s="139">
        <v>396.3</v>
      </c>
      <c r="G42" s="139">
        <f>(F42/F$44)*100</f>
        <v>12.635102821616451</v>
      </c>
      <c r="H42" s="139"/>
      <c r="I42" s="139">
        <f t="shared" si="2"/>
        <v>1476</v>
      </c>
      <c r="J42" s="136"/>
      <c r="K42" s="139">
        <v>1990</v>
      </c>
      <c r="L42" s="139">
        <f>(K42/K$44)*100</f>
        <v>26.618868631201597</v>
      </c>
      <c r="M42" s="139"/>
      <c r="N42" s="139">
        <v>366.7</v>
      </c>
      <c r="O42" s="139">
        <f>(N42/N$44)*100</f>
        <v>10.356416629010393</v>
      </c>
      <c r="P42" s="139"/>
      <c r="Q42" s="139">
        <f t="shared" si="3"/>
        <v>1623.3</v>
      </c>
    </row>
    <row r="43" spans="1:17" ht="11.25" customHeight="1">
      <c r="A43" s="134" t="s">
        <v>534</v>
      </c>
      <c r="B43" s="135"/>
      <c r="C43" s="144">
        <f>C44-SUM(C34:C42)</f>
        <v>541.1999999999998</v>
      </c>
      <c r="D43" s="139">
        <f>(C43/C$44)*100</f>
        <v>9.028275919592957</v>
      </c>
      <c r="E43" s="144"/>
      <c r="F43" s="144">
        <f>F44-SUM(F34:F42)</f>
        <v>2278.5</v>
      </c>
      <c r="G43" s="139">
        <f>(F43/F$44)*100</f>
        <v>72.64466762314682</v>
      </c>
      <c r="H43" s="136"/>
      <c r="I43" s="139">
        <f t="shared" si="2"/>
        <v>-1737.3000000000002</v>
      </c>
      <c r="J43" s="144"/>
      <c r="K43" s="144">
        <f>K44-SUM(K34:K42)</f>
        <v>709.5999999999995</v>
      </c>
      <c r="L43" s="139">
        <f>(K43/K$44)*100</f>
        <v>9.491833759146049</v>
      </c>
      <c r="M43" s="144"/>
      <c r="N43" s="144">
        <f>N44-SUM(N34:N42)</f>
        <v>2681.2000000000003</v>
      </c>
      <c r="O43" s="139">
        <f>(N43/N$44)*100</f>
        <v>75.7230004518753</v>
      </c>
      <c r="P43" s="136"/>
      <c r="Q43" s="139">
        <f t="shared" si="3"/>
        <v>-1971.6000000000008</v>
      </c>
    </row>
    <row r="44" spans="1:17" ht="11.25" customHeight="1">
      <c r="A44" s="138" t="s">
        <v>1094</v>
      </c>
      <c r="B44" s="123"/>
      <c r="C44" s="178">
        <v>5994.5</v>
      </c>
      <c r="D44" s="178">
        <f>(C44/C$44)*100</f>
        <v>100</v>
      </c>
      <c r="E44" s="178"/>
      <c r="F44" s="178">
        <v>3136.5</v>
      </c>
      <c r="G44" s="178">
        <f>(F44/F$44)*100</f>
        <v>100</v>
      </c>
      <c r="H44" s="178"/>
      <c r="I44" s="178">
        <f t="shared" si="2"/>
        <v>2858</v>
      </c>
      <c r="J44" s="178"/>
      <c r="K44" s="178">
        <v>7475.9</v>
      </c>
      <c r="L44" s="178">
        <f>(K44/K$44)*100</f>
        <v>100</v>
      </c>
      <c r="M44" s="178"/>
      <c r="N44" s="178">
        <v>3540.8</v>
      </c>
      <c r="O44" s="178">
        <f>(N44/N$44)*100</f>
        <v>100</v>
      </c>
      <c r="P44" s="178"/>
      <c r="Q44" s="178">
        <f t="shared" si="3"/>
        <v>3935.0999999999995</v>
      </c>
    </row>
    <row r="45" spans="1:17" ht="11.25" customHeight="1">
      <c r="A45" s="250" t="s">
        <v>2316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1.25" customHeight="1">
      <c r="A46" s="285" t="s">
        <v>2165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</row>
    <row r="47" spans="1:17" ht="11.25" customHeight="1">
      <c r="A47" s="285" t="s">
        <v>2317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</row>
    <row r="48" spans="1:17" ht="11.25" customHeight="1">
      <c r="A48" s="285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</row>
    <row r="49" spans="1:17" ht="11.25" customHeight="1">
      <c r="A49" s="252" t="s">
        <v>1072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</sheetData>
  <mergeCells count="14">
    <mergeCell ref="C5:D5"/>
    <mergeCell ref="F5:G5"/>
    <mergeCell ref="K5:L5"/>
    <mergeCell ref="N5:O5"/>
    <mergeCell ref="A1:Q1"/>
    <mergeCell ref="A2:Q2"/>
    <mergeCell ref="C4:I4"/>
    <mergeCell ref="K4:Q4"/>
    <mergeCell ref="A3:Q3"/>
    <mergeCell ref="A49:Q49"/>
    <mergeCell ref="A45:Q45"/>
    <mergeCell ref="A46:Q46"/>
    <mergeCell ref="A47:Q47"/>
    <mergeCell ref="A48:Q48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J284"/>
  <sheetViews>
    <sheetView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3" max="3" width="8.28125" style="0" customWidth="1"/>
    <col min="4" max="4" width="9.8515625" style="0" customWidth="1"/>
    <col min="5" max="5" width="18.140625" style="0" customWidth="1"/>
    <col min="6" max="6" width="9.7109375" style="0" customWidth="1"/>
    <col min="7" max="7" width="10.140625" style="0" customWidth="1"/>
    <col min="8" max="8" width="0.85546875" style="0" customWidth="1"/>
    <col min="9" max="9" width="9.7109375" style="0" customWidth="1"/>
    <col min="10" max="10" width="10.140625" style="0" customWidth="1"/>
  </cols>
  <sheetData>
    <row r="1" spans="1:10" ht="11.25" customHeight="1">
      <c r="A1" s="253" t="s">
        <v>2318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2507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1.25" customHeight="1">
      <c r="A4" s="260" t="s">
        <v>2319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88"/>
      <c r="F6" s="290" t="s">
        <v>1612</v>
      </c>
      <c r="G6" s="254"/>
      <c r="H6" s="126"/>
      <c r="I6" s="290" t="s">
        <v>1613</v>
      </c>
      <c r="J6" s="254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89" t="s">
        <v>2172</v>
      </c>
      <c r="G7" s="189" t="s">
        <v>2173</v>
      </c>
      <c r="H7" s="128"/>
      <c r="I7" s="189" t="s">
        <v>2172</v>
      </c>
      <c r="J7" s="189" t="s">
        <v>2173</v>
      </c>
    </row>
    <row r="8" spans="1:10" ht="11.25" customHeight="1">
      <c r="A8" s="176" t="s">
        <v>2320</v>
      </c>
      <c r="B8" s="176"/>
      <c r="C8" s="176"/>
      <c r="D8" s="176"/>
      <c r="E8" s="180" t="s">
        <v>2321</v>
      </c>
      <c r="F8" s="136"/>
      <c r="G8" s="136"/>
      <c r="H8" s="135"/>
      <c r="I8" s="136"/>
      <c r="J8" s="136"/>
    </row>
    <row r="9" spans="1:10" ht="11.25" customHeight="1">
      <c r="A9" s="134" t="s">
        <v>602</v>
      </c>
      <c r="B9" s="134"/>
      <c r="C9" s="134"/>
      <c r="D9" s="130"/>
      <c r="E9" s="122"/>
      <c r="F9" s="139"/>
      <c r="G9" s="139"/>
      <c r="H9" s="136"/>
      <c r="I9" s="139"/>
      <c r="J9" s="139"/>
    </row>
    <row r="10" spans="1:10" ht="11.25" customHeight="1">
      <c r="A10" s="138" t="s">
        <v>604</v>
      </c>
      <c r="B10" s="138"/>
      <c r="C10" s="138"/>
      <c r="D10" s="186"/>
      <c r="E10" s="122"/>
      <c r="F10" s="143">
        <v>17000</v>
      </c>
      <c r="G10" s="143">
        <v>203</v>
      </c>
      <c r="H10" s="136"/>
      <c r="I10" s="143">
        <v>22000</v>
      </c>
      <c r="J10" s="139">
        <v>282</v>
      </c>
    </row>
    <row r="11" spans="1:10" ht="11.25" customHeight="1">
      <c r="A11" s="138" t="s">
        <v>583</v>
      </c>
      <c r="B11" s="138"/>
      <c r="C11" s="138"/>
      <c r="D11" s="186"/>
      <c r="E11" s="122"/>
      <c r="F11" s="143">
        <v>7225000</v>
      </c>
      <c r="G11" s="143">
        <v>84014</v>
      </c>
      <c r="H11" s="136"/>
      <c r="I11" s="143">
        <v>8530000</v>
      </c>
      <c r="J11" s="139">
        <v>103412</v>
      </c>
    </row>
    <row r="12" spans="1:10" ht="11.25" customHeight="1">
      <c r="A12" s="138" t="s">
        <v>611</v>
      </c>
      <c r="B12" s="138"/>
      <c r="C12" s="138"/>
      <c r="D12" s="186"/>
      <c r="E12" s="122"/>
      <c r="F12" s="143">
        <v>1000</v>
      </c>
      <c r="G12" s="139">
        <v>11</v>
      </c>
      <c r="H12" s="136"/>
      <c r="I12" s="143" t="s">
        <v>584</v>
      </c>
      <c r="J12" s="143" t="s">
        <v>584</v>
      </c>
    </row>
    <row r="13" spans="1:10" ht="11.25" customHeight="1">
      <c r="A13" s="181" t="s">
        <v>1094</v>
      </c>
      <c r="B13" s="181"/>
      <c r="C13" s="181"/>
      <c r="D13" s="186"/>
      <c r="E13" s="122"/>
      <c r="F13" s="132">
        <f>SUM(F10:F12)</f>
        <v>7243000</v>
      </c>
      <c r="G13" s="132">
        <f>SUM(G10:G12)</f>
        <v>84228</v>
      </c>
      <c r="H13" s="132"/>
      <c r="I13" s="132">
        <f>SUM(I10:I12)</f>
        <v>8552000</v>
      </c>
      <c r="J13" s="132">
        <f>SUM(J10:J12)</f>
        <v>103694</v>
      </c>
    </row>
    <row r="14" spans="1:10" ht="11.25" customHeight="1">
      <c r="A14" s="134" t="s">
        <v>585</v>
      </c>
      <c r="B14" s="134"/>
      <c r="C14" s="134"/>
      <c r="D14" s="130"/>
      <c r="E14" s="122"/>
      <c r="F14" s="136"/>
      <c r="G14" s="136"/>
      <c r="H14" s="136"/>
      <c r="I14" s="136"/>
      <c r="J14" s="136"/>
    </row>
    <row r="15" spans="1:10" ht="11.25" customHeight="1">
      <c r="A15" s="138" t="s">
        <v>1248</v>
      </c>
      <c r="B15" s="138"/>
      <c r="C15" s="138"/>
      <c r="D15" s="186"/>
      <c r="E15" s="122"/>
      <c r="F15" s="139">
        <v>100000</v>
      </c>
      <c r="G15" s="139">
        <v>1299</v>
      </c>
      <c r="H15" s="136"/>
      <c r="I15" s="139">
        <v>470000</v>
      </c>
      <c r="J15" s="139">
        <v>6329</v>
      </c>
    </row>
    <row r="16" spans="1:10" ht="11.25" customHeight="1">
      <c r="A16" s="138" t="s">
        <v>597</v>
      </c>
      <c r="B16" s="138"/>
      <c r="C16" s="138"/>
      <c r="D16" s="186"/>
      <c r="E16" s="122"/>
      <c r="F16" s="240" t="s">
        <v>1849</v>
      </c>
      <c r="G16" s="144">
        <f>G17-SUM(G15:G15)</f>
        <v>7</v>
      </c>
      <c r="H16" s="144"/>
      <c r="I16" s="240" t="s">
        <v>1849</v>
      </c>
      <c r="J16" s="144">
        <f>J17-SUM(J15:J15)</f>
        <v>1</v>
      </c>
    </row>
    <row r="17" spans="1:10" ht="11.25" customHeight="1">
      <c r="A17" s="181" t="s">
        <v>1094</v>
      </c>
      <c r="B17" s="181"/>
      <c r="C17" s="181"/>
      <c r="D17" s="186"/>
      <c r="E17" s="122"/>
      <c r="F17" s="132">
        <f>SUM(F15:F16)</f>
        <v>100000</v>
      </c>
      <c r="G17" s="132">
        <v>1306</v>
      </c>
      <c r="H17" s="132"/>
      <c r="I17" s="132">
        <f>SUM(I15:I16)</f>
        <v>470000</v>
      </c>
      <c r="J17" s="132">
        <v>6330</v>
      </c>
    </row>
    <row r="18" spans="1:10" ht="11.25" customHeight="1">
      <c r="A18" s="181" t="s">
        <v>598</v>
      </c>
      <c r="B18" s="181"/>
      <c r="C18" s="181"/>
      <c r="D18" s="186"/>
      <c r="E18" s="122"/>
      <c r="F18" s="182">
        <f>SUM(F13,F17)</f>
        <v>7343000</v>
      </c>
      <c r="G18" s="182">
        <f>SUM(G13,G17)</f>
        <v>85534</v>
      </c>
      <c r="H18" s="182"/>
      <c r="I18" s="182">
        <f>SUM(I13,I17)</f>
        <v>9022000</v>
      </c>
      <c r="J18" s="182">
        <f>SUM(J13,J17)</f>
        <v>110024</v>
      </c>
    </row>
    <row r="19" spans="1:10" ht="11.25" customHeight="1">
      <c r="A19" s="176" t="s">
        <v>569</v>
      </c>
      <c r="B19" s="176"/>
      <c r="C19" s="176"/>
      <c r="D19" s="176"/>
      <c r="E19" s="183" t="s">
        <v>1262</v>
      </c>
      <c r="F19" s="136"/>
      <c r="G19" s="136"/>
      <c r="H19" s="135"/>
      <c r="I19" s="136"/>
      <c r="J19" s="136"/>
    </row>
    <row r="20" spans="1:10" ht="11.25" customHeight="1">
      <c r="A20" s="134" t="s">
        <v>602</v>
      </c>
      <c r="B20" s="134"/>
      <c r="C20" s="134"/>
      <c r="D20" s="130"/>
      <c r="E20" s="148"/>
      <c r="F20" s="139"/>
      <c r="G20" s="139"/>
      <c r="H20" s="136"/>
      <c r="I20" s="139"/>
      <c r="J20" s="139"/>
    </row>
    <row r="21" spans="1:10" ht="11.25" customHeight="1">
      <c r="A21" s="138" t="s">
        <v>604</v>
      </c>
      <c r="B21" s="138"/>
      <c r="C21" s="138"/>
      <c r="D21" s="186"/>
      <c r="E21" s="148"/>
      <c r="F21" s="139">
        <v>717000</v>
      </c>
      <c r="G21" s="139">
        <v>12360</v>
      </c>
      <c r="H21" s="136"/>
      <c r="I21" s="143">
        <v>533000</v>
      </c>
      <c r="J21" s="139">
        <v>9615</v>
      </c>
    </row>
    <row r="22" spans="1:10" ht="11.25" customHeight="1">
      <c r="A22" s="138" t="s">
        <v>583</v>
      </c>
      <c r="B22" s="138"/>
      <c r="C22" s="138"/>
      <c r="D22" s="186"/>
      <c r="E22" s="148"/>
      <c r="F22" s="139">
        <v>27072000</v>
      </c>
      <c r="G22" s="139">
        <v>209209</v>
      </c>
      <c r="H22" s="136"/>
      <c r="I22" s="143">
        <v>20808000</v>
      </c>
      <c r="J22" s="143">
        <v>140026</v>
      </c>
    </row>
    <row r="23" spans="1:10" ht="11.25" customHeight="1">
      <c r="A23" s="138" t="s">
        <v>612</v>
      </c>
      <c r="B23" s="138"/>
      <c r="C23" s="138"/>
      <c r="D23" s="186"/>
      <c r="E23" s="148"/>
      <c r="F23" s="143">
        <v>2000</v>
      </c>
      <c r="G23" s="139">
        <v>91</v>
      </c>
      <c r="H23" s="136"/>
      <c r="I23" s="143">
        <v>11000</v>
      </c>
      <c r="J23" s="143">
        <v>333</v>
      </c>
    </row>
    <row r="24" spans="1:10" ht="11.25" customHeight="1">
      <c r="A24" s="138" t="s">
        <v>613</v>
      </c>
      <c r="B24" s="138"/>
      <c r="C24" s="138"/>
      <c r="D24" s="186"/>
      <c r="E24" s="122"/>
      <c r="F24" s="143" t="s">
        <v>584</v>
      </c>
      <c r="G24" s="143" t="s">
        <v>584</v>
      </c>
      <c r="H24" s="136"/>
      <c r="I24" s="143">
        <v>800</v>
      </c>
      <c r="J24" s="143">
        <v>29</v>
      </c>
    </row>
    <row r="25" spans="1:10" ht="11.25" customHeight="1">
      <c r="A25" s="181" t="s">
        <v>1094</v>
      </c>
      <c r="B25" s="181"/>
      <c r="C25" s="181"/>
      <c r="D25" s="186"/>
      <c r="E25" s="122"/>
      <c r="F25" s="132">
        <f>SUM(F21:F24)</f>
        <v>27791000</v>
      </c>
      <c r="G25" s="132">
        <f>SUM(G21:G24)</f>
        <v>221660</v>
      </c>
      <c r="H25" s="132"/>
      <c r="I25" s="132">
        <f>SUM(I21:I24)</f>
        <v>21352800</v>
      </c>
      <c r="J25" s="132">
        <f>SUM(J21:J24)</f>
        <v>150003</v>
      </c>
    </row>
    <row r="26" spans="1:10" ht="11.25" customHeight="1">
      <c r="A26" s="134" t="s">
        <v>585</v>
      </c>
      <c r="B26" s="181"/>
      <c r="C26" s="181"/>
      <c r="D26" s="130"/>
      <c r="E26" s="122"/>
      <c r="F26" s="136"/>
      <c r="G26" s="136"/>
      <c r="H26" s="136"/>
      <c r="I26" s="136"/>
      <c r="J26" s="136"/>
    </row>
    <row r="27" spans="1:10" ht="11.25" customHeight="1">
      <c r="A27" s="138" t="s">
        <v>1267</v>
      </c>
      <c r="B27" s="138"/>
      <c r="C27" s="138"/>
      <c r="D27" s="186"/>
      <c r="E27" s="122"/>
      <c r="F27" s="139">
        <v>319000</v>
      </c>
      <c r="G27" s="139">
        <v>2654</v>
      </c>
      <c r="H27" s="136"/>
      <c r="I27" s="139">
        <v>78000</v>
      </c>
      <c r="J27" s="139">
        <v>589</v>
      </c>
    </row>
    <row r="28" spans="1:10" ht="11.25" customHeight="1">
      <c r="A28" s="138" t="s">
        <v>616</v>
      </c>
      <c r="B28" s="138"/>
      <c r="C28" s="138"/>
      <c r="D28" s="186"/>
      <c r="E28" s="122"/>
      <c r="F28" s="136">
        <v>145000</v>
      </c>
      <c r="G28" s="136">
        <v>1041</v>
      </c>
      <c r="H28" s="136"/>
      <c r="I28" s="136">
        <v>26000</v>
      </c>
      <c r="J28" s="136">
        <v>197</v>
      </c>
    </row>
    <row r="29" spans="1:10" ht="11.25" customHeight="1">
      <c r="A29" s="138" t="s">
        <v>617</v>
      </c>
      <c r="B29" s="138"/>
      <c r="C29" s="138"/>
      <c r="D29" s="186"/>
      <c r="E29" s="122"/>
      <c r="F29" s="136">
        <v>100000</v>
      </c>
      <c r="G29" s="136">
        <v>5564</v>
      </c>
      <c r="H29" s="136"/>
      <c r="I29" s="136">
        <v>760000</v>
      </c>
      <c r="J29" s="136">
        <v>17889</v>
      </c>
    </row>
    <row r="30" spans="1:10" ht="11.25" customHeight="1">
      <c r="A30" s="138" t="s">
        <v>597</v>
      </c>
      <c r="B30" s="138"/>
      <c r="C30" s="138"/>
      <c r="D30" s="186"/>
      <c r="E30" s="122"/>
      <c r="F30" s="144">
        <f>F31-SUM(F27:F29)</f>
        <v>160000</v>
      </c>
      <c r="G30" s="144">
        <f>G31-SUM(G27:G29)</f>
        <v>1312</v>
      </c>
      <c r="H30" s="144"/>
      <c r="I30" s="144">
        <f>I31-SUM(I27:I29)</f>
        <v>447000</v>
      </c>
      <c r="J30" s="144">
        <f>J31-SUM(J27:J29)</f>
        <v>3683</v>
      </c>
    </row>
    <row r="31" spans="1:10" ht="11.25" customHeight="1">
      <c r="A31" s="181" t="s">
        <v>1094</v>
      </c>
      <c r="B31" s="181"/>
      <c r="C31" s="181"/>
      <c r="D31" s="186"/>
      <c r="E31" s="122"/>
      <c r="F31" s="132">
        <v>724000</v>
      </c>
      <c r="G31" s="132">
        <v>10571</v>
      </c>
      <c r="H31" s="132"/>
      <c r="I31" s="132">
        <v>1311000</v>
      </c>
      <c r="J31" s="132">
        <v>22358</v>
      </c>
    </row>
    <row r="32" spans="1:10" ht="11.25" customHeight="1">
      <c r="A32" s="181" t="s">
        <v>598</v>
      </c>
      <c r="B32" s="181"/>
      <c r="C32" s="181"/>
      <c r="D32" s="186"/>
      <c r="E32" s="122"/>
      <c r="F32" s="182">
        <f>SUM(F25,F31)</f>
        <v>28515000</v>
      </c>
      <c r="G32" s="182">
        <f>SUM(G25,G31)</f>
        <v>232231</v>
      </c>
      <c r="H32" s="182"/>
      <c r="I32" s="182">
        <f>SUM(I25,I31)</f>
        <v>22663800</v>
      </c>
      <c r="J32" s="182">
        <f>SUM(J25,J31)</f>
        <v>172361</v>
      </c>
    </row>
    <row r="33" spans="1:10" ht="11.25" customHeight="1">
      <c r="A33" s="130" t="s">
        <v>2174</v>
      </c>
      <c r="B33" s="176"/>
      <c r="C33" s="176"/>
      <c r="D33" s="176"/>
      <c r="E33" s="183" t="s">
        <v>2175</v>
      </c>
      <c r="F33" s="136"/>
      <c r="G33" s="136"/>
      <c r="H33" s="135"/>
      <c r="I33" s="136"/>
      <c r="J33" s="136"/>
    </row>
    <row r="34" spans="1:10" ht="11.25" customHeight="1">
      <c r="A34" s="134" t="s">
        <v>602</v>
      </c>
      <c r="B34" s="134"/>
      <c r="C34" s="134"/>
      <c r="D34" s="130"/>
      <c r="E34" s="148"/>
      <c r="F34" s="139"/>
      <c r="G34" s="139"/>
      <c r="H34" s="136"/>
      <c r="I34" s="139"/>
      <c r="J34" s="139"/>
    </row>
    <row r="35" spans="1:10" ht="11.25" customHeight="1">
      <c r="A35" s="138" t="s">
        <v>604</v>
      </c>
      <c r="B35" s="138"/>
      <c r="C35" s="138"/>
      <c r="D35" s="186"/>
      <c r="E35" s="148"/>
      <c r="F35" s="143" t="s">
        <v>584</v>
      </c>
      <c r="G35" s="143" t="s">
        <v>584</v>
      </c>
      <c r="H35" s="136"/>
      <c r="I35" s="139">
        <v>4000</v>
      </c>
      <c r="J35" s="139">
        <v>388</v>
      </c>
    </row>
    <row r="36" spans="1:10" ht="11.25" customHeight="1">
      <c r="A36" s="138" t="s">
        <v>583</v>
      </c>
      <c r="B36" s="138"/>
      <c r="C36" s="138"/>
      <c r="D36" s="186"/>
      <c r="E36" s="148"/>
      <c r="F36" s="139">
        <v>5346000</v>
      </c>
      <c r="G36" s="139">
        <v>514355</v>
      </c>
      <c r="H36" s="136"/>
      <c r="I36" s="143">
        <v>6349000</v>
      </c>
      <c r="J36" s="143">
        <v>437887</v>
      </c>
    </row>
    <row r="37" spans="1:10" ht="11.25" customHeight="1">
      <c r="A37" s="138" t="s">
        <v>612</v>
      </c>
      <c r="B37" s="138"/>
      <c r="C37" s="138"/>
      <c r="D37" s="186"/>
      <c r="E37" s="122"/>
      <c r="F37" s="143">
        <v>3731000</v>
      </c>
      <c r="G37" s="139">
        <v>448059</v>
      </c>
      <c r="H37" s="136"/>
      <c r="I37" s="143">
        <v>2476000</v>
      </c>
      <c r="J37" s="143">
        <v>219448</v>
      </c>
    </row>
    <row r="38" spans="1:10" ht="11.25" customHeight="1">
      <c r="A38" s="181" t="s">
        <v>1094</v>
      </c>
      <c r="B38" s="181"/>
      <c r="C38" s="181"/>
      <c r="D38" s="186"/>
      <c r="E38" s="122"/>
      <c r="F38" s="132">
        <f>SUM(F35:F37)</f>
        <v>9077000</v>
      </c>
      <c r="G38" s="132">
        <f>SUM(G35:G37)</f>
        <v>962414</v>
      </c>
      <c r="H38" s="132"/>
      <c r="I38" s="132">
        <f>SUM(I35:I37)</f>
        <v>8829000</v>
      </c>
      <c r="J38" s="132">
        <f>SUM(J35:J37)</f>
        <v>657723</v>
      </c>
    </row>
    <row r="39" spans="1:10" ht="11.25" customHeight="1">
      <c r="A39" s="134" t="s">
        <v>585</v>
      </c>
      <c r="B39" s="134"/>
      <c r="C39" s="134"/>
      <c r="D39" s="130"/>
      <c r="E39" s="122"/>
      <c r="F39" s="136"/>
      <c r="G39" s="136"/>
      <c r="H39" s="136"/>
      <c r="I39" s="136"/>
      <c r="J39" s="136"/>
    </row>
    <row r="40" spans="1:10" ht="11.25" customHeight="1">
      <c r="A40" s="138" t="s">
        <v>1219</v>
      </c>
      <c r="B40" s="138"/>
      <c r="C40" s="138"/>
      <c r="D40" s="186"/>
      <c r="E40" s="122"/>
      <c r="F40" s="139">
        <v>8040000</v>
      </c>
      <c r="G40" s="136">
        <v>1221212</v>
      </c>
      <c r="H40" s="136"/>
      <c r="I40" s="139">
        <v>12376000</v>
      </c>
      <c r="J40" s="139">
        <v>2011298</v>
      </c>
    </row>
    <row r="41" spans="1:10" ht="11.25" customHeight="1">
      <c r="A41" s="138" t="s">
        <v>2322</v>
      </c>
      <c r="B41" s="138"/>
      <c r="C41" s="138"/>
      <c r="D41" s="186"/>
      <c r="E41" s="122"/>
      <c r="F41" s="139">
        <v>3008000</v>
      </c>
      <c r="G41" s="139">
        <v>440748</v>
      </c>
      <c r="H41" s="136"/>
      <c r="I41" s="139">
        <v>870000</v>
      </c>
      <c r="J41" s="139">
        <v>123687</v>
      </c>
    </row>
    <row r="42" spans="1:10" ht="11.25" customHeight="1">
      <c r="A42" s="138" t="s">
        <v>1248</v>
      </c>
      <c r="B42" s="138"/>
      <c r="C42" s="138"/>
      <c r="D42" s="186"/>
      <c r="E42" s="122"/>
      <c r="F42" s="139">
        <v>672000</v>
      </c>
      <c r="G42" s="143">
        <v>100795</v>
      </c>
      <c r="H42" s="136"/>
      <c r="I42" s="143">
        <v>635000</v>
      </c>
      <c r="J42" s="143">
        <v>79087</v>
      </c>
    </row>
    <row r="43" spans="1:10" ht="11.25" customHeight="1">
      <c r="A43" s="138" t="s">
        <v>1267</v>
      </c>
      <c r="B43" s="138"/>
      <c r="C43" s="138"/>
      <c r="D43" s="186"/>
      <c r="E43" s="122"/>
      <c r="F43" s="136">
        <v>243000</v>
      </c>
      <c r="G43" s="136">
        <v>24886</v>
      </c>
      <c r="H43" s="136"/>
      <c r="I43" s="143">
        <v>243000</v>
      </c>
      <c r="J43" s="143">
        <v>26797</v>
      </c>
    </row>
    <row r="44" spans="1:10" ht="11.25" customHeight="1">
      <c r="A44" s="138" t="s">
        <v>614</v>
      </c>
      <c r="B44" s="138"/>
      <c r="C44" s="138"/>
      <c r="D44" s="186"/>
      <c r="E44" s="122"/>
      <c r="F44" s="136">
        <v>1411000</v>
      </c>
      <c r="G44" s="136">
        <v>207895</v>
      </c>
      <c r="H44" s="136"/>
      <c r="I44" s="143">
        <v>719000</v>
      </c>
      <c r="J44" s="143">
        <v>106420</v>
      </c>
    </row>
    <row r="45" spans="1:10" ht="11.25" customHeight="1">
      <c r="A45" s="138" t="s">
        <v>590</v>
      </c>
      <c r="B45" s="138"/>
      <c r="C45" s="138"/>
      <c r="D45" s="186"/>
      <c r="E45" s="122"/>
      <c r="F45" s="139">
        <v>4366000</v>
      </c>
      <c r="G45" s="139">
        <v>547073</v>
      </c>
      <c r="H45" s="136"/>
      <c r="I45" s="139">
        <v>4636000</v>
      </c>
      <c r="J45" s="139">
        <v>581016</v>
      </c>
    </row>
    <row r="46" spans="1:10" ht="11.25" customHeight="1">
      <c r="A46" s="138" t="s">
        <v>2323</v>
      </c>
      <c r="B46" s="138"/>
      <c r="C46" s="138"/>
      <c r="D46" s="186"/>
      <c r="E46" s="122"/>
      <c r="F46" s="143">
        <v>105000</v>
      </c>
      <c r="G46" s="136">
        <v>10064</v>
      </c>
      <c r="H46" s="136"/>
      <c r="I46" s="143">
        <v>51000</v>
      </c>
      <c r="J46" s="143">
        <v>4645</v>
      </c>
    </row>
    <row r="47" spans="1:10" ht="11.25" customHeight="1">
      <c r="A47" s="138" t="s">
        <v>1227</v>
      </c>
      <c r="B47" s="138"/>
      <c r="C47" s="138"/>
      <c r="D47" s="186"/>
      <c r="E47" s="122"/>
      <c r="F47" s="143">
        <v>1101000</v>
      </c>
      <c r="G47" s="136">
        <v>144041</v>
      </c>
      <c r="H47" s="136"/>
      <c r="I47" s="143">
        <v>2398000</v>
      </c>
      <c r="J47" s="143">
        <v>292336</v>
      </c>
    </row>
    <row r="48" spans="1:10" ht="11.25" customHeight="1">
      <c r="A48" s="138" t="s">
        <v>617</v>
      </c>
      <c r="B48" s="138"/>
      <c r="C48" s="138"/>
      <c r="D48" s="186"/>
      <c r="E48" s="122"/>
      <c r="F48" s="143" t="s">
        <v>584</v>
      </c>
      <c r="G48" s="143" t="s">
        <v>584</v>
      </c>
      <c r="H48" s="136"/>
      <c r="I48" s="163">
        <v>719000</v>
      </c>
      <c r="J48" s="163">
        <v>98898</v>
      </c>
    </row>
    <row r="49" spans="1:10" ht="11.25" customHeight="1">
      <c r="A49" s="138" t="s">
        <v>593</v>
      </c>
      <c r="B49" s="138"/>
      <c r="C49" s="138"/>
      <c r="D49" s="186"/>
      <c r="E49" s="122"/>
      <c r="F49" s="136">
        <v>467000</v>
      </c>
      <c r="G49" s="136">
        <v>58826</v>
      </c>
      <c r="H49" s="136"/>
      <c r="I49" s="143">
        <v>2324000</v>
      </c>
      <c r="J49" s="143">
        <v>347589</v>
      </c>
    </row>
    <row r="50" spans="1:10" ht="11.25" customHeight="1">
      <c r="A50" s="138" t="s">
        <v>1205</v>
      </c>
      <c r="B50" s="138"/>
      <c r="C50" s="138"/>
      <c r="D50" s="186"/>
      <c r="E50" s="122"/>
      <c r="F50" s="139">
        <v>2133000</v>
      </c>
      <c r="G50" s="143">
        <v>301027</v>
      </c>
      <c r="H50" s="136"/>
      <c r="I50" s="139">
        <v>3358000</v>
      </c>
      <c r="J50" s="139">
        <v>452458</v>
      </c>
    </row>
    <row r="51" spans="1:10" ht="11.25" customHeight="1">
      <c r="A51" s="138" t="s">
        <v>595</v>
      </c>
      <c r="B51" s="138"/>
      <c r="C51" s="138"/>
      <c r="D51" s="186"/>
      <c r="E51" s="122"/>
      <c r="F51" s="139">
        <v>1383000</v>
      </c>
      <c r="G51" s="139">
        <v>185304</v>
      </c>
      <c r="H51" s="136"/>
      <c r="I51" s="139">
        <v>729000</v>
      </c>
      <c r="J51" s="139">
        <v>80737</v>
      </c>
    </row>
    <row r="52" spans="1:10" ht="11.25" customHeight="1">
      <c r="A52" s="138" t="s">
        <v>597</v>
      </c>
      <c r="B52" s="138"/>
      <c r="C52" s="138"/>
      <c r="D52" s="186"/>
      <c r="E52" s="122"/>
      <c r="F52" s="139">
        <f>F53-SUM(F40:F51)</f>
        <v>372000</v>
      </c>
      <c r="G52" s="139">
        <f>G53-SUM(G40:G51)</f>
        <v>50462</v>
      </c>
      <c r="H52" s="136"/>
      <c r="I52" s="240" t="s">
        <v>1849</v>
      </c>
      <c r="J52" s="139">
        <f>J53-SUM(J40:J51)</f>
        <v>165195</v>
      </c>
    </row>
    <row r="53" spans="1:10" ht="11.25" customHeight="1">
      <c r="A53" s="181" t="s">
        <v>1094</v>
      </c>
      <c r="B53" s="181"/>
      <c r="C53" s="181"/>
      <c r="D53" s="186"/>
      <c r="E53" s="122"/>
      <c r="F53" s="132">
        <v>23301000</v>
      </c>
      <c r="G53" s="132">
        <v>3292333</v>
      </c>
      <c r="H53" s="132"/>
      <c r="I53" s="132">
        <v>30305000</v>
      </c>
      <c r="J53" s="132">
        <v>4370163</v>
      </c>
    </row>
    <row r="54" spans="1:10" ht="11.25" customHeight="1">
      <c r="A54" s="181" t="s">
        <v>598</v>
      </c>
      <c r="B54" s="181"/>
      <c r="C54" s="181"/>
      <c r="D54" s="186"/>
      <c r="E54" s="126"/>
      <c r="F54" s="182">
        <f>SUM(F38,F53)</f>
        <v>32378000</v>
      </c>
      <c r="G54" s="182">
        <f>SUM(G38,G53)</f>
        <v>4254747</v>
      </c>
      <c r="H54" s="182"/>
      <c r="I54" s="182">
        <f>SUM(I38,I53)</f>
        <v>39134000</v>
      </c>
      <c r="J54" s="182">
        <f>SUM(J38,J53)</f>
        <v>5027886</v>
      </c>
    </row>
    <row r="55" spans="1:10" ht="11.25" customHeight="1">
      <c r="A55" s="198"/>
      <c r="B55" s="198"/>
      <c r="C55" s="198"/>
      <c r="D55" s="197"/>
      <c r="E55" s="148" t="s">
        <v>599</v>
      </c>
      <c r="F55" s="136"/>
      <c r="G55" s="136"/>
      <c r="H55" s="136"/>
      <c r="I55" s="136"/>
      <c r="J55" s="136"/>
    </row>
    <row r="56" spans="1:10" ht="11.25" customHeight="1">
      <c r="A56" s="142"/>
      <c r="B56" s="142"/>
      <c r="C56" s="142"/>
      <c r="D56" s="170"/>
      <c r="E56" s="148" t="s">
        <v>600</v>
      </c>
      <c r="F56" s="136"/>
      <c r="G56" s="136"/>
      <c r="H56" s="136"/>
      <c r="I56" s="136"/>
      <c r="J56" s="136"/>
    </row>
    <row r="57" spans="1:10" ht="11.25" customHeight="1">
      <c r="A57" s="149" t="s">
        <v>2308</v>
      </c>
      <c r="B57" s="123"/>
      <c r="C57" s="123"/>
      <c r="D57" s="123"/>
      <c r="E57" s="183" t="s">
        <v>601</v>
      </c>
      <c r="F57" s="136"/>
      <c r="G57" s="136"/>
      <c r="H57" s="135"/>
      <c r="I57" s="136"/>
      <c r="J57" s="136"/>
    </row>
    <row r="58" spans="1:10" ht="11.25" customHeight="1">
      <c r="A58" s="134" t="s">
        <v>602</v>
      </c>
      <c r="B58" s="134"/>
      <c r="C58" s="134"/>
      <c r="D58" s="130"/>
      <c r="E58" s="122"/>
      <c r="F58" s="139"/>
      <c r="G58" s="139"/>
      <c r="H58" s="136"/>
      <c r="I58" s="139"/>
      <c r="J58" s="139"/>
    </row>
    <row r="59" spans="1:10" ht="11.25" customHeight="1">
      <c r="A59" s="138" t="s">
        <v>604</v>
      </c>
      <c r="B59" s="138"/>
      <c r="C59" s="138"/>
      <c r="D59" s="186"/>
      <c r="E59" s="122"/>
      <c r="F59" s="143">
        <v>66029</v>
      </c>
      <c r="G59" s="143">
        <v>14152</v>
      </c>
      <c r="H59" s="136"/>
      <c r="I59" s="143">
        <v>84050</v>
      </c>
      <c r="J59" s="139">
        <v>12485</v>
      </c>
    </row>
    <row r="60" spans="1:10" ht="11.25" customHeight="1">
      <c r="A60" s="138" t="s">
        <v>583</v>
      </c>
      <c r="B60" s="138"/>
      <c r="C60" s="138"/>
      <c r="D60" s="186"/>
      <c r="E60" s="122"/>
      <c r="F60" s="143">
        <v>2021</v>
      </c>
      <c r="G60" s="143">
        <v>246</v>
      </c>
      <c r="H60" s="136"/>
      <c r="I60" s="143" t="s">
        <v>584</v>
      </c>
      <c r="J60" s="143" t="s">
        <v>584</v>
      </c>
    </row>
    <row r="61" spans="1:10" ht="11.25" customHeight="1">
      <c r="A61" s="138" t="s">
        <v>605</v>
      </c>
      <c r="B61" s="138"/>
      <c r="C61" s="138"/>
      <c r="D61" s="186"/>
      <c r="E61" s="122"/>
      <c r="F61" s="143">
        <v>24236</v>
      </c>
      <c r="G61" s="143">
        <v>4978</v>
      </c>
      <c r="H61" s="136"/>
      <c r="I61" s="143">
        <v>16832</v>
      </c>
      <c r="J61" s="139">
        <v>2364</v>
      </c>
    </row>
    <row r="62" spans="1:10" ht="11.25" customHeight="1">
      <c r="A62" s="138" t="s">
        <v>613</v>
      </c>
      <c r="B62" s="138"/>
      <c r="C62" s="138"/>
      <c r="D62" s="186"/>
      <c r="E62" s="122"/>
      <c r="F62" s="143">
        <v>986</v>
      </c>
      <c r="G62" s="139">
        <v>227</v>
      </c>
      <c r="H62" s="136"/>
      <c r="I62" s="143">
        <v>1328</v>
      </c>
      <c r="J62" s="143">
        <v>224</v>
      </c>
    </row>
    <row r="63" spans="1:10" ht="11.25" customHeight="1">
      <c r="A63" s="181" t="s">
        <v>1094</v>
      </c>
      <c r="B63" s="181"/>
      <c r="C63" s="181"/>
      <c r="D63" s="186"/>
      <c r="E63" s="128"/>
      <c r="F63" s="178">
        <f>SUM(F59:F62)</f>
        <v>93272</v>
      </c>
      <c r="G63" s="178">
        <f>SUM(G59:G62)</f>
        <v>19603</v>
      </c>
      <c r="H63" s="178"/>
      <c r="I63" s="178">
        <f>SUM(I59:I62)</f>
        <v>102210</v>
      </c>
      <c r="J63" s="178">
        <f>SUM(J59:J62)</f>
        <v>15073</v>
      </c>
    </row>
    <row r="64" spans="1:10" ht="11.25" customHeight="1">
      <c r="A64" s="283" t="s">
        <v>1615</v>
      </c>
      <c r="B64" s="283"/>
      <c r="C64" s="283"/>
      <c r="D64" s="283"/>
      <c r="E64" s="283"/>
      <c r="F64" s="283"/>
      <c r="G64" s="283"/>
      <c r="H64" s="283"/>
      <c r="I64" s="283"/>
      <c r="J64" s="283"/>
    </row>
    <row r="65" spans="1:10" ht="11.25" customHeight="1">
      <c r="A65" s="257"/>
      <c r="B65" s="257"/>
      <c r="C65" s="257"/>
      <c r="D65" s="257"/>
      <c r="E65" s="257"/>
      <c r="F65" s="257"/>
      <c r="G65" s="257"/>
      <c r="H65" s="257"/>
      <c r="I65" s="257"/>
      <c r="J65" s="257"/>
    </row>
    <row r="66" spans="1:10" ht="11.25" customHeight="1">
      <c r="A66" s="253" t="s">
        <v>2324</v>
      </c>
      <c r="B66" s="253"/>
      <c r="C66" s="253"/>
      <c r="D66" s="253"/>
      <c r="E66" s="253"/>
      <c r="F66" s="253"/>
      <c r="G66" s="253"/>
      <c r="H66" s="253"/>
      <c r="I66" s="253"/>
      <c r="J66" s="253"/>
    </row>
    <row r="67" spans="1:10" ht="11.25" customHeight="1">
      <c r="A67" s="253" t="s">
        <v>2507</v>
      </c>
      <c r="B67" s="253"/>
      <c r="C67" s="253"/>
      <c r="D67" s="253"/>
      <c r="E67" s="253"/>
      <c r="F67" s="253"/>
      <c r="G67" s="253"/>
      <c r="H67" s="253"/>
      <c r="I67" s="253"/>
      <c r="J67" s="253"/>
    </row>
    <row r="68" spans="1:10" ht="11.25" customHeigh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</row>
    <row r="69" spans="1:10" ht="11.25" customHeight="1">
      <c r="A69" s="260" t="s">
        <v>2319</v>
      </c>
      <c r="B69" s="260"/>
      <c r="C69" s="260"/>
      <c r="D69" s="260"/>
      <c r="E69" s="260"/>
      <c r="F69" s="260"/>
      <c r="G69" s="260"/>
      <c r="H69" s="260"/>
      <c r="I69" s="260"/>
      <c r="J69" s="260"/>
    </row>
    <row r="70" spans="1:10" ht="11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</row>
    <row r="71" spans="1:10" ht="11.25" customHeight="1">
      <c r="A71" s="283"/>
      <c r="B71" s="283"/>
      <c r="C71" s="283"/>
      <c r="D71" s="283"/>
      <c r="E71" s="188"/>
      <c r="F71" s="290" t="s">
        <v>1612</v>
      </c>
      <c r="G71" s="254"/>
      <c r="H71" s="126"/>
      <c r="I71" s="290" t="s">
        <v>1613</v>
      </c>
      <c r="J71" s="254"/>
    </row>
    <row r="72" spans="1:10" ht="11.25" customHeight="1">
      <c r="A72" s="280" t="s">
        <v>2170</v>
      </c>
      <c r="B72" s="280"/>
      <c r="C72" s="280"/>
      <c r="D72" s="280"/>
      <c r="E72" s="128" t="s">
        <v>2171</v>
      </c>
      <c r="F72" s="189" t="s">
        <v>2172</v>
      </c>
      <c r="G72" s="189" t="s">
        <v>2173</v>
      </c>
      <c r="H72" s="128"/>
      <c r="I72" s="189" t="s">
        <v>2172</v>
      </c>
      <c r="J72" s="189" t="s">
        <v>2173</v>
      </c>
    </row>
    <row r="73" spans="1:10" ht="11.25" customHeight="1">
      <c r="A73" s="126"/>
      <c r="B73" s="126"/>
      <c r="C73" s="126"/>
      <c r="D73" s="126"/>
      <c r="E73" s="148" t="s">
        <v>599</v>
      </c>
      <c r="F73" s="195"/>
      <c r="G73" s="195"/>
      <c r="H73" s="126"/>
      <c r="I73" s="195"/>
      <c r="J73" s="195"/>
    </row>
    <row r="74" spans="1:10" ht="11.25" customHeight="1">
      <c r="A74" s="126"/>
      <c r="B74" s="126"/>
      <c r="C74" s="126"/>
      <c r="D74" s="126"/>
      <c r="E74" s="148" t="s">
        <v>600</v>
      </c>
      <c r="F74" s="195"/>
      <c r="G74" s="195"/>
      <c r="H74" s="126"/>
      <c r="I74" s="195"/>
      <c r="J74" s="195"/>
    </row>
    <row r="75" spans="1:10" ht="11.25" customHeight="1">
      <c r="A75" s="149" t="s">
        <v>2325</v>
      </c>
      <c r="B75" s="123"/>
      <c r="C75" s="123"/>
      <c r="D75" s="123"/>
      <c r="E75" s="183" t="s">
        <v>601</v>
      </c>
      <c r="F75" s="136"/>
      <c r="G75" s="136"/>
      <c r="H75" s="136"/>
      <c r="I75" s="136"/>
      <c r="J75" s="136"/>
    </row>
    <row r="76" spans="1:10" ht="11.25" customHeight="1">
      <c r="A76" s="153" t="s">
        <v>585</v>
      </c>
      <c r="B76" s="153"/>
      <c r="C76" s="153"/>
      <c r="D76" s="149"/>
      <c r="E76" s="122"/>
      <c r="F76" s="136"/>
      <c r="G76" s="136"/>
      <c r="H76" s="136"/>
      <c r="I76" s="136"/>
      <c r="J76" s="136"/>
    </row>
    <row r="77" spans="1:10" ht="11.25" customHeight="1">
      <c r="A77" s="138" t="s">
        <v>629</v>
      </c>
      <c r="B77" s="138"/>
      <c r="C77" s="138"/>
      <c r="D77" s="186"/>
      <c r="E77" s="122"/>
      <c r="F77" s="143" t="s">
        <v>584</v>
      </c>
      <c r="G77" s="143" t="s">
        <v>584</v>
      </c>
      <c r="H77" s="136"/>
      <c r="I77" s="139">
        <v>23682</v>
      </c>
      <c r="J77" s="139">
        <v>2507</v>
      </c>
    </row>
    <row r="78" spans="1:10" ht="11.25" customHeight="1">
      <c r="A78" s="138" t="s">
        <v>2326</v>
      </c>
      <c r="B78" s="138"/>
      <c r="C78" s="138"/>
      <c r="D78" s="186"/>
      <c r="E78" s="122"/>
      <c r="F78" s="139">
        <v>3964</v>
      </c>
      <c r="G78" s="139">
        <v>807</v>
      </c>
      <c r="H78" s="136"/>
      <c r="I78" s="139">
        <v>2836</v>
      </c>
      <c r="J78" s="139">
        <v>547</v>
      </c>
    </row>
    <row r="79" spans="1:10" ht="11.25" customHeight="1">
      <c r="A79" s="138" t="s">
        <v>597</v>
      </c>
      <c r="B79" s="138"/>
      <c r="C79" s="138"/>
      <c r="D79" s="186"/>
      <c r="E79" s="122"/>
      <c r="F79" s="144">
        <f>F80-SUM(F77:F78)</f>
        <v>90</v>
      </c>
      <c r="G79" s="144">
        <f>G80-SUM(G77:G78)</f>
        <v>18</v>
      </c>
      <c r="H79" s="144"/>
      <c r="I79" s="168" t="s">
        <v>1616</v>
      </c>
      <c r="J79" s="168" t="s">
        <v>1616</v>
      </c>
    </row>
    <row r="80" spans="1:10" ht="11.25" customHeight="1">
      <c r="A80" s="181" t="s">
        <v>1094</v>
      </c>
      <c r="B80" s="181"/>
      <c r="C80" s="181"/>
      <c r="D80" s="186"/>
      <c r="E80" s="122"/>
      <c r="F80" s="132">
        <v>4054</v>
      </c>
      <c r="G80" s="132">
        <v>825</v>
      </c>
      <c r="H80" s="132"/>
      <c r="I80" s="132">
        <v>26518</v>
      </c>
      <c r="J80" s="132">
        <v>3054</v>
      </c>
    </row>
    <row r="81" spans="1:10" ht="11.25" customHeight="1">
      <c r="A81" s="181" t="s">
        <v>598</v>
      </c>
      <c r="B81" s="181"/>
      <c r="C81" s="181"/>
      <c r="D81" s="186"/>
      <c r="E81" s="122"/>
      <c r="F81" s="182">
        <f>SUM(F63,F80)</f>
        <v>97326</v>
      </c>
      <c r="G81" s="182">
        <f>SUM(G63,G80)</f>
        <v>20428</v>
      </c>
      <c r="H81" s="182"/>
      <c r="I81" s="182">
        <f>SUM(I63,I80)</f>
        <v>128728</v>
      </c>
      <c r="J81" s="182">
        <f>SUM(J63,J80)</f>
        <v>18127</v>
      </c>
    </row>
    <row r="82" spans="1:10" ht="11.25" customHeight="1">
      <c r="A82" s="130" t="s">
        <v>619</v>
      </c>
      <c r="B82" s="176"/>
      <c r="C82" s="176"/>
      <c r="D82" s="176"/>
      <c r="E82" s="183" t="s">
        <v>620</v>
      </c>
      <c r="F82" s="136"/>
      <c r="G82" s="136"/>
      <c r="H82" s="135"/>
      <c r="I82" s="136"/>
      <c r="J82" s="136"/>
    </row>
    <row r="83" spans="1:10" ht="11.25" customHeight="1">
      <c r="A83" s="134" t="s">
        <v>602</v>
      </c>
      <c r="B83" s="134"/>
      <c r="C83" s="134"/>
      <c r="D83" s="130"/>
      <c r="E83" s="148"/>
      <c r="F83" s="139"/>
      <c r="G83" s="139"/>
      <c r="H83" s="136"/>
      <c r="I83" s="139"/>
      <c r="J83" s="139"/>
    </row>
    <row r="84" spans="1:10" ht="11.25" customHeight="1">
      <c r="A84" s="138" t="s">
        <v>604</v>
      </c>
      <c r="B84" s="138"/>
      <c r="C84" s="138"/>
      <c r="D84" s="186"/>
      <c r="E84" s="148"/>
      <c r="F84" s="139">
        <v>30156</v>
      </c>
      <c r="G84" s="139">
        <v>7028</v>
      </c>
      <c r="H84" s="136"/>
      <c r="I84" s="143">
        <v>43445</v>
      </c>
      <c r="J84" s="139">
        <v>6623</v>
      </c>
    </row>
    <row r="85" spans="1:10" ht="11.25" customHeight="1">
      <c r="A85" s="138" t="s">
        <v>583</v>
      </c>
      <c r="B85" s="138"/>
      <c r="C85" s="138"/>
      <c r="D85" s="186"/>
      <c r="E85" s="148"/>
      <c r="F85" s="139">
        <v>158688</v>
      </c>
      <c r="G85" s="139">
        <v>11923</v>
      </c>
      <c r="H85" s="136"/>
      <c r="I85" s="143" t="s">
        <v>584</v>
      </c>
      <c r="J85" s="143" t="s">
        <v>584</v>
      </c>
    </row>
    <row r="86" spans="1:10" ht="11.25" customHeight="1">
      <c r="A86" s="138" t="s">
        <v>605</v>
      </c>
      <c r="B86" s="138"/>
      <c r="C86" s="138"/>
      <c r="D86" s="186"/>
      <c r="E86" s="148"/>
      <c r="F86" s="143">
        <v>180</v>
      </c>
      <c r="G86" s="139">
        <v>31</v>
      </c>
      <c r="H86" s="136"/>
      <c r="I86" s="143">
        <v>4611</v>
      </c>
      <c r="J86" s="143">
        <v>602</v>
      </c>
    </row>
    <row r="87" spans="1:10" ht="11.25" customHeight="1">
      <c r="A87" s="138" t="s">
        <v>613</v>
      </c>
      <c r="B87" s="138"/>
      <c r="C87" s="138"/>
      <c r="D87" s="186"/>
      <c r="E87" s="122"/>
      <c r="F87" s="143">
        <v>114</v>
      </c>
      <c r="G87" s="143">
        <v>20</v>
      </c>
      <c r="H87" s="136"/>
      <c r="I87" s="143">
        <v>1272</v>
      </c>
      <c r="J87" s="143">
        <v>165</v>
      </c>
    </row>
    <row r="88" spans="1:10" ht="11.25" customHeight="1">
      <c r="A88" s="181" t="s">
        <v>1094</v>
      </c>
      <c r="B88" s="181"/>
      <c r="C88" s="181"/>
      <c r="D88" s="186"/>
      <c r="E88" s="122"/>
      <c r="F88" s="132">
        <f>SUM(F84:F87)</f>
        <v>189138</v>
      </c>
      <c r="G88" s="132">
        <f>SUM(G84:G87)</f>
        <v>19002</v>
      </c>
      <c r="H88" s="132"/>
      <c r="I88" s="132">
        <f>SUM(I84:I87)</f>
        <v>49328</v>
      </c>
      <c r="J88" s="132">
        <f>SUM(J84:J87)</f>
        <v>7390</v>
      </c>
    </row>
    <row r="89" spans="1:10" ht="11.25" customHeight="1">
      <c r="A89" s="134" t="s">
        <v>585</v>
      </c>
      <c r="B89" s="181"/>
      <c r="C89" s="181"/>
      <c r="D89" s="130"/>
      <c r="E89" s="122"/>
      <c r="F89" s="136"/>
      <c r="G89" s="136"/>
      <c r="H89" s="136"/>
      <c r="I89" s="136"/>
      <c r="J89" s="136"/>
    </row>
    <row r="90" spans="1:10" ht="11.25" customHeight="1">
      <c r="A90" s="138" t="s">
        <v>1267</v>
      </c>
      <c r="B90" s="138"/>
      <c r="C90" s="138"/>
      <c r="D90" s="186"/>
      <c r="E90" s="122"/>
      <c r="F90" s="143">
        <v>27921</v>
      </c>
      <c r="G90" s="143">
        <v>2139</v>
      </c>
      <c r="H90" s="136"/>
      <c r="I90" s="136">
        <v>36539</v>
      </c>
      <c r="J90" s="136">
        <v>3616</v>
      </c>
    </row>
    <row r="91" spans="1:10" ht="11.25" customHeight="1">
      <c r="A91" s="138" t="s">
        <v>614</v>
      </c>
      <c r="B91" s="138"/>
      <c r="C91" s="138"/>
      <c r="D91" s="186"/>
      <c r="E91" s="122"/>
      <c r="F91" s="143">
        <v>25639</v>
      </c>
      <c r="G91" s="143">
        <v>3690</v>
      </c>
      <c r="H91" s="136"/>
      <c r="I91" s="143" t="s">
        <v>584</v>
      </c>
      <c r="J91" s="143" t="s">
        <v>584</v>
      </c>
    </row>
    <row r="92" spans="1:10" ht="11.25" customHeight="1">
      <c r="A92" s="138" t="s">
        <v>590</v>
      </c>
      <c r="B92" s="138"/>
      <c r="C92" s="138"/>
      <c r="D92" s="186"/>
      <c r="E92" s="122"/>
      <c r="F92" s="136">
        <v>66378</v>
      </c>
      <c r="G92" s="136">
        <v>8672</v>
      </c>
      <c r="H92" s="136"/>
      <c r="I92" s="136">
        <v>55444</v>
      </c>
      <c r="J92" s="136">
        <v>4755</v>
      </c>
    </row>
    <row r="93" spans="1:10" ht="11.25" customHeight="1">
      <c r="A93" s="138" t="s">
        <v>595</v>
      </c>
      <c r="B93" s="138"/>
      <c r="C93" s="138"/>
      <c r="D93" s="186"/>
      <c r="E93" s="122"/>
      <c r="F93" s="139">
        <v>9867</v>
      </c>
      <c r="G93" s="139">
        <v>1367</v>
      </c>
      <c r="H93" s="136"/>
      <c r="I93" s="139">
        <v>47528</v>
      </c>
      <c r="J93" s="139">
        <v>4707</v>
      </c>
    </row>
    <row r="94" spans="1:10" ht="11.25" customHeight="1">
      <c r="A94" s="138" t="s">
        <v>597</v>
      </c>
      <c r="B94" s="138"/>
      <c r="C94" s="138"/>
      <c r="D94" s="186"/>
      <c r="E94" s="122"/>
      <c r="F94" s="144">
        <f>F95-SUM(F90:F93)</f>
        <v>14508</v>
      </c>
      <c r="G94" s="144">
        <f>G95-SUM(G90:G93)</f>
        <v>2562</v>
      </c>
      <c r="H94" s="144"/>
      <c r="I94" s="144">
        <f>I95-SUM(I90:I93)</f>
        <v>27613</v>
      </c>
      <c r="J94" s="144">
        <f>J95-SUM(J90:J93)</f>
        <v>3458</v>
      </c>
    </row>
    <row r="95" spans="1:10" ht="11.25" customHeight="1">
      <c r="A95" s="181" t="s">
        <v>1094</v>
      </c>
      <c r="B95" s="181"/>
      <c r="C95" s="181"/>
      <c r="D95" s="186"/>
      <c r="E95" s="122"/>
      <c r="F95" s="132">
        <v>144313</v>
      </c>
      <c r="G95" s="132">
        <v>18430</v>
      </c>
      <c r="H95" s="132"/>
      <c r="I95" s="132">
        <v>167124</v>
      </c>
      <c r="J95" s="132">
        <v>16536</v>
      </c>
    </row>
    <row r="96" spans="1:10" ht="11.25" customHeight="1">
      <c r="A96" s="181" t="s">
        <v>598</v>
      </c>
      <c r="B96" s="181"/>
      <c r="C96" s="181"/>
      <c r="D96" s="186"/>
      <c r="E96" s="122"/>
      <c r="F96" s="182">
        <f>SUM(F88,F95)</f>
        <v>333451</v>
      </c>
      <c r="G96" s="182">
        <f>SUM(G88,G95)</f>
        <v>37432</v>
      </c>
      <c r="H96" s="182"/>
      <c r="I96" s="182">
        <f>SUM(I88,I95)</f>
        <v>216452</v>
      </c>
      <c r="J96" s="182">
        <f>SUM(J88,J95)</f>
        <v>23926</v>
      </c>
    </row>
    <row r="97" spans="1:10" ht="11.25" customHeight="1">
      <c r="A97" s="130" t="s">
        <v>624</v>
      </c>
      <c r="B97" s="176"/>
      <c r="C97" s="176"/>
      <c r="D97" s="176"/>
      <c r="E97" s="183" t="s">
        <v>1221</v>
      </c>
      <c r="F97" s="136"/>
      <c r="G97" s="136"/>
      <c r="H97" s="135"/>
      <c r="I97" s="136"/>
      <c r="J97" s="136"/>
    </row>
    <row r="98" spans="1:10" ht="11.25" customHeight="1">
      <c r="A98" s="134" t="s">
        <v>602</v>
      </c>
      <c r="B98" s="134"/>
      <c r="C98" s="134"/>
      <c r="D98" s="130"/>
      <c r="E98" s="148"/>
      <c r="F98" s="139"/>
      <c r="G98" s="139"/>
      <c r="H98" s="136"/>
      <c r="I98" s="139"/>
      <c r="J98" s="139"/>
    </row>
    <row r="99" spans="1:10" ht="11.25" customHeight="1">
      <c r="A99" s="138" t="s">
        <v>604</v>
      </c>
      <c r="B99" s="138"/>
      <c r="C99" s="138"/>
      <c r="D99" s="186"/>
      <c r="E99" s="148"/>
      <c r="F99" s="139">
        <v>11221</v>
      </c>
      <c r="G99" s="139">
        <v>695</v>
      </c>
      <c r="H99" s="136"/>
      <c r="I99" s="143">
        <v>8441</v>
      </c>
      <c r="J99" s="139">
        <v>516</v>
      </c>
    </row>
    <row r="100" spans="1:10" ht="11.25" customHeight="1">
      <c r="A100" s="138" t="s">
        <v>583</v>
      </c>
      <c r="B100" s="138"/>
      <c r="C100" s="138"/>
      <c r="D100" s="186"/>
      <c r="E100" s="148"/>
      <c r="F100" s="139">
        <v>126582</v>
      </c>
      <c r="G100" s="139">
        <v>6404</v>
      </c>
      <c r="H100" s="136"/>
      <c r="I100" s="143">
        <v>0.2</v>
      </c>
      <c r="J100" s="143">
        <v>2</v>
      </c>
    </row>
    <row r="101" spans="1:10" ht="11.25" customHeight="1">
      <c r="A101" s="138" t="s">
        <v>605</v>
      </c>
      <c r="B101" s="138"/>
      <c r="C101" s="138"/>
      <c r="D101" s="186"/>
      <c r="E101" s="148"/>
      <c r="F101" s="143">
        <v>3391</v>
      </c>
      <c r="G101" s="139">
        <v>197</v>
      </c>
      <c r="H101" s="136"/>
      <c r="I101" s="143" t="s">
        <v>584</v>
      </c>
      <c r="J101" s="143" t="s">
        <v>584</v>
      </c>
    </row>
    <row r="102" spans="1:10" ht="11.25" customHeight="1">
      <c r="A102" s="138" t="s">
        <v>612</v>
      </c>
      <c r="B102" s="138"/>
      <c r="C102" s="138"/>
      <c r="D102" s="186"/>
      <c r="E102" s="122"/>
      <c r="F102" s="143">
        <v>12894</v>
      </c>
      <c r="G102" s="143">
        <v>983</v>
      </c>
      <c r="H102" s="136"/>
      <c r="I102" s="143" t="s">
        <v>584</v>
      </c>
      <c r="J102" s="143" t="s">
        <v>584</v>
      </c>
    </row>
    <row r="103" spans="1:10" ht="11.25" customHeight="1">
      <c r="A103" s="181" t="s">
        <v>1094</v>
      </c>
      <c r="B103" s="181"/>
      <c r="C103" s="181"/>
      <c r="D103" s="186"/>
      <c r="E103" s="122"/>
      <c r="F103" s="132">
        <f>SUM(F99:F102)</f>
        <v>154088</v>
      </c>
      <c r="G103" s="132">
        <f>SUM(G99:G102)</f>
        <v>8279</v>
      </c>
      <c r="H103" s="132"/>
      <c r="I103" s="132">
        <f>SUM(I99:I102)</f>
        <v>8441.2</v>
      </c>
      <c r="J103" s="132">
        <f>SUM(J99:J102)</f>
        <v>518</v>
      </c>
    </row>
    <row r="104" spans="1:10" ht="11.25" customHeight="1">
      <c r="A104" s="134" t="s">
        <v>585</v>
      </c>
      <c r="B104" s="181"/>
      <c r="C104" s="181"/>
      <c r="D104" s="130"/>
      <c r="E104" s="122"/>
      <c r="F104" s="136"/>
      <c r="G104" s="136"/>
      <c r="H104" s="136"/>
      <c r="I104" s="136"/>
      <c r="J104" s="136"/>
    </row>
    <row r="105" spans="1:10" ht="11.25" customHeight="1">
      <c r="A105" s="138" t="s">
        <v>1217</v>
      </c>
      <c r="B105" s="138"/>
      <c r="C105" s="138"/>
      <c r="D105" s="186"/>
      <c r="E105" s="122"/>
      <c r="F105" s="143" t="s">
        <v>584</v>
      </c>
      <c r="G105" s="143" t="s">
        <v>584</v>
      </c>
      <c r="H105" s="136"/>
      <c r="I105" s="143">
        <v>49964</v>
      </c>
      <c r="J105" s="143">
        <v>3383</v>
      </c>
    </row>
    <row r="106" spans="1:10" ht="11.25" customHeight="1">
      <c r="A106" s="138" t="s">
        <v>590</v>
      </c>
      <c r="B106" s="138"/>
      <c r="C106" s="138"/>
      <c r="D106" s="186"/>
      <c r="E106" s="122"/>
      <c r="F106" s="136">
        <v>736828</v>
      </c>
      <c r="G106" s="136">
        <v>48584</v>
      </c>
      <c r="H106" s="136"/>
      <c r="I106" s="136">
        <v>556649</v>
      </c>
      <c r="J106" s="136">
        <v>46441</v>
      </c>
    </row>
    <row r="107" spans="1:10" ht="11.25" customHeight="1">
      <c r="A107" s="138" t="s">
        <v>594</v>
      </c>
      <c r="B107" s="138"/>
      <c r="C107" s="138"/>
      <c r="D107" s="186"/>
      <c r="E107" s="122"/>
      <c r="F107" s="143" t="s">
        <v>584</v>
      </c>
      <c r="G107" s="143" t="s">
        <v>584</v>
      </c>
      <c r="H107" s="136"/>
      <c r="I107" s="139">
        <v>36221</v>
      </c>
      <c r="J107" s="139">
        <v>3640</v>
      </c>
    </row>
    <row r="108" spans="1:10" ht="11.25" customHeight="1">
      <c r="A108" s="138" t="s">
        <v>595</v>
      </c>
      <c r="B108" s="138"/>
      <c r="C108" s="138"/>
      <c r="D108" s="186"/>
      <c r="E108" s="122"/>
      <c r="F108" s="143">
        <v>52071</v>
      </c>
      <c r="G108" s="143">
        <v>3405</v>
      </c>
      <c r="H108" s="136"/>
      <c r="I108" s="143" t="s">
        <v>584</v>
      </c>
      <c r="J108" s="143" t="s">
        <v>584</v>
      </c>
    </row>
    <row r="109" spans="1:10" ht="11.25" customHeight="1">
      <c r="A109" s="138" t="s">
        <v>597</v>
      </c>
      <c r="B109" s="138"/>
      <c r="C109" s="138"/>
      <c r="D109" s="186"/>
      <c r="E109" s="122"/>
      <c r="F109" s="144">
        <f>F110-SUM(F105:F108)</f>
        <v>66128</v>
      </c>
      <c r="G109" s="144">
        <f>G110-SUM(G105:G108)</f>
        <v>5102</v>
      </c>
      <c r="H109" s="144"/>
      <c r="I109" s="144">
        <f>I110-SUM(I105:I108)</f>
        <v>16811</v>
      </c>
      <c r="J109" s="144">
        <f>J110-SUM(J105:J108)</f>
        <v>2171</v>
      </c>
    </row>
    <row r="110" spans="1:10" ht="11.25" customHeight="1">
      <c r="A110" s="181" t="s">
        <v>1094</v>
      </c>
      <c r="B110" s="181"/>
      <c r="C110" s="181"/>
      <c r="D110" s="186"/>
      <c r="E110" s="122"/>
      <c r="F110" s="132">
        <v>855027</v>
      </c>
      <c r="G110" s="132">
        <v>57091</v>
      </c>
      <c r="H110" s="132"/>
      <c r="I110" s="132">
        <v>659645</v>
      </c>
      <c r="J110" s="132">
        <v>55635</v>
      </c>
    </row>
    <row r="111" spans="1:10" ht="11.25" customHeight="1">
      <c r="A111" s="181" t="s">
        <v>598</v>
      </c>
      <c r="B111" s="181"/>
      <c r="C111" s="181"/>
      <c r="D111" s="186"/>
      <c r="E111" s="122"/>
      <c r="F111" s="182">
        <f>SUM(F103,F110)</f>
        <v>1009115</v>
      </c>
      <c r="G111" s="182">
        <f>SUM(G103,G110)</f>
        <v>65370</v>
      </c>
      <c r="H111" s="182"/>
      <c r="I111" s="182">
        <f>SUM(I103,I110)</f>
        <v>668086.2</v>
      </c>
      <c r="J111" s="182">
        <f>SUM(J103,J110)</f>
        <v>56153</v>
      </c>
    </row>
    <row r="112" spans="1:10" ht="11.25" customHeight="1">
      <c r="A112" s="130" t="s">
        <v>2327</v>
      </c>
      <c r="B112" s="176"/>
      <c r="C112" s="176"/>
      <c r="D112" s="176"/>
      <c r="E112" s="183" t="s">
        <v>1270</v>
      </c>
      <c r="F112" s="136"/>
      <c r="G112" s="136"/>
      <c r="H112" s="135"/>
      <c r="I112" s="136"/>
      <c r="J112" s="136"/>
    </row>
    <row r="113" spans="1:10" ht="11.25" customHeight="1">
      <c r="A113" s="134" t="s">
        <v>602</v>
      </c>
      <c r="B113" s="134"/>
      <c r="C113" s="134"/>
      <c r="D113" s="130"/>
      <c r="E113" s="148"/>
      <c r="F113" s="139"/>
      <c r="G113" s="139"/>
      <c r="H113" s="136"/>
      <c r="I113" s="139"/>
      <c r="J113" s="139"/>
    </row>
    <row r="114" spans="1:10" ht="11.25" customHeight="1">
      <c r="A114" s="138" t="s">
        <v>1272</v>
      </c>
      <c r="B114" s="138"/>
      <c r="C114" s="138"/>
      <c r="D114" s="186" t="s">
        <v>1091</v>
      </c>
      <c r="E114" s="148"/>
      <c r="F114" s="139">
        <v>20</v>
      </c>
      <c r="G114" s="139">
        <v>246</v>
      </c>
      <c r="H114" s="136"/>
      <c r="I114" s="143">
        <v>51</v>
      </c>
      <c r="J114" s="143">
        <v>1261</v>
      </c>
    </row>
    <row r="115" spans="1:10" ht="11.25" customHeight="1">
      <c r="A115" s="138" t="s">
        <v>2328</v>
      </c>
      <c r="B115" s="138"/>
      <c r="C115" s="138"/>
      <c r="D115" s="186" t="s">
        <v>1618</v>
      </c>
      <c r="E115" s="148"/>
      <c r="F115" s="139">
        <v>734</v>
      </c>
      <c r="G115" s="139">
        <v>8397</v>
      </c>
      <c r="H115" s="136"/>
      <c r="I115" s="143">
        <v>1911</v>
      </c>
      <c r="J115" s="139">
        <v>47949</v>
      </c>
    </row>
    <row r="116" spans="1:10" ht="11.25" customHeight="1">
      <c r="A116" s="138" t="s">
        <v>582</v>
      </c>
      <c r="B116" s="138"/>
      <c r="C116" s="138"/>
      <c r="D116" s="186" t="s">
        <v>1618</v>
      </c>
      <c r="E116" s="148"/>
      <c r="F116" s="143">
        <v>10</v>
      </c>
      <c r="G116" s="139">
        <v>123</v>
      </c>
      <c r="H116" s="136"/>
      <c r="I116" s="143">
        <v>73</v>
      </c>
      <c r="J116" s="143">
        <v>1841</v>
      </c>
    </row>
    <row r="117" spans="1:10" ht="11.25" customHeight="1">
      <c r="A117" s="138" t="s">
        <v>604</v>
      </c>
      <c r="B117" s="138"/>
      <c r="C117" s="138"/>
      <c r="D117" s="186" t="s">
        <v>1618</v>
      </c>
      <c r="E117" s="148"/>
      <c r="F117" s="143" t="s">
        <v>584</v>
      </c>
      <c r="G117" s="143" t="s">
        <v>584</v>
      </c>
      <c r="H117" s="136"/>
      <c r="I117" s="143">
        <v>22</v>
      </c>
      <c r="J117" s="143">
        <v>941</v>
      </c>
    </row>
    <row r="118" spans="1:10" ht="11.25" customHeight="1">
      <c r="A118" s="138" t="s">
        <v>610</v>
      </c>
      <c r="B118" s="138"/>
      <c r="C118" s="138"/>
      <c r="D118" s="186" t="s">
        <v>1618</v>
      </c>
      <c r="E118" s="148"/>
      <c r="F118" s="143" t="s">
        <v>584</v>
      </c>
      <c r="G118" s="143" t="s">
        <v>584</v>
      </c>
      <c r="H118" s="136"/>
      <c r="I118" s="143">
        <v>35</v>
      </c>
      <c r="J118" s="143">
        <v>1085</v>
      </c>
    </row>
    <row r="119" spans="1:10" ht="11.25" customHeight="1">
      <c r="A119" s="138" t="s">
        <v>583</v>
      </c>
      <c r="B119" s="138"/>
      <c r="C119" s="138"/>
      <c r="D119" s="186" t="s">
        <v>1618</v>
      </c>
      <c r="E119" s="148"/>
      <c r="F119" s="143">
        <v>4775</v>
      </c>
      <c r="G119" s="139">
        <v>70309</v>
      </c>
      <c r="H119" s="136"/>
      <c r="I119" s="143">
        <v>7167</v>
      </c>
      <c r="J119" s="143">
        <v>125347</v>
      </c>
    </row>
    <row r="120" spans="1:10" ht="11.25" customHeight="1">
      <c r="A120" s="138" t="s">
        <v>612</v>
      </c>
      <c r="B120" s="138"/>
      <c r="C120" s="138"/>
      <c r="D120" s="186" t="s">
        <v>1618</v>
      </c>
      <c r="E120" s="148"/>
      <c r="F120" s="143" t="s">
        <v>584</v>
      </c>
      <c r="G120" s="143" t="s">
        <v>584</v>
      </c>
      <c r="H120" s="136"/>
      <c r="I120" s="143">
        <v>803</v>
      </c>
      <c r="J120" s="143">
        <v>24893</v>
      </c>
    </row>
    <row r="121" spans="1:10" ht="11.25" customHeight="1">
      <c r="A121" s="138" t="s">
        <v>613</v>
      </c>
      <c r="B121" s="138"/>
      <c r="C121" s="138"/>
      <c r="D121" s="186" t="s">
        <v>1618</v>
      </c>
      <c r="E121" s="122"/>
      <c r="F121" s="143" t="s">
        <v>584</v>
      </c>
      <c r="G121" s="143" t="s">
        <v>584</v>
      </c>
      <c r="H121" s="136"/>
      <c r="I121" s="143">
        <v>39</v>
      </c>
      <c r="J121" s="143">
        <v>1573</v>
      </c>
    </row>
    <row r="122" spans="1:10" ht="11.25" customHeight="1">
      <c r="A122" s="181" t="s">
        <v>1094</v>
      </c>
      <c r="B122" s="181"/>
      <c r="C122" s="181"/>
      <c r="D122" s="186" t="s">
        <v>1618</v>
      </c>
      <c r="E122" s="122"/>
      <c r="F122" s="132">
        <f>SUM(F114:F121)</f>
        <v>5539</v>
      </c>
      <c r="G122" s="132">
        <f>SUM(G114:G121)</f>
        <v>79075</v>
      </c>
      <c r="H122" s="132"/>
      <c r="I122" s="132">
        <f>SUM(I114:I121)</f>
        <v>10101</v>
      </c>
      <c r="J122" s="132">
        <f>SUM(J114:J121)</f>
        <v>204890</v>
      </c>
    </row>
    <row r="123" spans="1:10" ht="11.25" customHeight="1">
      <c r="A123" s="134" t="s">
        <v>585</v>
      </c>
      <c r="B123" s="181"/>
      <c r="C123" s="181"/>
      <c r="D123" s="130"/>
      <c r="E123" s="122"/>
      <c r="F123" s="136"/>
      <c r="G123" s="136"/>
      <c r="H123" s="136"/>
      <c r="I123" s="136"/>
      <c r="J123" s="136"/>
    </row>
    <row r="124" spans="1:10" ht="11.25" customHeight="1">
      <c r="A124" s="138" t="s">
        <v>614</v>
      </c>
      <c r="B124" s="138"/>
      <c r="C124" s="138"/>
      <c r="D124" s="186" t="s">
        <v>1618</v>
      </c>
      <c r="E124" s="122"/>
      <c r="F124" s="143" t="s">
        <v>584</v>
      </c>
      <c r="G124" s="143" t="s">
        <v>584</v>
      </c>
      <c r="H124" s="136"/>
      <c r="I124" s="136">
        <v>43</v>
      </c>
      <c r="J124" s="136">
        <v>1332</v>
      </c>
    </row>
    <row r="125" spans="1:10" ht="11.25" customHeight="1">
      <c r="A125" s="138" t="s">
        <v>616</v>
      </c>
      <c r="B125" s="138"/>
      <c r="C125" s="138"/>
      <c r="D125" s="186" t="s">
        <v>1618</v>
      </c>
      <c r="E125" s="122"/>
      <c r="F125" s="241" t="s">
        <v>1849</v>
      </c>
      <c r="G125" s="136">
        <v>0.1</v>
      </c>
      <c r="H125" s="136"/>
      <c r="I125" s="143" t="s">
        <v>584</v>
      </c>
      <c r="J125" s="143" t="s">
        <v>584</v>
      </c>
    </row>
    <row r="126" spans="1:10" ht="11.25" customHeight="1">
      <c r="A126" s="138" t="s">
        <v>1266</v>
      </c>
      <c r="B126" s="138"/>
      <c r="C126" s="138"/>
      <c r="D126" s="186" t="s">
        <v>1618</v>
      </c>
      <c r="E126" s="128"/>
      <c r="F126" s="168" t="s">
        <v>584</v>
      </c>
      <c r="G126" s="168" t="s">
        <v>584</v>
      </c>
      <c r="H126" s="144"/>
      <c r="I126" s="168">
        <v>293</v>
      </c>
      <c r="J126" s="168">
        <v>9083</v>
      </c>
    </row>
    <row r="127" spans="1:10" ht="11.25" customHeight="1">
      <c r="A127" s="283" t="s">
        <v>1615</v>
      </c>
      <c r="B127" s="283"/>
      <c r="C127" s="283"/>
      <c r="D127" s="283"/>
      <c r="E127" s="283"/>
      <c r="F127" s="283"/>
      <c r="G127" s="283"/>
      <c r="H127" s="283"/>
      <c r="I127" s="283"/>
      <c r="J127" s="283"/>
    </row>
    <row r="128" spans="1:10" ht="11.25" customHeight="1">
      <c r="A128" s="259"/>
      <c r="B128" s="259"/>
      <c r="C128" s="259"/>
      <c r="D128" s="259"/>
      <c r="E128" s="259"/>
      <c r="F128" s="259"/>
      <c r="G128" s="259"/>
      <c r="H128" s="259"/>
      <c r="I128" s="259"/>
      <c r="J128" s="259"/>
    </row>
    <row r="129" spans="1:10" ht="11.25" customHeight="1">
      <c r="A129" s="259"/>
      <c r="B129" s="259"/>
      <c r="C129" s="259"/>
      <c r="D129" s="259"/>
      <c r="E129" s="259"/>
      <c r="F129" s="259"/>
      <c r="G129" s="259"/>
      <c r="H129" s="259"/>
      <c r="I129" s="259"/>
      <c r="J129" s="259"/>
    </row>
    <row r="130" spans="1:10" ht="11.25" customHeight="1">
      <c r="A130" s="259"/>
      <c r="B130" s="259"/>
      <c r="C130" s="259"/>
      <c r="D130" s="259"/>
      <c r="E130" s="259"/>
      <c r="F130" s="259"/>
      <c r="G130" s="259"/>
      <c r="H130" s="259"/>
      <c r="I130" s="259"/>
      <c r="J130" s="259"/>
    </row>
    <row r="131" spans="1:10" ht="11.25" customHeight="1">
      <c r="A131" s="253" t="s">
        <v>2324</v>
      </c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1:10" ht="11.25" customHeight="1">
      <c r="A132" s="253" t="s">
        <v>2507</v>
      </c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1:10" ht="11.25" customHeight="1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1:10" ht="11.25" customHeight="1">
      <c r="A134" s="260" t="s">
        <v>2319</v>
      </c>
      <c r="B134" s="260"/>
      <c r="C134" s="260"/>
      <c r="D134" s="260"/>
      <c r="E134" s="260"/>
      <c r="F134" s="260"/>
      <c r="G134" s="260"/>
      <c r="H134" s="260"/>
      <c r="I134" s="260"/>
      <c r="J134" s="260"/>
    </row>
    <row r="135" spans="1:10" ht="11.25" customHeight="1">
      <c r="A135" s="280"/>
      <c r="B135" s="280"/>
      <c r="C135" s="280"/>
      <c r="D135" s="280"/>
      <c r="E135" s="280"/>
      <c r="F135" s="280"/>
      <c r="G135" s="280"/>
      <c r="H135" s="280"/>
      <c r="I135" s="280"/>
      <c r="J135" s="280"/>
    </row>
    <row r="136" spans="1:10" ht="11.25" customHeight="1">
      <c r="A136" s="283"/>
      <c r="B136" s="283"/>
      <c r="C136" s="283"/>
      <c r="D136" s="283"/>
      <c r="E136" s="188"/>
      <c r="F136" s="290" t="s">
        <v>1612</v>
      </c>
      <c r="G136" s="254"/>
      <c r="H136" s="126"/>
      <c r="I136" s="290" t="s">
        <v>1613</v>
      </c>
      <c r="J136" s="254"/>
    </row>
    <row r="137" spans="1:10" ht="11.25" customHeight="1">
      <c r="A137" s="280" t="s">
        <v>2170</v>
      </c>
      <c r="B137" s="280"/>
      <c r="C137" s="280"/>
      <c r="D137" s="280"/>
      <c r="E137" s="128" t="s">
        <v>2171</v>
      </c>
      <c r="F137" s="189" t="s">
        <v>2172</v>
      </c>
      <c r="G137" s="189" t="s">
        <v>2173</v>
      </c>
      <c r="H137" s="128"/>
      <c r="I137" s="189" t="s">
        <v>2172</v>
      </c>
      <c r="J137" s="189" t="s">
        <v>2173</v>
      </c>
    </row>
    <row r="138" spans="1:10" ht="11.25" customHeight="1">
      <c r="A138" s="149" t="s">
        <v>2329</v>
      </c>
      <c r="B138" s="123"/>
      <c r="C138" s="123"/>
      <c r="D138" s="123"/>
      <c r="E138" s="183" t="s">
        <v>1270</v>
      </c>
      <c r="F138" s="143"/>
      <c r="G138" s="143"/>
      <c r="H138" s="136"/>
      <c r="I138" s="143"/>
      <c r="J138" s="143"/>
    </row>
    <row r="139" spans="1:10" ht="11.25" customHeight="1">
      <c r="A139" s="134" t="s">
        <v>1258</v>
      </c>
      <c r="B139" s="138"/>
      <c r="C139" s="138"/>
      <c r="D139" s="186"/>
      <c r="E139" s="122"/>
      <c r="F139" s="143"/>
      <c r="G139" s="143"/>
      <c r="H139" s="136"/>
      <c r="I139" s="143"/>
      <c r="J139" s="143"/>
    </row>
    <row r="140" spans="1:10" ht="11.25" customHeight="1">
      <c r="A140" s="138" t="s">
        <v>595</v>
      </c>
      <c r="B140" s="138"/>
      <c r="C140" s="138"/>
      <c r="D140" s="186" t="s">
        <v>1091</v>
      </c>
      <c r="E140" s="122"/>
      <c r="F140" s="241" t="s">
        <v>1849</v>
      </c>
      <c r="G140" s="143">
        <v>0.1</v>
      </c>
      <c r="H140" s="136"/>
      <c r="I140" s="143" t="s">
        <v>584</v>
      </c>
      <c r="J140" s="143" t="s">
        <v>584</v>
      </c>
    </row>
    <row r="141" spans="1:10" ht="11.25" customHeight="1">
      <c r="A141" s="138" t="s">
        <v>597</v>
      </c>
      <c r="B141" s="138"/>
      <c r="C141" s="138"/>
      <c r="D141" s="186" t="s">
        <v>1618</v>
      </c>
      <c r="E141" s="122"/>
      <c r="F141" s="168" t="s">
        <v>1616</v>
      </c>
      <c r="G141" s="168" t="s">
        <v>1616</v>
      </c>
      <c r="H141" s="144"/>
      <c r="I141" s="240" t="s">
        <v>1849</v>
      </c>
      <c r="J141" s="144">
        <f>J142-SUM(J124:J140)</f>
        <v>1</v>
      </c>
    </row>
    <row r="142" spans="1:10" ht="11.25" customHeight="1">
      <c r="A142" s="181" t="s">
        <v>1094</v>
      </c>
      <c r="B142" s="181"/>
      <c r="C142" s="181"/>
      <c r="D142" s="186" t="s">
        <v>1618</v>
      </c>
      <c r="E142" s="122"/>
      <c r="F142" s="241" t="s">
        <v>1849</v>
      </c>
      <c r="G142" s="132">
        <v>0.2</v>
      </c>
      <c r="H142" s="132"/>
      <c r="I142" s="132">
        <v>336</v>
      </c>
      <c r="J142" s="132">
        <v>10416</v>
      </c>
    </row>
    <row r="143" spans="1:10" ht="11.25" customHeight="1">
      <c r="A143" s="181" t="s">
        <v>598</v>
      </c>
      <c r="B143" s="181"/>
      <c r="C143" s="181"/>
      <c r="D143" s="186" t="s">
        <v>1618</v>
      </c>
      <c r="E143" s="126"/>
      <c r="F143" s="182">
        <f>SUM(F122,F142)</f>
        <v>5539</v>
      </c>
      <c r="G143" s="182">
        <f>SUM(G122,G142)</f>
        <v>79075.2</v>
      </c>
      <c r="H143" s="182"/>
      <c r="I143" s="182">
        <f>SUM(I122,I142)</f>
        <v>10437</v>
      </c>
      <c r="J143" s="182">
        <f>SUM(J122,J142)</f>
        <v>215306</v>
      </c>
    </row>
    <row r="144" spans="1:10" ht="11.25" customHeight="1">
      <c r="A144" s="176" t="s">
        <v>2330</v>
      </c>
      <c r="B144" s="176"/>
      <c r="C144" s="176"/>
      <c r="D144" s="176"/>
      <c r="E144" s="183" t="s">
        <v>1207</v>
      </c>
      <c r="F144" s="136"/>
      <c r="G144" s="136"/>
      <c r="H144" s="135"/>
      <c r="I144" s="136"/>
      <c r="J144" s="136"/>
    </row>
    <row r="145" spans="1:10" ht="11.25" customHeight="1">
      <c r="A145" s="134" t="s">
        <v>602</v>
      </c>
      <c r="B145" s="134"/>
      <c r="C145" s="134"/>
      <c r="D145" s="130"/>
      <c r="E145" s="122"/>
      <c r="F145" s="139"/>
      <c r="G145" s="139"/>
      <c r="H145" s="136"/>
      <c r="I145" s="139"/>
      <c r="J145" s="139"/>
    </row>
    <row r="146" spans="1:10" ht="11.25" customHeight="1">
      <c r="A146" s="138" t="s">
        <v>583</v>
      </c>
      <c r="B146" s="138"/>
      <c r="C146" s="138"/>
      <c r="D146" s="186"/>
      <c r="E146" s="122"/>
      <c r="F146" s="143">
        <v>1080000</v>
      </c>
      <c r="G146" s="143">
        <v>161026</v>
      </c>
      <c r="H146" s="136"/>
      <c r="I146" s="143">
        <v>22000</v>
      </c>
      <c r="J146" s="139">
        <v>282</v>
      </c>
    </row>
    <row r="147" spans="1:10" ht="11.25" customHeight="1">
      <c r="A147" s="138" t="s">
        <v>605</v>
      </c>
      <c r="B147" s="138"/>
      <c r="C147" s="138"/>
      <c r="D147" s="186"/>
      <c r="E147" s="122"/>
      <c r="F147" s="143">
        <v>50000</v>
      </c>
      <c r="G147" s="143">
        <v>8850</v>
      </c>
      <c r="H147" s="136"/>
      <c r="I147" s="143">
        <v>8530000</v>
      </c>
      <c r="J147" s="139">
        <v>103412</v>
      </c>
    </row>
    <row r="148" spans="1:10" ht="11.25" customHeight="1">
      <c r="A148" s="138" t="s">
        <v>613</v>
      </c>
      <c r="B148" s="138"/>
      <c r="C148" s="138"/>
      <c r="D148" s="186"/>
      <c r="E148" s="122"/>
      <c r="F148" s="143" t="s">
        <v>584</v>
      </c>
      <c r="G148" s="143" t="s">
        <v>584</v>
      </c>
      <c r="H148" s="136"/>
      <c r="I148" s="143" t="s">
        <v>584</v>
      </c>
      <c r="J148" s="143" t="s">
        <v>584</v>
      </c>
    </row>
    <row r="149" spans="1:10" ht="11.25" customHeight="1">
      <c r="A149" s="181" t="s">
        <v>1094</v>
      </c>
      <c r="B149" s="181"/>
      <c r="C149" s="181"/>
      <c r="D149" s="186"/>
      <c r="E149" s="122"/>
      <c r="F149" s="132">
        <f>SUM(F146:F148)</f>
        <v>1130000</v>
      </c>
      <c r="G149" s="132">
        <f>SUM(G146:G148)</f>
        <v>169876</v>
      </c>
      <c r="H149" s="132"/>
      <c r="I149" s="132">
        <f>SUM(I146:I148)</f>
        <v>8552000</v>
      </c>
      <c r="J149" s="132">
        <f>SUM(J146:J148)</f>
        <v>103694</v>
      </c>
    </row>
    <row r="150" spans="1:10" ht="11.25" customHeight="1">
      <c r="A150" s="134" t="s">
        <v>585</v>
      </c>
      <c r="B150" s="134"/>
      <c r="C150" s="134"/>
      <c r="D150" s="130"/>
      <c r="E150" s="122"/>
      <c r="F150" s="136"/>
      <c r="G150" s="136"/>
      <c r="H150" s="136"/>
      <c r="I150" s="136"/>
      <c r="J150" s="136"/>
    </row>
    <row r="151" spans="1:10" ht="11.25" customHeight="1">
      <c r="A151" s="138" t="s">
        <v>2331</v>
      </c>
      <c r="B151" s="138"/>
      <c r="C151" s="138"/>
      <c r="D151" s="186"/>
      <c r="E151" s="122"/>
      <c r="F151" s="143" t="s">
        <v>584</v>
      </c>
      <c r="G151" s="143" t="s">
        <v>584</v>
      </c>
      <c r="H151" s="136"/>
      <c r="I151" s="139">
        <v>235000</v>
      </c>
      <c r="J151" s="139">
        <v>29344</v>
      </c>
    </row>
    <row r="152" spans="1:10" ht="11.25" customHeight="1">
      <c r="A152" s="138" t="s">
        <v>1248</v>
      </c>
      <c r="B152" s="138"/>
      <c r="C152" s="138"/>
      <c r="D152" s="186"/>
      <c r="E152" s="122"/>
      <c r="F152" s="139">
        <v>64000</v>
      </c>
      <c r="G152" s="139">
        <v>9977</v>
      </c>
      <c r="H152" s="136"/>
      <c r="I152" s="139">
        <v>66000</v>
      </c>
      <c r="J152" s="139">
        <v>8710</v>
      </c>
    </row>
    <row r="153" spans="1:10" ht="11.25" customHeight="1">
      <c r="A153" s="138" t="s">
        <v>597</v>
      </c>
      <c r="B153" s="138"/>
      <c r="C153" s="138"/>
      <c r="D153" s="186"/>
      <c r="E153" s="122"/>
      <c r="F153" s="168" t="s">
        <v>1616</v>
      </c>
      <c r="G153" s="168" t="s">
        <v>1616</v>
      </c>
      <c r="H153" s="144"/>
      <c r="I153" s="144">
        <f>I154-SUM(I151:I152)</f>
        <v>1000</v>
      </c>
      <c r="J153" s="240" t="s">
        <v>1849</v>
      </c>
    </row>
    <row r="154" spans="1:10" ht="11.25" customHeight="1">
      <c r="A154" s="181" t="s">
        <v>1094</v>
      </c>
      <c r="B154" s="181"/>
      <c r="C154" s="181"/>
      <c r="D154" s="186"/>
      <c r="E154" s="122"/>
      <c r="F154" s="132">
        <v>64000</v>
      </c>
      <c r="G154" s="132">
        <v>9977</v>
      </c>
      <c r="H154" s="132"/>
      <c r="I154" s="132">
        <v>302000</v>
      </c>
      <c r="J154" s="132">
        <v>38054</v>
      </c>
    </row>
    <row r="155" spans="1:10" ht="11.25" customHeight="1">
      <c r="A155" s="181" t="s">
        <v>598</v>
      </c>
      <c r="B155" s="181"/>
      <c r="C155" s="181"/>
      <c r="D155" s="186"/>
      <c r="E155" s="122"/>
      <c r="F155" s="182">
        <f>SUM(F149,F154)</f>
        <v>1194000</v>
      </c>
      <c r="G155" s="182">
        <f>SUM(G149,G154)</f>
        <v>179853</v>
      </c>
      <c r="H155" s="182"/>
      <c r="I155" s="182">
        <f>SUM(I149,I154)</f>
        <v>8854000</v>
      </c>
      <c r="J155" s="182">
        <f>SUM(J149,J154)</f>
        <v>141748</v>
      </c>
    </row>
    <row r="156" spans="1:10" ht="11.25" customHeight="1">
      <c r="A156" s="131" t="s">
        <v>2332</v>
      </c>
      <c r="B156" s="131"/>
      <c r="C156" s="131"/>
      <c r="D156" s="131"/>
      <c r="E156" s="148"/>
      <c r="F156" s="136"/>
      <c r="G156" s="136"/>
      <c r="H156" s="135"/>
      <c r="I156" s="136"/>
      <c r="J156" s="136"/>
    </row>
    <row r="157" spans="1:10" ht="11.25" customHeight="1">
      <c r="A157" s="162" t="s">
        <v>2333</v>
      </c>
      <c r="B157" s="135"/>
      <c r="C157" s="135"/>
      <c r="D157" s="135"/>
      <c r="E157" s="148"/>
      <c r="F157" s="136"/>
      <c r="G157" s="136"/>
      <c r="H157" s="135"/>
      <c r="I157" s="136"/>
      <c r="J157" s="136"/>
    </row>
    <row r="158" spans="1:10" ht="11.25" customHeight="1">
      <c r="A158" s="153" t="s">
        <v>2334</v>
      </c>
      <c r="B158" s="123"/>
      <c r="C158" s="123"/>
      <c r="D158" s="123"/>
      <c r="E158" s="183" t="s">
        <v>2335</v>
      </c>
      <c r="F158" s="136"/>
      <c r="G158" s="136"/>
      <c r="H158" s="135"/>
      <c r="I158" s="136"/>
      <c r="J158" s="136"/>
    </row>
    <row r="159" spans="1:10" ht="11.25" customHeight="1">
      <c r="A159" s="138" t="s">
        <v>602</v>
      </c>
      <c r="B159" s="134"/>
      <c r="C159" s="134"/>
      <c r="D159" s="130"/>
      <c r="E159" s="122"/>
      <c r="F159" s="139"/>
      <c r="G159" s="139"/>
      <c r="H159" s="136"/>
      <c r="I159" s="139"/>
      <c r="J159" s="139"/>
    </row>
    <row r="160" spans="1:10" ht="11.25" customHeight="1">
      <c r="A160" s="181" t="s">
        <v>604</v>
      </c>
      <c r="B160" s="138"/>
      <c r="C160" s="138"/>
      <c r="D160" s="186"/>
      <c r="E160" s="122"/>
      <c r="F160" s="143">
        <v>229</v>
      </c>
      <c r="G160" s="143">
        <v>28</v>
      </c>
      <c r="H160" s="136"/>
      <c r="I160" s="143">
        <v>192</v>
      </c>
      <c r="J160" s="139">
        <v>24</v>
      </c>
    </row>
    <row r="161" spans="1:10" ht="11.25" customHeight="1">
      <c r="A161" s="181" t="s">
        <v>583</v>
      </c>
      <c r="B161" s="138"/>
      <c r="C161" s="138"/>
      <c r="D161" s="186"/>
      <c r="E161" s="122"/>
      <c r="F161" s="143">
        <v>2574</v>
      </c>
      <c r="G161" s="143">
        <v>373</v>
      </c>
      <c r="H161" s="136"/>
      <c r="I161" s="143">
        <v>128</v>
      </c>
      <c r="J161" s="139">
        <v>18</v>
      </c>
    </row>
    <row r="162" spans="1:10" ht="11.25" customHeight="1">
      <c r="A162" s="181" t="s">
        <v>605</v>
      </c>
      <c r="B162" s="138"/>
      <c r="C162" s="138"/>
      <c r="D162" s="186"/>
      <c r="E162" s="122"/>
      <c r="F162" s="143">
        <v>4068</v>
      </c>
      <c r="G162" s="143">
        <v>490</v>
      </c>
      <c r="H162" s="136"/>
      <c r="I162" s="143">
        <v>1745</v>
      </c>
      <c r="J162" s="139">
        <v>230</v>
      </c>
    </row>
    <row r="163" spans="1:10" ht="11.25" customHeight="1">
      <c r="A163" s="181" t="s">
        <v>612</v>
      </c>
      <c r="B163" s="138"/>
      <c r="C163" s="138"/>
      <c r="D163" s="186"/>
      <c r="E163" s="122"/>
      <c r="F163" s="143">
        <v>8806</v>
      </c>
      <c r="G163" s="143">
        <v>1409</v>
      </c>
      <c r="H163" s="136"/>
      <c r="I163" s="143">
        <v>9808</v>
      </c>
      <c r="J163" s="143">
        <v>1352</v>
      </c>
    </row>
    <row r="164" spans="1:10" ht="11.25" customHeight="1">
      <c r="A164" s="181" t="s">
        <v>613</v>
      </c>
      <c r="B164" s="138"/>
      <c r="C164" s="138"/>
      <c r="D164" s="186"/>
      <c r="E164" s="122"/>
      <c r="F164" s="143" t="s">
        <v>584</v>
      </c>
      <c r="G164" s="143" t="s">
        <v>584</v>
      </c>
      <c r="H164" s="136"/>
      <c r="I164" s="143">
        <v>128</v>
      </c>
      <c r="J164" s="139">
        <v>17</v>
      </c>
    </row>
    <row r="165" spans="1:10" ht="11.25" customHeight="1">
      <c r="A165" s="190" t="s">
        <v>1094</v>
      </c>
      <c r="B165" s="181"/>
      <c r="C165" s="181"/>
      <c r="D165" s="186"/>
      <c r="E165" s="122"/>
      <c r="F165" s="132">
        <f>SUM(F160:F164)</f>
        <v>15677</v>
      </c>
      <c r="G165" s="132">
        <f>SUM(G160:G164)</f>
        <v>2300</v>
      </c>
      <c r="H165" s="132"/>
      <c r="I165" s="132">
        <f>SUM(I160:I164)</f>
        <v>12001</v>
      </c>
      <c r="J165" s="132">
        <f>SUM(J160:J164)</f>
        <v>1641</v>
      </c>
    </row>
    <row r="166" spans="1:10" ht="11.25" customHeight="1">
      <c r="A166" s="138" t="s">
        <v>585</v>
      </c>
      <c r="B166" s="134"/>
      <c r="C166" s="134"/>
      <c r="D166" s="130"/>
      <c r="E166" s="122"/>
      <c r="F166" s="136"/>
      <c r="G166" s="136"/>
      <c r="H166" s="136"/>
      <c r="I166" s="136"/>
      <c r="J166" s="136"/>
    </row>
    <row r="167" spans="1:10" ht="11.25" customHeight="1">
      <c r="A167" s="181" t="s">
        <v>1248</v>
      </c>
      <c r="B167" s="138"/>
      <c r="C167" s="138"/>
      <c r="D167" s="186"/>
      <c r="E167" s="122"/>
      <c r="F167" s="139">
        <v>9954</v>
      </c>
      <c r="G167" s="139">
        <v>1234</v>
      </c>
      <c r="H167" s="136"/>
      <c r="I167" s="139">
        <v>66509</v>
      </c>
      <c r="J167" s="139">
        <v>8883</v>
      </c>
    </row>
    <row r="168" spans="1:10" ht="11.25" customHeight="1">
      <c r="A168" s="181" t="s">
        <v>597</v>
      </c>
      <c r="B168" s="138"/>
      <c r="C168" s="138"/>
      <c r="D168" s="186"/>
      <c r="E168" s="122"/>
      <c r="F168" s="144">
        <f>F169-SUM(F167:F167)</f>
        <v>128</v>
      </c>
      <c r="G168" s="144">
        <f>G169-SUM(G167:G167)</f>
        <v>17</v>
      </c>
      <c r="H168" s="144"/>
      <c r="I168" s="144">
        <f>I169-SUM(I167:I167)</f>
        <v>2884</v>
      </c>
      <c r="J168" s="144">
        <f>J169-SUM(J167:J167)</f>
        <v>408</v>
      </c>
    </row>
    <row r="169" spans="1:10" ht="11.25" customHeight="1">
      <c r="A169" s="190" t="s">
        <v>1094</v>
      </c>
      <c r="B169" s="181"/>
      <c r="C169" s="181"/>
      <c r="D169" s="186"/>
      <c r="E169" s="122"/>
      <c r="F169" s="132">
        <v>10082</v>
      </c>
      <c r="G169" s="132">
        <v>1251</v>
      </c>
      <c r="H169" s="132"/>
      <c r="I169" s="132">
        <v>69393</v>
      </c>
      <c r="J169" s="132">
        <v>9291</v>
      </c>
    </row>
    <row r="170" spans="1:10" ht="11.25" customHeight="1">
      <c r="A170" s="190" t="s">
        <v>598</v>
      </c>
      <c r="B170" s="181"/>
      <c r="C170" s="181"/>
      <c r="D170" s="186"/>
      <c r="E170" s="122"/>
      <c r="F170" s="182">
        <f>SUM(F165,F169)</f>
        <v>25759</v>
      </c>
      <c r="G170" s="182">
        <f>SUM(G165,G169)</f>
        <v>3551</v>
      </c>
      <c r="H170" s="182"/>
      <c r="I170" s="182">
        <f>SUM(I165,I169)</f>
        <v>81394</v>
      </c>
      <c r="J170" s="182">
        <f>SUM(J165,J169)</f>
        <v>10932</v>
      </c>
    </row>
    <row r="171" spans="1:10" ht="11.25" customHeight="1">
      <c r="A171" s="176" t="s">
        <v>1122</v>
      </c>
      <c r="B171" s="176"/>
      <c r="C171" s="176"/>
      <c r="D171" s="176"/>
      <c r="E171" s="183" t="s">
        <v>2336</v>
      </c>
      <c r="F171" s="136"/>
      <c r="G171" s="136"/>
      <c r="H171" s="135"/>
      <c r="I171" s="136"/>
      <c r="J171" s="136"/>
    </row>
    <row r="172" spans="1:10" ht="11.25" customHeight="1">
      <c r="A172" s="134" t="s">
        <v>602</v>
      </c>
      <c r="B172" s="134"/>
      <c r="C172" s="134"/>
      <c r="D172" s="130"/>
      <c r="E172" s="122"/>
      <c r="F172" s="139"/>
      <c r="G172" s="139"/>
      <c r="H172" s="136"/>
      <c r="I172" s="139"/>
      <c r="J172" s="139"/>
    </row>
    <row r="173" spans="1:10" ht="11.25" customHeight="1">
      <c r="A173" s="138" t="s">
        <v>610</v>
      </c>
      <c r="B173" s="138"/>
      <c r="C173" s="138"/>
      <c r="D173" s="186"/>
      <c r="E173" s="122"/>
      <c r="F173" s="143" t="s">
        <v>584</v>
      </c>
      <c r="G173" s="143" t="s">
        <v>584</v>
      </c>
      <c r="H173" s="136"/>
      <c r="I173" s="143">
        <v>1508</v>
      </c>
      <c r="J173" s="139">
        <v>554</v>
      </c>
    </row>
    <row r="174" spans="1:10" ht="11.25" customHeight="1">
      <c r="A174" s="138" t="s">
        <v>583</v>
      </c>
      <c r="B174" s="138"/>
      <c r="C174" s="138"/>
      <c r="D174" s="186"/>
      <c r="E174" s="122"/>
      <c r="F174" s="143">
        <v>32838</v>
      </c>
      <c r="G174" s="143">
        <v>10621</v>
      </c>
      <c r="H174" s="136"/>
      <c r="I174" s="143">
        <v>105452</v>
      </c>
      <c r="J174" s="139">
        <v>37347</v>
      </c>
    </row>
    <row r="175" spans="1:10" ht="11.25" customHeight="1">
      <c r="A175" s="138" t="s">
        <v>612</v>
      </c>
      <c r="B175" s="138"/>
      <c r="C175" s="138"/>
      <c r="D175" s="186"/>
      <c r="E175" s="122"/>
      <c r="F175" s="143">
        <v>3874</v>
      </c>
      <c r="G175" s="143">
        <v>1249</v>
      </c>
      <c r="H175" s="136"/>
      <c r="I175" s="143">
        <v>14178</v>
      </c>
      <c r="J175" s="143">
        <v>5669</v>
      </c>
    </row>
    <row r="176" spans="1:10" ht="11.25" customHeight="1">
      <c r="A176" s="138" t="s">
        <v>613</v>
      </c>
      <c r="B176" s="138"/>
      <c r="C176" s="138"/>
      <c r="D176" s="186"/>
      <c r="E176" s="122"/>
      <c r="F176" s="143">
        <v>290</v>
      </c>
      <c r="G176" s="143">
        <v>45</v>
      </c>
      <c r="H176" s="136"/>
      <c r="I176" s="143">
        <v>473</v>
      </c>
      <c r="J176" s="139">
        <v>94</v>
      </c>
    </row>
    <row r="177" spans="1:10" ht="11.25" customHeight="1">
      <c r="A177" s="181" t="s">
        <v>1094</v>
      </c>
      <c r="B177" s="181"/>
      <c r="C177" s="181"/>
      <c r="D177" s="186"/>
      <c r="E177" s="122"/>
      <c r="F177" s="132">
        <f>SUM(F173:F176)</f>
        <v>37002</v>
      </c>
      <c r="G177" s="132">
        <f>SUM(G173:G176)</f>
        <v>11915</v>
      </c>
      <c r="H177" s="132"/>
      <c r="I177" s="132">
        <f>SUM(I173:I176)</f>
        <v>121611</v>
      </c>
      <c r="J177" s="132">
        <f>SUM(J173:J176)</f>
        <v>43664</v>
      </c>
    </row>
    <row r="178" spans="1:10" ht="11.25" customHeight="1">
      <c r="A178" s="134" t="s">
        <v>585</v>
      </c>
      <c r="B178" s="134"/>
      <c r="C178" s="134"/>
      <c r="D178" s="130"/>
      <c r="E178" s="122"/>
      <c r="F178" s="136"/>
      <c r="G178" s="136"/>
      <c r="H178" s="136"/>
      <c r="I178" s="136"/>
      <c r="J178" s="136"/>
    </row>
    <row r="179" spans="1:10" ht="11.25" customHeight="1">
      <c r="A179" s="138" t="s">
        <v>1248</v>
      </c>
      <c r="B179" s="138"/>
      <c r="C179" s="138"/>
      <c r="D179" s="186"/>
      <c r="E179" s="122"/>
      <c r="F179" s="143" t="s">
        <v>584</v>
      </c>
      <c r="G179" s="143" t="s">
        <v>584</v>
      </c>
      <c r="H179" s="136"/>
      <c r="I179" s="139">
        <v>39945</v>
      </c>
      <c r="J179" s="139">
        <v>13088</v>
      </c>
    </row>
    <row r="180" spans="1:10" ht="11.25" customHeight="1">
      <c r="A180" s="138" t="s">
        <v>616</v>
      </c>
      <c r="B180" s="138"/>
      <c r="C180" s="138"/>
      <c r="D180" s="186"/>
      <c r="E180" s="122"/>
      <c r="F180" s="139">
        <v>172938</v>
      </c>
      <c r="G180" s="139">
        <v>73265</v>
      </c>
      <c r="H180" s="136"/>
      <c r="I180" s="139">
        <v>180132</v>
      </c>
      <c r="J180" s="139">
        <v>74463</v>
      </c>
    </row>
    <row r="181" spans="1:10" ht="11.25" customHeight="1">
      <c r="A181" s="138" t="s">
        <v>593</v>
      </c>
      <c r="B181" s="138"/>
      <c r="C181" s="138"/>
      <c r="D181" s="186"/>
      <c r="E181" s="122"/>
      <c r="F181" s="139">
        <v>611297</v>
      </c>
      <c r="G181" s="139">
        <v>229328</v>
      </c>
      <c r="H181" s="136"/>
      <c r="I181" s="139">
        <v>608060</v>
      </c>
      <c r="J181" s="139">
        <v>209070</v>
      </c>
    </row>
    <row r="182" spans="1:10" ht="11.25" customHeight="1">
      <c r="A182" s="138" t="s">
        <v>597</v>
      </c>
      <c r="B182" s="138"/>
      <c r="C182" s="138"/>
      <c r="D182" s="186"/>
      <c r="E182" s="122"/>
      <c r="F182" s="144">
        <f>F183-SUM(F179:F181)</f>
        <v>1283</v>
      </c>
      <c r="G182" s="144">
        <f>G183-SUM(G179:G181)</f>
        <v>564</v>
      </c>
      <c r="H182" s="144"/>
      <c r="I182" s="144">
        <f>I183-SUM(I179:I181)</f>
        <v>968</v>
      </c>
      <c r="J182" s="144">
        <f>J183-SUM(J179:J181)</f>
        <v>482</v>
      </c>
    </row>
    <row r="183" spans="1:10" ht="11.25" customHeight="1">
      <c r="A183" s="181" t="s">
        <v>1094</v>
      </c>
      <c r="B183" s="181"/>
      <c r="C183" s="181"/>
      <c r="D183" s="186"/>
      <c r="E183" s="122"/>
      <c r="F183" s="132">
        <v>785518</v>
      </c>
      <c r="G183" s="132">
        <v>303157</v>
      </c>
      <c r="H183" s="132"/>
      <c r="I183" s="132">
        <v>829105</v>
      </c>
      <c r="J183" s="132">
        <v>297103</v>
      </c>
    </row>
    <row r="184" spans="1:10" ht="11.25" customHeight="1">
      <c r="A184" s="181" t="s">
        <v>598</v>
      </c>
      <c r="B184" s="181"/>
      <c r="C184" s="181"/>
      <c r="D184" s="186"/>
      <c r="E184" s="122"/>
      <c r="F184" s="182">
        <f>SUM(F177,F183)</f>
        <v>822520</v>
      </c>
      <c r="G184" s="182">
        <f>SUM(G177,G183)</f>
        <v>315072</v>
      </c>
      <c r="H184" s="182"/>
      <c r="I184" s="182">
        <f>SUM(I177,I183)</f>
        <v>950716</v>
      </c>
      <c r="J184" s="182">
        <f>SUM(J177,J183)</f>
        <v>340767</v>
      </c>
    </row>
    <row r="185" spans="1:10" ht="11.25" customHeight="1">
      <c r="A185" s="176" t="s">
        <v>2337</v>
      </c>
      <c r="B185" s="176"/>
      <c r="C185" s="176"/>
      <c r="D185" s="176"/>
      <c r="E185" s="183" t="s">
        <v>2338</v>
      </c>
      <c r="F185" s="136"/>
      <c r="G185" s="136"/>
      <c r="H185" s="135"/>
      <c r="I185" s="136"/>
      <c r="J185" s="136"/>
    </row>
    <row r="186" spans="1:10" ht="11.25" customHeight="1">
      <c r="A186" s="134" t="s">
        <v>602</v>
      </c>
      <c r="B186" s="134"/>
      <c r="C186" s="134"/>
      <c r="D186" s="130"/>
      <c r="E186" s="122"/>
      <c r="F186" s="139"/>
      <c r="G186" s="139"/>
      <c r="H186" s="136"/>
      <c r="I186" s="139"/>
      <c r="J186" s="139"/>
    </row>
    <row r="187" spans="1:10" ht="11.25" customHeight="1">
      <c r="A187" s="138" t="s">
        <v>1272</v>
      </c>
      <c r="B187" s="138"/>
      <c r="C187" s="138"/>
      <c r="D187" s="186"/>
      <c r="E187" s="122"/>
      <c r="F187" s="143" t="s">
        <v>584</v>
      </c>
      <c r="G187" s="143">
        <v>28</v>
      </c>
      <c r="H187" s="136"/>
      <c r="I187" s="143" t="s">
        <v>584</v>
      </c>
      <c r="J187" s="139">
        <v>29</v>
      </c>
    </row>
    <row r="188" spans="1:10" ht="11.25" customHeight="1">
      <c r="A188" s="138" t="s">
        <v>2328</v>
      </c>
      <c r="B188" s="138"/>
      <c r="C188" s="138"/>
      <c r="D188" s="186"/>
      <c r="E188" s="122"/>
      <c r="F188" s="143" t="s">
        <v>584</v>
      </c>
      <c r="G188" s="143">
        <v>966</v>
      </c>
      <c r="H188" s="136"/>
      <c r="I188" s="143" t="s">
        <v>584</v>
      </c>
      <c r="J188" s="139">
        <v>1463</v>
      </c>
    </row>
    <row r="189" spans="1:10" ht="11.25" customHeight="1">
      <c r="A189" s="138" t="s">
        <v>609</v>
      </c>
      <c r="B189" s="138"/>
      <c r="C189" s="138"/>
      <c r="D189" s="186"/>
      <c r="E189" s="122"/>
      <c r="F189" s="143" t="s">
        <v>584</v>
      </c>
      <c r="G189" s="143">
        <v>1179</v>
      </c>
      <c r="H189" s="136"/>
      <c r="I189" s="143" t="s">
        <v>584</v>
      </c>
      <c r="J189" s="139">
        <v>1904</v>
      </c>
    </row>
    <row r="190" spans="1:10" ht="11.25" customHeight="1">
      <c r="A190" s="138" t="s">
        <v>582</v>
      </c>
      <c r="B190" s="138"/>
      <c r="C190" s="138"/>
      <c r="D190" s="186"/>
      <c r="E190" s="122"/>
      <c r="F190" s="143" t="s">
        <v>584</v>
      </c>
      <c r="G190" s="143">
        <v>71</v>
      </c>
      <c r="H190" s="136"/>
      <c r="I190" s="143" t="s">
        <v>584</v>
      </c>
      <c r="J190" s="139">
        <v>196</v>
      </c>
    </row>
    <row r="191" spans="1:10" ht="11.25" customHeight="1">
      <c r="A191" s="138" t="s">
        <v>604</v>
      </c>
      <c r="B191" s="138"/>
      <c r="C191" s="138"/>
      <c r="D191" s="186"/>
      <c r="E191" s="122"/>
      <c r="F191" s="143" t="s">
        <v>584</v>
      </c>
      <c r="G191" s="143">
        <v>1643</v>
      </c>
      <c r="H191" s="136"/>
      <c r="I191" s="143" t="s">
        <v>584</v>
      </c>
      <c r="J191" s="139">
        <v>1896</v>
      </c>
    </row>
    <row r="192" spans="1:10" ht="11.25" customHeight="1">
      <c r="A192" s="138" t="s">
        <v>583</v>
      </c>
      <c r="B192" s="138"/>
      <c r="C192" s="138"/>
      <c r="D192" s="186"/>
      <c r="E192" s="128"/>
      <c r="F192" s="168" t="s">
        <v>584</v>
      </c>
      <c r="G192" s="168">
        <v>128872</v>
      </c>
      <c r="H192" s="144"/>
      <c r="I192" s="168" t="s">
        <v>584</v>
      </c>
      <c r="J192" s="144">
        <v>105022</v>
      </c>
    </row>
    <row r="193" spans="1:10" ht="11.25" customHeight="1">
      <c r="A193" s="283" t="s">
        <v>1615</v>
      </c>
      <c r="B193" s="283"/>
      <c r="C193" s="283"/>
      <c r="D193" s="283"/>
      <c r="E193" s="283"/>
      <c r="F193" s="283"/>
      <c r="G193" s="283"/>
      <c r="H193" s="283"/>
      <c r="I193" s="283"/>
      <c r="J193" s="283"/>
    </row>
    <row r="194" spans="1:10" ht="11.25" customHeight="1">
      <c r="A194" s="259"/>
      <c r="B194" s="259"/>
      <c r="C194" s="259"/>
      <c r="D194" s="259"/>
      <c r="E194" s="259"/>
      <c r="F194" s="259"/>
      <c r="G194" s="259"/>
      <c r="H194" s="259"/>
      <c r="I194" s="259"/>
      <c r="J194" s="259"/>
    </row>
    <row r="195" spans="1:10" ht="11.25" customHeight="1">
      <c r="A195" s="259"/>
      <c r="B195" s="259"/>
      <c r="C195" s="259"/>
      <c r="D195" s="259"/>
      <c r="E195" s="259"/>
      <c r="F195" s="259"/>
      <c r="G195" s="259"/>
      <c r="H195" s="259"/>
      <c r="I195" s="259"/>
      <c r="J195" s="259"/>
    </row>
    <row r="196" spans="1:10" ht="11.25" customHeight="1">
      <c r="A196" s="253" t="s">
        <v>2324</v>
      </c>
      <c r="B196" s="253"/>
      <c r="C196" s="253"/>
      <c r="D196" s="253"/>
      <c r="E196" s="253"/>
      <c r="F196" s="253"/>
      <c r="G196" s="253"/>
      <c r="H196" s="253"/>
      <c r="I196" s="253"/>
      <c r="J196" s="253"/>
    </row>
    <row r="197" spans="1:10" ht="11.25" customHeight="1">
      <c r="A197" s="253" t="s">
        <v>2507</v>
      </c>
      <c r="B197" s="253"/>
      <c r="C197" s="253"/>
      <c r="D197" s="253"/>
      <c r="E197" s="253"/>
      <c r="F197" s="253"/>
      <c r="G197" s="253"/>
      <c r="H197" s="253"/>
      <c r="I197" s="253"/>
      <c r="J197" s="253"/>
    </row>
    <row r="198" spans="1:10" ht="11.25" customHeight="1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</row>
    <row r="199" spans="1:10" ht="11.25" customHeight="1">
      <c r="A199" s="260" t="s">
        <v>2319</v>
      </c>
      <c r="B199" s="260"/>
      <c r="C199" s="260"/>
      <c r="D199" s="260"/>
      <c r="E199" s="260"/>
      <c r="F199" s="260"/>
      <c r="G199" s="260"/>
      <c r="H199" s="260"/>
      <c r="I199" s="260"/>
      <c r="J199" s="260"/>
    </row>
    <row r="200" spans="1:10" ht="11.25" customHeight="1">
      <c r="A200" s="280"/>
      <c r="B200" s="280"/>
      <c r="C200" s="280"/>
      <c r="D200" s="280"/>
      <c r="E200" s="280"/>
      <c r="F200" s="280"/>
      <c r="G200" s="280"/>
      <c r="H200" s="280"/>
      <c r="I200" s="280"/>
      <c r="J200" s="280"/>
    </row>
    <row r="201" spans="1:10" ht="11.25" customHeight="1">
      <c r="A201" s="283"/>
      <c r="B201" s="283"/>
      <c r="C201" s="283"/>
      <c r="D201" s="283"/>
      <c r="E201" s="188"/>
      <c r="F201" s="290" t="s">
        <v>1612</v>
      </c>
      <c r="G201" s="254"/>
      <c r="H201" s="126"/>
      <c r="I201" s="290" t="s">
        <v>1613</v>
      </c>
      <c r="J201" s="254"/>
    </row>
    <row r="202" spans="1:10" ht="11.25" customHeight="1">
      <c r="A202" s="280" t="s">
        <v>2170</v>
      </c>
      <c r="B202" s="280"/>
      <c r="C202" s="280"/>
      <c r="D202" s="280"/>
      <c r="E202" s="128" t="s">
        <v>2171</v>
      </c>
      <c r="F202" s="189" t="s">
        <v>2172</v>
      </c>
      <c r="G202" s="189" t="s">
        <v>2173</v>
      </c>
      <c r="H202" s="128"/>
      <c r="I202" s="189" t="s">
        <v>2172</v>
      </c>
      <c r="J202" s="189" t="s">
        <v>2173</v>
      </c>
    </row>
    <row r="203" spans="1:10" ht="11.25" customHeight="1">
      <c r="A203" s="176" t="s">
        <v>2339</v>
      </c>
      <c r="B203" s="142"/>
      <c r="C203" s="142"/>
      <c r="D203" s="170"/>
      <c r="E203" s="180" t="s">
        <v>2338</v>
      </c>
      <c r="F203" s="143"/>
      <c r="G203" s="143"/>
      <c r="H203" s="136"/>
      <c r="I203" s="143"/>
      <c r="J203" s="139"/>
    </row>
    <row r="204" spans="1:10" ht="11.25" customHeight="1">
      <c r="A204" s="134" t="s">
        <v>2340</v>
      </c>
      <c r="B204" s="138"/>
      <c r="C204" s="138"/>
      <c r="D204" s="186"/>
      <c r="E204" s="122"/>
      <c r="F204" s="143"/>
      <c r="G204" s="143"/>
      <c r="H204" s="136"/>
      <c r="I204" s="143"/>
      <c r="J204" s="139"/>
    </row>
    <row r="205" spans="1:10" ht="11.25" customHeight="1">
      <c r="A205" s="138" t="s">
        <v>605</v>
      </c>
      <c r="B205" s="138"/>
      <c r="C205" s="138"/>
      <c r="D205" s="186"/>
      <c r="E205" s="122"/>
      <c r="F205" s="143" t="s">
        <v>584</v>
      </c>
      <c r="G205" s="143">
        <v>146</v>
      </c>
      <c r="H205" s="136"/>
      <c r="I205" s="143" t="s">
        <v>584</v>
      </c>
      <c r="J205" s="139">
        <v>165</v>
      </c>
    </row>
    <row r="206" spans="1:10" ht="11.25" customHeight="1">
      <c r="A206" s="138" t="s">
        <v>611</v>
      </c>
      <c r="B206" s="138"/>
      <c r="C206" s="138"/>
      <c r="D206" s="186"/>
      <c r="E206" s="122"/>
      <c r="F206" s="143" t="s">
        <v>584</v>
      </c>
      <c r="G206" s="143">
        <v>189</v>
      </c>
      <c r="H206" s="136"/>
      <c r="I206" s="143" t="s">
        <v>584</v>
      </c>
      <c r="J206" s="239" t="s">
        <v>1849</v>
      </c>
    </row>
    <row r="207" spans="1:10" ht="11.25" customHeight="1">
      <c r="A207" s="138" t="s">
        <v>612</v>
      </c>
      <c r="B207" s="138"/>
      <c r="C207" s="138"/>
      <c r="D207" s="186"/>
      <c r="E207" s="122"/>
      <c r="F207" s="143" t="s">
        <v>584</v>
      </c>
      <c r="G207" s="143">
        <v>13429</v>
      </c>
      <c r="H207" s="136"/>
      <c r="I207" s="143" t="s">
        <v>584</v>
      </c>
      <c r="J207" s="139">
        <v>20936</v>
      </c>
    </row>
    <row r="208" spans="1:10" ht="11.25" customHeight="1">
      <c r="A208" s="138" t="s">
        <v>613</v>
      </c>
      <c r="B208" s="138"/>
      <c r="C208" s="138"/>
      <c r="D208" s="186"/>
      <c r="E208" s="122"/>
      <c r="F208" s="143" t="s">
        <v>584</v>
      </c>
      <c r="G208" s="143">
        <v>15179</v>
      </c>
      <c r="H208" s="136"/>
      <c r="I208" s="143" t="s">
        <v>584</v>
      </c>
      <c r="J208" s="143">
        <v>14376</v>
      </c>
    </row>
    <row r="209" spans="1:10" ht="11.25" customHeight="1">
      <c r="A209" s="181" t="s">
        <v>1094</v>
      </c>
      <c r="B209" s="181"/>
      <c r="C209" s="181"/>
      <c r="D209" s="186"/>
      <c r="E209" s="126"/>
      <c r="F209" s="187" t="s">
        <v>584</v>
      </c>
      <c r="G209" s="132">
        <f>SUM(G187:G192,G205:G208)</f>
        <v>161702</v>
      </c>
      <c r="H209" s="132"/>
      <c r="I209" s="187" t="s">
        <v>584</v>
      </c>
      <c r="J209" s="132">
        <f>SUM(J187:J192,J205:J208)</f>
        <v>145987</v>
      </c>
    </row>
    <row r="210" spans="1:10" ht="11.25" customHeight="1">
      <c r="A210" s="134" t="s">
        <v>585</v>
      </c>
      <c r="B210" s="134"/>
      <c r="C210" s="134"/>
      <c r="D210" s="130"/>
      <c r="E210" s="122"/>
      <c r="F210" s="136"/>
      <c r="G210" s="136"/>
      <c r="H210" s="136"/>
      <c r="I210" s="136"/>
      <c r="J210" s="136"/>
    </row>
    <row r="211" spans="1:10" ht="11.25" customHeight="1">
      <c r="A211" s="138" t="s">
        <v>1248</v>
      </c>
      <c r="B211" s="138"/>
      <c r="C211" s="138"/>
      <c r="D211" s="186"/>
      <c r="E211" s="122"/>
      <c r="F211" s="143" t="s">
        <v>584</v>
      </c>
      <c r="G211" s="139">
        <v>183391</v>
      </c>
      <c r="H211" s="136"/>
      <c r="I211" s="143" t="s">
        <v>584</v>
      </c>
      <c r="J211" s="139">
        <v>286466</v>
      </c>
    </row>
    <row r="212" spans="1:10" ht="11.25" customHeight="1">
      <c r="A212" s="138" t="s">
        <v>1217</v>
      </c>
      <c r="B212" s="138"/>
      <c r="C212" s="138"/>
      <c r="D212" s="186"/>
      <c r="E212" s="122"/>
      <c r="F212" s="143" t="s">
        <v>584</v>
      </c>
      <c r="G212" s="139">
        <v>145533</v>
      </c>
      <c r="H212" s="136"/>
      <c r="I212" s="143" t="s">
        <v>584</v>
      </c>
      <c r="J212" s="139">
        <v>143760</v>
      </c>
    </row>
    <row r="213" spans="1:10" ht="11.25" customHeight="1">
      <c r="A213" s="138" t="s">
        <v>2341</v>
      </c>
      <c r="B213" s="138"/>
      <c r="C213" s="138"/>
      <c r="D213" s="186"/>
      <c r="E213" s="122"/>
      <c r="F213" s="143" t="s">
        <v>584</v>
      </c>
      <c r="G213" s="139">
        <v>5458</v>
      </c>
      <c r="H213" s="136"/>
      <c r="I213" s="143" t="s">
        <v>584</v>
      </c>
      <c r="J213" s="139">
        <v>13026</v>
      </c>
    </row>
    <row r="214" spans="1:10" ht="11.25" customHeight="1">
      <c r="A214" s="138" t="s">
        <v>594</v>
      </c>
      <c r="B214" s="138"/>
      <c r="C214" s="138"/>
      <c r="D214" s="186"/>
      <c r="E214" s="122"/>
      <c r="F214" s="143" t="s">
        <v>584</v>
      </c>
      <c r="G214" s="139">
        <v>10368</v>
      </c>
      <c r="H214" s="136"/>
      <c r="I214" s="143" t="s">
        <v>584</v>
      </c>
      <c r="J214" s="139">
        <v>6446</v>
      </c>
    </row>
    <row r="215" spans="1:10" ht="11.25" customHeight="1">
      <c r="A215" s="138" t="s">
        <v>1254</v>
      </c>
      <c r="B215" s="138"/>
      <c r="C215" s="138"/>
      <c r="D215" s="186"/>
      <c r="E215" s="122"/>
      <c r="F215" s="143" t="s">
        <v>584</v>
      </c>
      <c r="G215" s="143">
        <v>12133</v>
      </c>
      <c r="H215" s="136"/>
      <c r="I215" s="143" t="s">
        <v>584</v>
      </c>
      <c r="J215" s="139">
        <v>26659</v>
      </c>
    </row>
    <row r="216" spans="1:10" ht="11.25" customHeight="1">
      <c r="A216" s="138" t="s">
        <v>597</v>
      </c>
      <c r="B216" s="138"/>
      <c r="C216" s="138"/>
      <c r="D216" s="186"/>
      <c r="E216" s="122"/>
      <c r="F216" s="143" t="s">
        <v>584</v>
      </c>
      <c r="G216" s="144">
        <f>G217-SUM(G211:G215)</f>
        <v>58627</v>
      </c>
      <c r="H216" s="144"/>
      <c r="I216" s="143" t="s">
        <v>584</v>
      </c>
      <c r="J216" s="144">
        <f>J217-SUM(J211:J215)</f>
        <v>93358</v>
      </c>
    </row>
    <row r="217" spans="1:10" ht="11.25" customHeight="1">
      <c r="A217" s="181" t="s">
        <v>1094</v>
      </c>
      <c r="B217" s="181"/>
      <c r="C217" s="181"/>
      <c r="D217" s="186"/>
      <c r="E217" s="122"/>
      <c r="F217" s="187" t="s">
        <v>584</v>
      </c>
      <c r="G217" s="132">
        <v>415510</v>
      </c>
      <c r="H217" s="132"/>
      <c r="I217" s="187" t="s">
        <v>584</v>
      </c>
      <c r="J217" s="132">
        <v>569715</v>
      </c>
    </row>
    <row r="218" spans="1:10" ht="11.25" customHeight="1">
      <c r="A218" s="181" t="s">
        <v>598</v>
      </c>
      <c r="B218" s="181"/>
      <c r="C218" s="181"/>
      <c r="D218" s="186"/>
      <c r="E218" s="122"/>
      <c r="F218" s="199" t="s">
        <v>584</v>
      </c>
      <c r="G218" s="182">
        <f>SUM(G209,G217)</f>
        <v>577212</v>
      </c>
      <c r="H218" s="182"/>
      <c r="I218" s="199" t="s">
        <v>584</v>
      </c>
      <c r="J218" s="182">
        <f>SUM(J209,J217)</f>
        <v>715702</v>
      </c>
    </row>
    <row r="219" spans="1:10" ht="11.25" customHeight="1">
      <c r="A219" s="176" t="s">
        <v>2342</v>
      </c>
      <c r="B219" s="142"/>
      <c r="C219" s="142"/>
      <c r="D219" s="170"/>
      <c r="E219" s="183" t="s">
        <v>2343</v>
      </c>
      <c r="F219" s="136"/>
      <c r="G219" s="136"/>
      <c r="H219" s="136"/>
      <c r="I219" s="136"/>
      <c r="J219" s="136"/>
    </row>
    <row r="220" spans="1:10" ht="11.25" customHeight="1">
      <c r="A220" s="134" t="s">
        <v>1218</v>
      </c>
      <c r="B220" s="181"/>
      <c r="C220" s="181"/>
      <c r="D220" s="186"/>
      <c r="E220" s="122"/>
      <c r="F220" s="174">
        <v>6</v>
      </c>
      <c r="G220" s="174">
        <v>10</v>
      </c>
      <c r="H220" s="174"/>
      <c r="I220" s="174">
        <v>12</v>
      </c>
      <c r="J220" s="174">
        <v>92</v>
      </c>
    </row>
    <row r="221" spans="1:10" ht="11.25" customHeight="1">
      <c r="A221" s="134" t="s">
        <v>585</v>
      </c>
      <c r="B221" s="134"/>
      <c r="C221" s="134"/>
      <c r="D221" s="130"/>
      <c r="E221" s="122"/>
      <c r="F221" s="136"/>
      <c r="G221" s="136"/>
      <c r="H221" s="136"/>
      <c r="I221" s="136"/>
      <c r="J221" s="136"/>
    </row>
    <row r="222" spans="1:10" ht="11.25" customHeight="1">
      <c r="A222" s="138" t="s">
        <v>1248</v>
      </c>
      <c r="B222" s="138"/>
      <c r="C222" s="138"/>
      <c r="D222" s="186"/>
      <c r="E222" s="122"/>
      <c r="F222" s="139">
        <v>75312</v>
      </c>
      <c r="G222" s="139">
        <v>106539</v>
      </c>
      <c r="H222" s="136"/>
      <c r="I222" s="139">
        <v>210221</v>
      </c>
      <c r="J222" s="139">
        <v>303705</v>
      </c>
    </row>
    <row r="223" spans="1:10" ht="11.25" customHeight="1">
      <c r="A223" s="138" t="s">
        <v>614</v>
      </c>
      <c r="B223" s="138"/>
      <c r="C223" s="138"/>
      <c r="D223" s="186"/>
      <c r="E223" s="122"/>
      <c r="F223" s="143">
        <v>122714</v>
      </c>
      <c r="G223" s="143">
        <v>191945</v>
      </c>
      <c r="H223" s="136"/>
      <c r="I223" s="139">
        <v>12831</v>
      </c>
      <c r="J223" s="139">
        <v>19575</v>
      </c>
    </row>
    <row r="224" spans="1:10" ht="11.25" customHeight="1">
      <c r="A224" s="138" t="s">
        <v>588</v>
      </c>
      <c r="B224" s="138"/>
      <c r="C224" s="138"/>
      <c r="D224" s="186"/>
      <c r="E224" s="122"/>
      <c r="F224" s="143" t="s">
        <v>584</v>
      </c>
      <c r="G224" s="143" t="s">
        <v>584</v>
      </c>
      <c r="H224" s="136"/>
      <c r="I224" s="139">
        <v>15256</v>
      </c>
      <c r="J224" s="139">
        <v>22919</v>
      </c>
    </row>
    <row r="225" spans="1:10" ht="11.25" customHeight="1">
      <c r="A225" s="138" t="s">
        <v>590</v>
      </c>
      <c r="B225" s="138"/>
      <c r="C225" s="138"/>
      <c r="D225" s="186"/>
      <c r="E225" s="122"/>
      <c r="F225" s="139">
        <v>200046</v>
      </c>
      <c r="G225" s="139">
        <v>306217</v>
      </c>
      <c r="H225" s="136"/>
      <c r="I225" s="139">
        <v>154704</v>
      </c>
      <c r="J225" s="139">
        <v>230987</v>
      </c>
    </row>
    <row r="226" spans="1:10" ht="11.25" customHeight="1">
      <c r="A226" s="138" t="s">
        <v>597</v>
      </c>
      <c r="B226" s="138"/>
      <c r="C226" s="138"/>
      <c r="D226" s="186"/>
      <c r="E226" s="122"/>
      <c r="F226" s="144">
        <f>F227-SUM(F222:F225)</f>
        <v>21</v>
      </c>
      <c r="G226" s="144">
        <f>G227-SUM(G222:G225)</f>
        <v>35</v>
      </c>
      <c r="H226" s="144"/>
      <c r="I226" s="144">
        <f>I227-SUM(I222:I225)</f>
        <v>331</v>
      </c>
      <c r="J226" s="144">
        <f>J227-SUM(J222:J225)</f>
        <v>468</v>
      </c>
    </row>
    <row r="227" spans="1:10" ht="11.25" customHeight="1">
      <c r="A227" s="181" t="s">
        <v>1094</v>
      </c>
      <c r="B227" s="181"/>
      <c r="C227" s="181"/>
      <c r="D227" s="186"/>
      <c r="E227" s="122"/>
      <c r="F227" s="132">
        <v>398093</v>
      </c>
      <c r="G227" s="132">
        <v>604736</v>
      </c>
      <c r="H227" s="132"/>
      <c r="I227" s="132">
        <v>393343</v>
      </c>
      <c r="J227" s="132">
        <v>577654</v>
      </c>
    </row>
    <row r="228" spans="1:10" ht="11.25" customHeight="1">
      <c r="A228" s="181" t="s">
        <v>598</v>
      </c>
      <c r="B228" s="181"/>
      <c r="C228" s="181"/>
      <c r="D228" s="186"/>
      <c r="E228" s="122"/>
      <c r="F228" s="182">
        <f>SUM(F220,F227)</f>
        <v>398099</v>
      </c>
      <c r="G228" s="182">
        <f>SUM(G220,G227)</f>
        <v>604746</v>
      </c>
      <c r="H228" s="182"/>
      <c r="I228" s="182">
        <f>SUM(I220,I227)</f>
        <v>393355</v>
      </c>
      <c r="J228" s="182">
        <f>SUM(J220,J227)</f>
        <v>577746</v>
      </c>
    </row>
    <row r="229" spans="1:10" ht="11.25" customHeight="1">
      <c r="A229" s="176" t="s">
        <v>2344</v>
      </c>
      <c r="B229" s="176"/>
      <c r="C229" s="176"/>
      <c r="D229" s="176"/>
      <c r="E229" s="183" t="s">
        <v>2345</v>
      </c>
      <c r="F229" s="136"/>
      <c r="G229" s="136"/>
      <c r="H229" s="135"/>
      <c r="I229" s="136"/>
      <c r="J229" s="136"/>
    </row>
    <row r="230" spans="1:10" ht="11.25" customHeight="1">
      <c r="A230" s="134" t="s">
        <v>602</v>
      </c>
      <c r="B230" s="134"/>
      <c r="C230" s="134"/>
      <c r="D230" s="130"/>
      <c r="E230" s="122"/>
      <c r="F230" s="139"/>
      <c r="G230" s="139"/>
      <c r="H230" s="136"/>
      <c r="I230" s="139"/>
      <c r="J230" s="139"/>
    </row>
    <row r="231" spans="1:10" ht="11.25" customHeight="1">
      <c r="A231" s="138" t="s">
        <v>2328</v>
      </c>
      <c r="B231" s="138"/>
      <c r="C231" s="138"/>
      <c r="D231" s="186"/>
      <c r="E231" s="122"/>
      <c r="F231" s="143">
        <v>128</v>
      </c>
      <c r="G231" s="143">
        <v>66</v>
      </c>
      <c r="H231" s="136"/>
      <c r="I231" s="143">
        <v>105</v>
      </c>
      <c r="J231" s="143">
        <v>53</v>
      </c>
    </row>
    <row r="232" spans="1:10" ht="11.25" customHeight="1">
      <c r="A232" s="138" t="s">
        <v>604</v>
      </c>
      <c r="B232" s="138"/>
      <c r="C232" s="138"/>
      <c r="D232" s="186"/>
      <c r="E232" s="122"/>
      <c r="F232" s="143">
        <v>21</v>
      </c>
      <c r="G232" s="143">
        <v>11</v>
      </c>
      <c r="H232" s="136"/>
      <c r="I232" s="143" t="s">
        <v>584</v>
      </c>
      <c r="J232" s="143" t="s">
        <v>584</v>
      </c>
    </row>
    <row r="233" spans="1:10" ht="11.25" customHeight="1">
      <c r="A233" s="138" t="s">
        <v>583</v>
      </c>
      <c r="B233" s="138"/>
      <c r="C233" s="138"/>
      <c r="D233" s="186"/>
      <c r="E233" s="122"/>
      <c r="F233" s="143">
        <v>39116</v>
      </c>
      <c r="G233" s="143">
        <v>20858</v>
      </c>
      <c r="H233" s="136"/>
      <c r="I233" s="143">
        <v>41768</v>
      </c>
      <c r="J233" s="143">
        <v>20225</v>
      </c>
    </row>
    <row r="234" spans="1:10" ht="11.25" customHeight="1">
      <c r="A234" s="138" t="s">
        <v>605</v>
      </c>
      <c r="B234" s="138"/>
      <c r="C234" s="138"/>
      <c r="D234" s="186"/>
      <c r="E234" s="122"/>
      <c r="F234" s="143" t="s">
        <v>584</v>
      </c>
      <c r="G234" s="143" t="s">
        <v>584</v>
      </c>
      <c r="H234" s="136"/>
      <c r="I234" s="143">
        <v>120</v>
      </c>
      <c r="J234" s="143">
        <v>58</v>
      </c>
    </row>
    <row r="235" spans="1:10" ht="11.25" customHeight="1">
      <c r="A235" s="138" t="s">
        <v>612</v>
      </c>
      <c r="B235" s="138"/>
      <c r="C235" s="138"/>
      <c r="D235" s="186"/>
      <c r="E235" s="122"/>
      <c r="F235" s="143" t="s">
        <v>584</v>
      </c>
      <c r="G235" s="143" t="s">
        <v>584</v>
      </c>
      <c r="H235" s="136"/>
      <c r="I235" s="143">
        <v>1290</v>
      </c>
      <c r="J235" s="143">
        <v>601</v>
      </c>
    </row>
    <row r="236" spans="1:10" ht="11.25" customHeight="1">
      <c r="A236" s="138" t="s">
        <v>613</v>
      </c>
      <c r="B236" s="138"/>
      <c r="C236" s="138"/>
      <c r="D236" s="186"/>
      <c r="E236" s="122"/>
      <c r="F236" s="143">
        <v>565</v>
      </c>
      <c r="G236" s="143">
        <v>284</v>
      </c>
      <c r="H236" s="136"/>
      <c r="I236" s="143">
        <v>1231</v>
      </c>
      <c r="J236" s="143">
        <v>495</v>
      </c>
    </row>
    <row r="237" spans="1:10" ht="11.25" customHeight="1">
      <c r="A237" s="181" t="s">
        <v>1094</v>
      </c>
      <c r="B237" s="181"/>
      <c r="C237" s="181"/>
      <c r="D237" s="186"/>
      <c r="E237" s="122"/>
      <c r="F237" s="132">
        <f>SUM(F231:F236)</f>
        <v>39830</v>
      </c>
      <c r="G237" s="132">
        <f>SUM(G231:G236)</f>
        <v>21219</v>
      </c>
      <c r="H237" s="132"/>
      <c r="I237" s="132">
        <f>SUM(I231:I236)</f>
        <v>44514</v>
      </c>
      <c r="J237" s="132">
        <f>SUM(J231:J236)</f>
        <v>21432</v>
      </c>
    </row>
    <row r="238" spans="1:10" ht="11.25" customHeight="1">
      <c r="A238" s="134" t="s">
        <v>585</v>
      </c>
      <c r="B238" s="134"/>
      <c r="C238" s="134"/>
      <c r="D238" s="130"/>
      <c r="E238" s="122"/>
      <c r="F238" s="136"/>
      <c r="G238" s="136"/>
      <c r="H238" s="136"/>
      <c r="I238" s="136"/>
      <c r="J238" s="136"/>
    </row>
    <row r="239" spans="1:10" ht="11.25" customHeight="1">
      <c r="A239" s="138" t="s">
        <v>2322</v>
      </c>
      <c r="B239" s="138"/>
      <c r="C239" s="138"/>
      <c r="D239" s="186"/>
      <c r="E239" s="122"/>
      <c r="F239" s="143" t="s">
        <v>584</v>
      </c>
      <c r="G239" s="143" t="s">
        <v>584</v>
      </c>
      <c r="H239" s="136"/>
      <c r="I239" s="143">
        <v>20854</v>
      </c>
      <c r="J239" s="143">
        <v>7473</v>
      </c>
    </row>
    <row r="240" spans="1:10" ht="11.25" customHeight="1">
      <c r="A240" s="138" t="s">
        <v>1248</v>
      </c>
      <c r="B240" s="138"/>
      <c r="C240" s="138"/>
      <c r="D240" s="186"/>
      <c r="E240" s="122"/>
      <c r="F240" s="143">
        <v>100</v>
      </c>
      <c r="G240" s="143">
        <v>44</v>
      </c>
      <c r="H240" s="136"/>
      <c r="I240" s="143">
        <v>17141</v>
      </c>
      <c r="J240" s="143">
        <v>5768</v>
      </c>
    </row>
    <row r="241" spans="1:10" ht="11.25" customHeight="1">
      <c r="A241" s="138" t="s">
        <v>1217</v>
      </c>
      <c r="B241" s="138"/>
      <c r="C241" s="138"/>
      <c r="D241" s="186"/>
      <c r="E241" s="122"/>
      <c r="F241" s="143">
        <v>12509</v>
      </c>
      <c r="G241" s="143">
        <v>4926</v>
      </c>
      <c r="H241" s="136"/>
      <c r="I241" s="143" t="s">
        <v>584</v>
      </c>
      <c r="J241" s="143" t="s">
        <v>584</v>
      </c>
    </row>
    <row r="242" spans="1:10" ht="11.25" customHeight="1">
      <c r="A242" s="138" t="s">
        <v>590</v>
      </c>
      <c r="B242" s="138"/>
      <c r="C242" s="138"/>
      <c r="D242" s="186"/>
      <c r="E242" s="122"/>
      <c r="F242" s="143">
        <v>24496</v>
      </c>
      <c r="G242" s="143">
        <v>9326</v>
      </c>
      <c r="H242" s="136"/>
      <c r="I242" s="143">
        <v>5326</v>
      </c>
      <c r="J242" s="143">
        <v>2482</v>
      </c>
    </row>
    <row r="243" spans="1:10" ht="11.25" customHeight="1">
      <c r="A243" s="138" t="s">
        <v>592</v>
      </c>
      <c r="B243" s="138"/>
      <c r="C243" s="138"/>
      <c r="D243" s="186"/>
      <c r="E243" s="122"/>
      <c r="F243" s="143">
        <v>15353</v>
      </c>
      <c r="G243" s="143">
        <v>5455</v>
      </c>
      <c r="H243" s="136"/>
      <c r="I243" s="143" t="s">
        <v>584</v>
      </c>
      <c r="J243" s="143" t="s">
        <v>584</v>
      </c>
    </row>
    <row r="244" spans="1:10" ht="11.25" customHeight="1">
      <c r="A244" s="138" t="s">
        <v>593</v>
      </c>
      <c r="B244" s="138"/>
      <c r="C244" s="138"/>
      <c r="D244" s="186"/>
      <c r="E244" s="122"/>
      <c r="F244" s="143">
        <v>1000</v>
      </c>
      <c r="G244" s="143">
        <v>460</v>
      </c>
      <c r="H244" s="136"/>
      <c r="I244" s="143">
        <v>36447</v>
      </c>
      <c r="J244" s="143">
        <v>12712</v>
      </c>
    </row>
    <row r="245" spans="1:10" ht="11.25" customHeight="1">
      <c r="A245" s="138" t="s">
        <v>594</v>
      </c>
      <c r="B245" s="138"/>
      <c r="C245" s="138"/>
      <c r="D245" s="186"/>
      <c r="E245" s="122"/>
      <c r="F245" s="143">
        <v>8663</v>
      </c>
      <c r="G245" s="143">
        <v>3388</v>
      </c>
      <c r="H245" s="136"/>
      <c r="I245" s="143">
        <v>4976</v>
      </c>
      <c r="J245" s="143">
        <v>2222</v>
      </c>
    </row>
    <row r="246" spans="1:10" ht="11.25" customHeight="1">
      <c r="A246" s="138" t="s">
        <v>595</v>
      </c>
      <c r="B246" s="138"/>
      <c r="C246" s="138"/>
      <c r="D246" s="186"/>
      <c r="E246" s="122"/>
      <c r="F246" s="143">
        <v>13183</v>
      </c>
      <c r="G246" s="143">
        <v>4595</v>
      </c>
      <c r="H246" s="136"/>
      <c r="I246" s="143" t="s">
        <v>584</v>
      </c>
      <c r="J246" s="143" t="s">
        <v>584</v>
      </c>
    </row>
    <row r="247" spans="1:10" ht="11.25" customHeight="1">
      <c r="A247" s="138" t="s">
        <v>597</v>
      </c>
      <c r="B247" s="138"/>
      <c r="C247" s="138"/>
      <c r="D247" s="186"/>
      <c r="E247" s="122"/>
      <c r="F247" s="144">
        <f>F248-SUM(F239:F246)</f>
        <v>19191</v>
      </c>
      <c r="G247" s="144">
        <f>G248-SUM(G239:G246)</f>
        <v>6800</v>
      </c>
      <c r="H247" s="144"/>
      <c r="I247" s="144">
        <f>I248-SUM(I239:I246)</f>
        <v>2658</v>
      </c>
      <c r="J247" s="144">
        <f>J248-SUM(J239:J246)</f>
        <v>1145</v>
      </c>
    </row>
    <row r="248" spans="1:10" ht="11.25" customHeight="1">
      <c r="A248" s="181" t="s">
        <v>1094</v>
      </c>
      <c r="B248" s="181"/>
      <c r="C248" s="181"/>
      <c r="D248" s="186"/>
      <c r="E248" s="122"/>
      <c r="F248" s="132">
        <v>94495</v>
      </c>
      <c r="G248" s="132">
        <v>34994</v>
      </c>
      <c r="H248" s="132"/>
      <c r="I248" s="132">
        <v>87402</v>
      </c>
      <c r="J248" s="132">
        <v>31802</v>
      </c>
    </row>
    <row r="249" spans="1:10" ht="11.25" customHeight="1">
      <c r="A249" s="181" t="s">
        <v>598</v>
      </c>
      <c r="B249" s="181"/>
      <c r="C249" s="181"/>
      <c r="D249" s="186"/>
      <c r="E249" s="122"/>
      <c r="F249" s="182">
        <f>SUM(F237,F248)</f>
        <v>134325</v>
      </c>
      <c r="G249" s="182">
        <f>SUM(G237,G248)</f>
        <v>56213</v>
      </c>
      <c r="H249" s="182"/>
      <c r="I249" s="182">
        <f>SUM(I237,I248)</f>
        <v>131916</v>
      </c>
      <c r="J249" s="182">
        <f>SUM(J237,J248)</f>
        <v>53234</v>
      </c>
    </row>
    <row r="250" spans="1:10" ht="11.25" customHeight="1">
      <c r="A250" s="176" t="s">
        <v>2346</v>
      </c>
      <c r="B250" s="176"/>
      <c r="C250" s="176"/>
      <c r="D250" s="176"/>
      <c r="E250" s="183" t="s">
        <v>2347</v>
      </c>
      <c r="F250" s="136"/>
      <c r="G250" s="136"/>
      <c r="H250" s="135"/>
      <c r="I250" s="136"/>
      <c r="J250" s="136"/>
    </row>
    <row r="251" spans="1:10" ht="11.25" customHeight="1">
      <c r="A251" s="134" t="s">
        <v>602</v>
      </c>
      <c r="B251" s="134"/>
      <c r="C251" s="134"/>
      <c r="D251" s="130"/>
      <c r="E251" s="122"/>
      <c r="F251" s="139"/>
      <c r="G251" s="139"/>
      <c r="H251" s="136"/>
      <c r="I251" s="139"/>
      <c r="J251" s="139"/>
    </row>
    <row r="252" spans="1:10" ht="11.25" customHeight="1">
      <c r="A252" s="138" t="s">
        <v>604</v>
      </c>
      <c r="B252" s="138"/>
      <c r="C252" s="138"/>
      <c r="D252" s="186"/>
      <c r="E252" s="122"/>
      <c r="F252" s="143" t="s">
        <v>584</v>
      </c>
      <c r="G252" s="143" t="s">
        <v>584</v>
      </c>
      <c r="H252" s="136"/>
      <c r="I252" s="143">
        <v>1</v>
      </c>
      <c r="J252" s="143">
        <v>2</v>
      </c>
    </row>
    <row r="253" spans="1:10" ht="11.25" customHeight="1">
      <c r="A253" s="138" t="s">
        <v>583</v>
      </c>
      <c r="B253" s="138"/>
      <c r="C253" s="138"/>
      <c r="D253" s="186"/>
      <c r="E253" s="122"/>
      <c r="F253" s="143">
        <v>1452</v>
      </c>
      <c r="G253" s="143">
        <v>1548</v>
      </c>
      <c r="H253" s="136"/>
      <c r="I253" s="143">
        <v>819</v>
      </c>
      <c r="J253" s="143">
        <v>646</v>
      </c>
    </row>
    <row r="254" spans="1:10" ht="11.25" customHeight="1">
      <c r="A254" s="181" t="s">
        <v>1094</v>
      </c>
      <c r="B254" s="181"/>
      <c r="C254" s="181"/>
      <c r="D254" s="186"/>
      <c r="E254" s="122"/>
      <c r="F254" s="132">
        <f>SUM(F252:F253)</f>
        <v>1452</v>
      </c>
      <c r="G254" s="132">
        <f>SUM(G252:G253)</f>
        <v>1548</v>
      </c>
      <c r="H254" s="132"/>
      <c r="I254" s="132">
        <f>SUM(I252:I253)</f>
        <v>820</v>
      </c>
      <c r="J254" s="132">
        <f>SUM(J252:J253)</f>
        <v>648</v>
      </c>
    </row>
    <row r="255" spans="1:10" ht="11.25" customHeight="1">
      <c r="A255" s="134" t="s">
        <v>585</v>
      </c>
      <c r="B255" s="134"/>
      <c r="C255" s="134"/>
      <c r="D255" s="130"/>
      <c r="E255" s="122"/>
      <c r="F255" s="136"/>
      <c r="G255" s="136"/>
      <c r="H255" s="136"/>
      <c r="I255" s="136"/>
      <c r="J255" s="136"/>
    </row>
    <row r="256" spans="1:10" ht="11.25" customHeight="1">
      <c r="A256" s="138" t="s">
        <v>2322</v>
      </c>
      <c r="B256" s="138"/>
      <c r="C256" s="138"/>
      <c r="D256" s="186"/>
      <c r="E256" s="122"/>
      <c r="F256" s="143" t="s">
        <v>584</v>
      </c>
      <c r="G256" s="143" t="s">
        <v>584</v>
      </c>
      <c r="H256" s="136"/>
      <c r="I256" s="143">
        <v>62766</v>
      </c>
      <c r="J256" s="143">
        <v>36838</v>
      </c>
    </row>
    <row r="257" spans="1:10" ht="11.25" customHeight="1">
      <c r="A257" s="138" t="s">
        <v>1248</v>
      </c>
      <c r="B257" s="138"/>
      <c r="C257" s="138"/>
      <c r="D257" s="186"/>
      <c r="E257" s="122"/>
      <c r="F257" s="143" t="s">
        <v>584</v>
      </c>
      <c r="G257" s="143" t="s">
        <v>584</v>
      </c>
      <c r="H257" s="136"/>
      <c r="I257" s="143">
        <v>45664</v>
      </c>
      <c r="J257" s="143">
        <v>26398</v>
      </c>
    </row>
    <row r="258" spans="1:10" ht="11.25" customHeight="1">
      <c r="A258" s="138" t="s">
        <v>590</v>
      </c>
      <c r="B258" s="138"/>
      <c r="C258" s="138"/>
      <c r="D258" s="186"/>
      <c r="E258" s="128"/>
      <c r="F258" s="168">
        <v>24799</v>
      </c>
      <c r="G258" s="168">
        <v>15982</v>
      </c>
      <c r="H258" s="144"/>
      <c r="I258" s="168" t="s">
        <v>584</v>
      </c>
      <c r="J258" s="168" t="s">
        <v>584</v>
      </c>
    </row>
    <row r="259" spans="1:10" ht="11.25" customHeight="1">
      <c r="A259" s="283" t="s">
        <v>1615</v>
      </c>
      <c r="B259" s="283"/>
      <c r="C259" s="283"/>
      <c r="D259" s="283"/>
      <c r="E259" s="283"/>
      <c r="F259" s="283"/>
      <c r="G259" s="283"/>
      <c r="H259" s="283"/>
      <c r="I259" s="283"/>
      <c r="J259" s="283"/>
    </row>
    <row r="260" spans="1:10" ht="11.25" customHeight="1">
      <c r="A260" s="257"/>
      <c r="B260" s="257"/>
      <c r="C260" s="257"/>
      <c r="D260" s="257"/>
      <c r="E260" s="257"/>
      <c r="F260" s="257"/>
      <c r="G260" s="257"/>
      <c r="H260" s="257"/>
      <c r="I260" s="257"/>
      <c r="J260" s="257"/>
    </row>
    <row r="261" spans="1:10" ht="11.25" customHeight="1">
      <c r="A261" s="253" t="s">
        <v>2324</v>
      </c>
      <c r="B261" s="253"/>
      <c r="C261" s="253"/>
      <c r="D261" s="253"/>
      <c r="E261" s="253"/>
      <c r="F261" s="253"/>
      <c r="G261" s="253"/>
      <c r="H261" s="253"/>
      <c r="I261" s="253"/>
      <c r="J261" s="253"/>
    </row>
    <row r="262" spans="1:10" ht="11.25" customHeight="1">
      <c r="A262" s="253" t="s">
        <v>2507</v>
      </c>
      <c r="B262" s="253"/>
      <c r="C262" s="253"/>
      <c r="D262" s="253"/>
      <c r="E262" s="253"/>
      <c r="F262" s="253"/>
      <c r="G262" s="253"/>
      <c r="H262" s="253"/>
      <c r="I262" s="253"/>
      <c r="J262" s="253"/>
    </row>
    <row r="263" spans="1:10" ht="11.25" customHeight="1">
      <c r="A263" s="253"/>
      <c r="B263" s="253"/>
      <c r="C263" s="253"/>
      <c r="D263" s="253"/>
      <c r="E263" s="253"/>
      <c r="F263" s="253"/>
      <c r="G263" s="253"/>
      <c r="H263" s="253"/>
      <c r="I263" s="253"/>
      <c r="J263" s="253"/>
    </row>
    <row r="264" spans="1:10" ht="11.25" customHeight="1">
      <c r="A264" s="260" t="s">
        <v>2319</v>
      </c>
      <c r="B264" s="260"/>
      <c r="C264" s="260"/>
      <c r="D264" s="260"/>
      <c r="E264" s="260"/>
      <c r="F264" s="260"/>
      <c r="G264" s="260"/>
      <c r="H264" s="260"/>
      <c r="I264" s="260"/>
      <c r="J264" s="260"/>
    </row>
    <row r="265" spans="1:10" ht="11.25" customHeight="1">
      <c r="A265" s="280"/>
      <c r="B265" s="280"/>
      <c r="C265" s="280"/>
      <c r="D265" s="280"/>
      <c r="E265" s="280"/>
      <c r="F265" s="280"/>
      <c r="G265" s="280"/>
      <c r="H265" s="280"/>
      <c r="I265" s="280"/>
      <c r="J265" s="280"/>
    </row>
    <row r="266" spans="1:10" ht="11.25" customHeight="1">
      <c r="A266" s="283"/>
      <c r="B266" s="283"/>
      <c r="C266" s="283"/>
      <c r="D266" s="283"/>
      <c r="E266" s="188"/>
      <c r="F266" s="290" t="s">
        <v>1612</v>
      </c>
      <c r="G266" s="254"/>
      <c r="H266" s="126"/>
      <c r="I266" s="290" t="s">
        <v>1613</v>
      </c>
      <c r="J266" s="254"/>
    </row>
    <row r="267" spans="1:10" ht="11.25" customHeight="1">
      <c r="A267" s="280" t="s">
        <v>2170</v>
      </c>
      <c r="B267" s="280"/>
      <c r="C267" s="280"/>
      <c r="D267" s="280"/>
      <c r="E267" s="128" t="s">
        <v>2171</v>
      </c>
      <c r="F267" s="189" t="s">
        <v>2172</v>
      </c>
      <c r="G267" s="189" t="s">
        <v>2173</v>
      </c>
      <c r="H267" s="128"/>
      <c r="I267" s="189" t="s">
        <v>2172</v>
      </c>
      <c r="J267" s="189" t="s">
        <v>2173</v>
      </c>
    </row>
    <row r="268" spans="1:10" ht="11.25" customHeight="1">
      <c r="A268" s="176" t="s">
        <v>2348</v>
      </c>
      <c r="B268" s="176"/>
      <c r="C268" s="176"/>
      <c r="D268" s="176"/>
      <c r="E268" s="183" t="s">
        <v>2347</v>
      </c>
      <c r="F268" s="143"/>
      <c r="G268" s="143"/>
      <c r="H268" s="136"/>
      <c r="I268" s="143"/>
      <c r="J268" s="143"/>
    </row>
    <row r="269" spans="1:10" ht="11.25" customHeight="1">
      <c r="A269" s="134" t="s">
        <v>1258</v>
      </c>
      <c r="B269" s="138"/>
      <c r="C269" s="138"/>
      <c r="D269" s="186"/>
      <c r="E269" s="122"/>
      <c r="F269" s="143"/>
      <c r="G269" s="143"/>
      <c r="H269" s="136"/>
      <c r="I269" s="143"/>
      <c r="J269" s="143"/>
    </row>
    <row r="270" spans="1:10" ht="11.25" customHeight="1">
      <c r="A270" s="138" t="s">
        <v>616</v>
      </c>
      <c r="B270" s="138"/>
      <c r="C270" s="138"/>
      <c r="D270" s="186"/>
      <c r="E270" s="122"/>
      <c r="F270" s="143">
        <v>42302</v>
      </c>
      <c r="G270" s="143">
        <v>29279</v>
      </c>
      <c r="H270" s="136"/>
      <c r="I270" s="143">
        <v>2133</v>
      </c>
      <c r="J270" s="143">
        <v>1296</v>
      </c>
    </row>
    <row r="271" spans="1:10" ht="11.25" customHeight="1">
      <c r="A271" s="138" t="s">
        <v>593</v>
      </c>
      <c r="B271" s="138"/>
      <c r="C271" s="138"/>
      <c r="D271" s="186"/>
      <c r="E271" s="122"/>
      <c r="F271" s="143" t="s">
        <v>584</v>
      </c>
      <c r="G271" s="143" t="s">
        <v>584</v>
      </c>
      <c r="H271" s="136"/>
      <c r="I271" s="143">
        <v>125093</v>
      </c>
      <c r="J271" s="143">
        <v>75846</v>
      </c>
    </row>
    <row r="272" spans="1:10" ht="11.25" customHeight="1">
      <c r="A272" s="138" t="s">
        <v>594</v>
      </c>
      <c r="B272" s="138"/>
      <c r="C272" s="138"/>
      <c r="D272" s="186"/>
      <c r="E272" s="126"/>
      <c r="F272" s="163">
        <v>36093</v>
      </c>
      <c r="G272" s="163">
        <v>23304</v>
      </c>
      <c r="H272" s="136"/>
      <c r="I272" s="163" t="s">
        <v>584</v>
      </c>
      <c r="J272" s="163" t="s">
        <v>584</v>
      </c>
    </row>
    <row r="273" spans="1:10" ht="11.25" customHeight="1">
      <c r="A273" s="156" t="s">
        <v>596</v>
      </c>
      <c r="B273" s="156"/>
      <c r="C273" s="156"/>
      <c r="D273" s="129"/>
      <c r="E273" s="122"/>
      <c r="F273" s="143">
        <v>122345</v>
      </c>
      <c r="G273" s="143">
        <v>80411</v>
      </c>
      <c r="H273" s="136"/>
      <c r="I273" s="143" t="s">
        <v>584</v>
      </c>
      <c r="J273" s="143" t="s">
        <v>584</v>
      </c>
    </row>
    <row r="274" spans="1:10" ht="11.25" customHeight="1">
      <c r="A274" s="138" t="s">
        <v>597</v>
      </c>
      <c r="B274" s="138"/>
      <c r="C274" s="138"/>
      <c r="D274" s="186"/>
      <c r="E274" s="122"/>
      <c r="F274" s="144">
        <f>F275-SUM(F256:F273)</f>
        <v>9916</v>
      </c>
      <c r="G274" s="144">
        <f>G275-SUM(G256:G273)</f>
        <v>7089</v>
      </c>
      <c r="H274" s="144"/>
      <c r="I274" s="144">
        <f>I275-SUM(I256:I273)</f>
        <v>22797</v>
      </c>
      <c r="J274" s="144">
        <f>J275-SUM(J256:J273)</f>
        <v>13265</v>
      </c>
    </row>
    <row r="275" spans="1:10" ht="11.25" customHeight="1">
      <c r="A275" s="181" t="s">
        <v>1094</v>
      </c>
      <c r="B275" s="181"/>
      <c r="C275" s="181"/>
      <c r="D275" s="186"/>
      <c r="E275" s="122"/>
      <c r="F275" s="132">
        <v>235455</v>
      </c>
      <c r="G275" s="132">
        <v>156065</v>
      </c>
      <c r="H275" s="132"/>
      <c r="I275" s="132">
        <v>258453</v>
      </c>
      <c r="J275" s="132">
        <v>153643</v>
      </c>
    </row>
    <row r="276" spans="1:10" ht="11.25" customHeight="1">
      <c r="A276" s="181" t="s">
        <v>598</v>
      </c>
      <c r="B276" s="181"/>
      <c r="C276" s="181"/>
      <c r="D276" s="186"/>
      <c r="E276" s="128"/>
      <c r="F276" s="185">
        <f>SUM(F254,F275)</f>
        <v>236907</v>
      </c>
      <c r="G276" s="185">
        <f>SUM(G254,G275)</f>
        <v>157613</v>
      </c>
      <c r="H276" s="185"/>
      <c r="I276" s="185">
        <f>SUM(I254,I275)</f>
        <v>259273</v>
      </c>
      <c r="J276" s="185">
        <f>SUM(J254,J275)</f>
        <v>154291</v>
      </c>
    </row>
    <row r="277" spans="1:10" ht="11.25" customHeight="1">
      <c r="A277" s="283" t="s">
        <v>1210</v>
      </c>
      <c r="B277" s="283"/>
      <c r="C277" s="283"/>
      <c r="D277" s="283"/>
      <c r="E277" s="283"/>
      <c r="F277" s="283"/>
      <c r="G277" s="283"/>
      <c r="H277" s="283"/>
      <c r="I277" s="283"/>
      <c r="J277" s="283"/>
    </row>
    <row r="278" spans="1:10" ht="11.25" customHeight="1">
      <c r="A278" s="285" t="s">
        <v>1071</v>
      </c>
      <c r="B278" s="285"/>
      <c r="C278" s="285"/>
      <c r="D278" s="285"/>
      <c r="E278" s="285"/>
      <c r="F278" s="285"/>
      <c r="G278" s="285"/>
      <c r="H278" s="285"/>
      <c r="I278" s="285"/>
      <c r="J278" s="285"/>
    </row>
    <row r="279" spans="1:10" ht="11.25" customHeight="1">
      <c r="A279" s="285" t="s">
        <v>1211</v>
      </c>
      <c r="B279" s="285"/>
      <c r="C279" s="285"/>
      <c r="D279" s="285"/>
      <c r="E279" s="285"/>
      <c r="F279" s="285"/>
      <c r="G279" s="285"/>
      <c r="H279" s="285"/>
      <c r="I279" s="285"/>
      <c r="J279" s="285"/>
    </row>
    <row r="280" spans="1:10" ht="11.25" customHeight="1">
      <c r="A280" s="286" t="s">
        <v>1212</v>
      </c>
      <c r="B280" s="286"/>
      <c r="C280" s="286"/>
      <c r="D280" s="286"/>
      <c r="E280" s="286"/>
      <c r="F280" s="286"/>
      <c r="G280" s="286"/>
      <c r="H280" s="286"/>
      <c r="I280" s="286"/>
      <c r="J280" s="286"/>
    </row>
    <row r="281" spans="1:10" ht="11.25" customHeight="1">
      <c r="A281" s="284" t="s">
        <v>1213</v>
      </c>
      <c r="B281" s="284"/>
      <c r="C281" s="284"/>
      <c r="D281" s="284"/>
      <c r="E281" s="284"/>
      <c r="F281" s="284"/>
      <c r="G281" s="284"/>
      <c r="H281" s="284"/>
      <c r="I281" s="284"/>
      <c r="J281" s="284"/>
    </row>
    <row r="282" spans="1:10" ht="11.25" customHeight="1">
      <c r="A282" s="285" t="s">
        <v>1851</v>
      </c>
      <c r="B282" s="285"/>
      <c r="C282" s="285"/>
      <c r="D282" s="285"/>
      <c r="E282" s="285"/>
      <c r="F282" s="285"/>
      <c r="G282" s="285"/>
      <c r="H282" s="285"/>
      <c r="I282" s="285"/>
      <c r="J282" s="285"/>
    </row>
    <row r="283" spans="1:10" ht="11.25" customHeight="1">
      <c r="A283" s="257"/>
      <c r="B283" s="257"/>
      <c r="C283" s="257"/>
      <c r="D283" s="257"/>
      <c r="E283" s="257"/>
      <c r="F283" s="257"/>
      <c r="G283" s="257"/>
      <c r="H283" s="257"/>
      <c r="I283" s="257"/>
      <c r="J283" s="257"/>
    </row>
    <row r="284" spans="1:10" ht="11.25" customHeight="1">
      <c r="A284" s="252" t="s">
        <v>1072</v>
      </c>
      <c r="B284" s="252"/>
      <c r="C284" s="252"/>
      <c r="D284" s="252"/>
      <c r="E284" s="252"/>
      <c r="F284" s="252"/>
      <c r="G284" s="252"/>
      <c r="H284" s="252"/>
      <c r="I284" s="252"/>
      <c r="J284" s="252"/>
    </row>
  </sheetData>
  <mergeCells count="64">
    <mergeCell ref="A267:D267"/>
    <mergeCell ref="A262:J262"/>
    <mergeCell ref="A264:J264"/>
    <mergeCell ref="F266:G266"/>
    <mergeCell ref="I266:J266"/>
    <mergeCell ref="A265:J265"/>
    <mergeCell ref="A266:D266"/>
    <mergeCell ref="A137:D137"/>
    <mergeCell ref="A196:J196"/>
    <mergeCell ref="A197:J197"/>
    <mergeCell ref="A199:J199"/>
    <mergeCell ref="A193:J193"/>
    <mergeCell ref="A194:J194"/>
    <mergeCell ref="A198:J198"/>
    <mergeCell ref="A195:J195"/>
    <mergeCell ref="F136:G136"/>
    <mergeCell ref="I136:J136"/>
    <mergeCell ref="A133:J133"/>
    <mergeCell ref="A135:J135"/>
    <mergeCell ref="A136:D136"/>
    <mergeCell ref="A131:J131"/>
    <mergeCell ref="A129:J129"/>
    <mergeCell ref="A132:J132"/>
    <mergeCell ref="A134:J134"/>
    <mergeCell ref="A130:J130"/>
    <mergeCell ref="A7:D7"/>
    <mergeCell ref="A66:J66"/>
    <mergeCell ref="A67:J67"/>
    <mergeCell ref="A69:J69"/>
    <mergeCell ref="A64:J64"/>
    <mergeCell ref="A68:J68"/>
    <mergeCell ref="A65:J65"/>
    <mergeCell ref="A1:J1"/>
    <mergeCell ref="A2:J2"/>
    <mergeCell ref="A4:J4"/>
    <mergeCell ref="F6:G6"/>
    <mergeCell ref="I6:J6"/>
    <mergeCell ref="A3:J3"/>
    <mergeCell ref="A5:J5"/>
    <mergeCell ref="A6:D6"/>
    <mergeCell ref="A70:J70"/>
    <mergeCell ref="A71:D71"/>
    <mergeCell ref="A127:J127"/>
    <mergeCell ref="A128:J128"/>
    <mergeCell ref="F71:G71"/>
    <mergeCell ref="I71:J71"/>
    <mergeCell ref="A72:D72"/>
    <mergeCell ref="A200:J200"/>
    <mergeCell ref="A201:D201"/>
    <mergeCell ref="A259:J259"/>
    <mergeCell ref="A263:J263"/>
    <mergeCell ref="F201:G201"/>
    <mergeCell ref="I201:J201"/>
    <mergeCell ref="A202:D202"/>
    <mergeCell ref="A261:J261"/>
    <mergeCell ref="A260:J260"/>
    <mergeCell ref="A277:J277"/>
    <mergeCell ref="A278:J278"/>
    <mergeCell ref="A279:J279"/>
    <mergeCell ref="A280:J280"/>
    <mergeCell ref="A284:J284"/>
    <mergeCell ref="A281:J281"/>
    <mergeCell ref="A282:J282"/>
    <mergeCell ref="A283:J283"/>
  </mergeCells>
  <printOptions/>
  <pageMargins left="0.5" right="0.5" top="0.5" bottom="0.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J95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42187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2349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2508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1.25" customHeight="1">
      <c r="A4" s="260" t="s">
        <v>2319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88"/>
      <c r="F6" s="290" t="s">
        <v>1612</v>
      </c>
      <c r="G6" s="254"/>
      <c r="H6" s="126"/>
      <c r="I6" s="290" t="s">
        <v>1613</v>
      </c>
      <c r="J6" s="254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89" t="s">
        <v>2172</v>
      </c>
      <c r="G7" s="189" t="s">
        <v>2173</v>
      </c>
      <c r="H7" s="128"/>
      <c r="I7" s="189" t="s">
        <v>2172</v>
      </c>
      <c r="J7" s="189" t="s">
        <v>2173</v>
      </c>
    </row>
    <row r="8" spans="1:10" ht="11.25" customHeight="1">
      <c r="A8" s="150"/>
      <c r="B8" s="150"/>
      <c r="C8" s="150"/>
      <c r="D8" s="150"/>
      <c r="E8" s="148" t="s">
        <v>599</v>
      </c>
      <c r="F8" s="195"/>
      <c r="G8" s="195"/>
      <c r="H8" s="126"/>
      <c r="I8" s="195"/>
      <c r="J8" s="195"/>
    </row>
    <row r="9" spans="1:10" ht="11.25" customHeight="1">
      <c r="A9" s="126"/>
      <c r="B9" s="126"/>
      <c r="C9" s="126"/>
      <c r="D9" s="126"/>
      <c r="E9" s="148" t="s">
        <v>600</v>
      </c>
      <c r="F9" s="195"/>
      <c r="G9" s="195"/>
      <c r="H9" s="126"/>
      <c r="I9" s="195"/>
      <c r="J9" s="195"/>
    </row>
    <row r="10" spans="1:10" ht="11.25" customHeight="1">
      <c r="A10" s="149" t="s">
        <v>2308</v>
      </c>
      <c r="B10" s="123"/>
      <c r="C10" s="123"/>
      <c r="D10" s="123"/>
      <c r="E10" s="183" t="s">
        <v>601</v>
      </c>
      <c r="F10" s="136"/>
      <c r="G10" s="136"/>
      <c r="H10" s="135"/>
      <c r="I10" s="136"/>
      <c r="J10" s="136"/>
    </row>
    <row r="11" spans="1:10" ht="11.25" customHeight="1">
      <c r="A11" s="134" t="s">
        <v>602</v>
      </c>
      <c r="B11" s="134"/>
      <c r="C11" s="134"/>
      <c r="D11" s="130"/>
      <c r="E11" s="148"/>
      <c r="F11" s="139"/>
      <c r="G11" s="139"/>
      <c r="H11" s="136"/>
      <c r="I11" s="139"/>
      <c r="J11" s="139"/>
    </row>
    <row r="12" spans="1:10" ht="11.25" customHeight="1">
      <c r="A12" s="138" t="s">
        <v>583</v>
      </c>
      <c r="B12" s="138"/>
      <c r="C12" s="138"/>
      <c r="D12" s="130"/>
      <c r="E12" s="122"/>
      <c r="F12" s="139">
        <v>377498</v>
      </c>
      <c r="G12" s="139">
        <v>74018</v>
      </c>
      <c r="H12" s="136"/>
      <c r="I12" s="139">
        <v>392763</v>
      </c>
      <c r="J12" s="139">
        <v>60685</v>
      </c>
    </row>
    <row r="13" spans="1:10" ht="11.25" customHeight="1">
      <c r="A13" s="138" t="s">
        <v>611</v>
      </c>
      <c r="B13" s="138"/>
      <c r="C13" s="138"/>
      <c r="D13" s="130"/>
      <c r="E13" s="148"/>
      <c r="F13" s="139">
        <v>14956</v>
      </c>
      <c r="G13" s="139">
        <v>2058</v>
      </c>
      <c r="H13" s="136"/>
      <c r="I13" s="139">
        <v>4</v>
      </c>
      <c r="J13" s="139">
        <v>0.7</v>
      </c>
    </row>
    <row r="14" spans="1:10" ht="11.25" customHeight="1">
      <c r="A14" s="138" t="s">
        <v>613</v>
      </c>
      <c r="B14" s="138"/>
      <c r="C14" s="138"/>
      <c r="D14" s="130"/>
      <c r="E14" s="122"/>
      <c r="F14" s="143">
        <v>2447</v>
      </c>
      <c r="G14" s="139">
        <v>481</v>
      </c>
      <c r="H14" s="136"/>
      <c r="I14" s="143">
        <v>34489</v>
      </c>
      <c r="J14" s="143">
        <v>5098</v>
      </c>
    </row>
    <row r="15" spans="1:10" ht="11.25" customHeight="1">
      <c r="A15" s="181" t="s">
        <v>1094</v>
      </c>
      <c r="B15" s="181"/>
      <c r="C15" s="181"/>
      <c r="D15" s="130"/>
      <c r="E15" s="122"/>
      <c r="F15" s="132">
        <f>SUM(F12:F14)</f>
        <v>394901</v>
      </c>
      <c r="G15" s="132">
        <f>SUM(G12:G14)</f>
        <v>76557</v>
      </c>
      <c r="H15" s="132"/>
      <c r="I15" s="132">
        <f>SUM(I12:I14)</f>
        <v>427256</v>
      </c>
      <c r="J15" s="132">
        <f>SUM(J12:J14)</f>
        <v>65783.7</v>
      </c>
    </row>
    <row r="16" spans="1:10" ht="11.25" customHeight="1">
      <c r="A16" s="134" t="s">
        <v>585</v>
      </c>
      <c r="B16" s="134"/>
      <c r="C16" s="134"/>
      <c r="D16" s="130"/>
      <c r="E16" s="122"/>
      <c r="F16" s="136"/>
      <c r="G16" s="136"/>
      <c r="H16" s="136"/>
      <c r="I16" s="136"/>
      <c r="J16" s="136"/>
    </row>
    <row r="17" spans="1:10" ht="11.25" customHeight="1">
      <c r="A17" s="138" t="s">
        <v>1248</v>
      </c>
      <c r="B17" s="138"/>
      <c r="C17" s="138"/>
      <c r="D17" s="130"/>
      <c r="E17" s="122"/>
      <c r="F17" s="143">
        <v>28094</v>
      </c>
      <c r="G17" s="143">
        <v>7315</v>
      </c>
      <c r="H17" s="136"/>
      <c r="I17" s="143">
        <v>19624</v>
      </c>
      <c r="J17" s="139">
        <v>4143</v>
      </c>
    </row>
    <row r="18" spans="1:10" ht="11.25" customHeight="1">
      <c r="A18" s="138" t="s">
        <v>1267</v>
      </c>
      <c r="B18" s="138"/>
      <c r="C18" s="138"/>
      <c r="D18" s="130"/>
      <c r="E18" s="122"/>
      <c r="F18" s="139">
        <v>50</v>
      </c>
      <c r="G18" s="139">
        <v>20</v>
      </c>
      <c r="H18" s="136"/>
      <c r="I18" s="143">
        <v>51</v>
      </c>
      <c r="J18" s="143">
        <v>18</v>
      </c>
    </row>
    <row r="19" spans="1:10" ht="11.25" customHeight="1">
      <c r="A19" s="138" t="s">
        <v>1240</v>
      </c>
      <c r="B19" s="138"/>
      <c r="C19" s="138"/>
      <c r="D19" s="130"/>
      <c r="E19" s="122"/>
      <c r="F19" s="143" t="s">
        <v>584</v>
      </c>
      <c r="G19" s="143" t="s">
        <v>584</v>
      </c>
      <c r="H19" s="136"/>
      <c r="I19" s="143">
        <v>54</v>
      </c>
      <c r="J19" s="139">
        <v>15</v>
      </c>
    </row>
    <row r="20" spans="1:10" ht="11.25" customHeight="1">
      <c r="A20" s="138" t="s">
        <v>597</v>
      </c>
      <c r="B20" s="138"/>
      <c r="C20" s="138"/>
      <c r="D20" s="130"/>
      <c r="E20" s="122"/>
      <c r="F20" s="144">
        <f>F21-SUM(F17:F19)</f>
        <v>1028</v>
      </c>
      <c r="G20" s="144">
        <f>G21-SUM(G17:G19)</f>
        <v>286</v>
      </c>
      <c r="H20" s="144"/>
      <c r="I20" s="144">
        <v>0</v>
      </c>
      <c r="J20" s="144">
        <f>J21-SUM(J17:J19)</f>
        <v>0</v>
      </c>
    </row>
    <row r="21" spans="1:10" ht="11.25" customHeight="1">
      <c r="A21" s="181" t="s">
        <v>1094</v>
      </c>
      <c r="B21" s="181"/>
      <c r="C21" s="181"/>
      <c r="D21" s="130"/>
      <c r="E21" s="122"/>
      <c r="F21" s="132">
        <v>29172</v>
      </c>
      <c r="G21" s="132">
        <v>7621</v>
      </c>
      <c r="H21" s="132"/>
      <c r="I21" s="132">
        <v>19729</v>
      </c>
      <c r="J21" s="132">
        <v>4176</v>
      </c>
    </row>
    <row r="22" spans="1:10" ht="11.25" customHeight="1">
      <c r="A22" s="181" t="s">
        <v>598</v>
      </c>
      <c r="B22" s="181"/>
      <c r="C22" s="181"/>
      <c r="D22" s="130"/>
      <c r="E22" s="122"/>
      <c r="F22" s="182">
        <f>SUM(F15,F21)</f>
        <v>424073</v>
      </c>
      <c r="G22" s="182">
        <f>SUM(G15,G21)</f>
        <v>84178</v>
      </c>
      <c r="H22" s="182"/>
      <c r="I22" s="182">
        <f>SUM(I15,I21)</f>
        <v>446985</v>
      </c>
      <c r="J22" s="182">
        <f>SUM(J15,J21)</f>
        <v>69959.7</v>
      </c>
    </row>
    <row r="23" spans="1:10" ht="11.25" customHeight="1">
      <c r="A23" s="130" t="s">
        <v>619</v>
      </c>
      <c r="B23" s="176"/>
      <c r="C23" s="176"/>
      <c r="D23" s="176"/>
      <c r="E23" s="183" t="s">
        <v>620</v>
      </c>
      <c r="F23" s="136"/>
      <c r="G23" s="136"/>
      <c r="H23" s="135"/>
      <c r="I23" s="136"/>
      <c r="J23" s="136"/>
    </row>
    <row r="24" spans="1:10" ht="11.25" customHeight="1">
      <c r="A24" s="134" t="s">
        <v>602</v>
      </c>
      <c r="B24" s="134"/>
      <c r="C24" s="134"/>
      <c r="D24" s="130"/>
      <c r="E24" s="148"/>
      <c r="F24" s="139"/>
      <c r="G24" s="139"/>
      <c r="H24" s="136"/>
      <c r="I24" s="139"/>
      <c r="J24" s="139"/>
    </row>
    <row r="25" spans="1:10" ht="11.25" customHeight="1">
      <c r="A25" s="138" t="s">
        <v>2328</v>
      </c>
      <c r="B25" s="138"/>
      <c r="C25" s="138"/>
      <c r="D25" s="130"/>
      <c r="E25" s="148"/>
      <c r="F25" s="143">
        <v>4996</v>
      </c>
      <c r="G25" s="143">
        <v>1366</v>
      </c>
      <c r="H25" s="136"/>
      <c r="I25" s="143">
        <v>12261</v>
      </c>
      <c r="J25" s="143">
        <v>3602</v>
      </c>
    </row>
    <row r="26" spans="1:10" ht="11.25" customHeight="1">
      <c r="A26" s="138" t="s">
        <v>609</v>
      </c>
      <c r="B26" s="138"/>
      <c r="C26" s="138"/>
      <c r="D26" s="130"/>
      <c r="E26" s="148"/>
      <c r="F26" s="143">
        <v>50</v>
      </c>
      <c r="G26" s="143">
        <v>13</v>
      </c>
      <c r="H26" s="136"/>
      <c r="I26" s="143" t="s">
        <v>584</v>
      </c>
      <c r="J26" s="143" t="s">
        <v>584</v>
      </c>
    </row>
    <row r="27" spans="1:10" ht="11.25" customHeight="1">
      <c r="A27" s="138" t="s">
        <v>583</v>
      </c>
      <c r="B27" s="138"/>
      <c r="C27" s="138"/>
      <c r="D27" s="130"/>
      <c r="E27" s="148"/>
      <c r="F27" s="143">
        <v>370025</v>
      </c>
      <c r="G27" s="143">
        <v>81230</v>
      </c>
      <c r="H27" s="136"/>
      <c r="I27" s="143">
        <v>251494</v>
      </c>
      <c r="J27" s="143">
        <v>32163</v>
      </c>
    </row>
    <row r="28" spans="1:10" ht="11.25" customHeight="1">
      <c r="A28" s="138" t="s">
        <v>611</v>
      </c>
      <c r="B28" s="138"/>
      <c r="C28" s="138"/>
      <c r="D28" s="130"/>
      <c r="E28" s="148"/>
      <c r="F28" s="143">
        <v>54367</v>
      </c>
      <c r="G28" s="143">
        <v>10042</v>
      </c>
      <c r="H28" s="136"/>
      <c r="I28" s="143" t="s">
        <v>584</v>
      </c>
      <c r="J28" s="143" t="s">
        <v>584</v>
      </c>
    </row>
    <row r="29" spans="1:10" ht="11.25" customHeight="1">
      <c r="A29" s="138" t="s">
        <v>613</v>
      </c>
      <c r="B29" s="138"/>
      <c r="C29" s="138"/>
      <c r="D29" s="130"/>
      <c r="E29" s="122"/>
      <c r="F29" s="143">
        <v>23</v>
      </c>
      <c r="G29" s="143">
        <v>3</v>
      </c>
      <c r="H29" s="136"/>
      <c r="I29" s="143">
        <v>2833</v>
      </c>
      <c r="J29" s="143">
        <v>190</v>
      </c>
    </row>
    <row r="30" spans="1:10" ht="11.25" customHeight="1">
      <c r="A30" s="181" t="s">
        <v>1094</v>
      </c>
      <c r="B30" s="181"/>
      <c r="C30" s="181"/>
      <c r="D30" s="130"/>
      <c r="E30" s="122"/>
      <c r="F30" s="132">
        <f>SUM(F25:F29)</f>
        <v>429461</v>
      </c>
      <c r="G30" s="132">
        <f>SUM(G25:G29)</f>
        <v>92654</v>
      </c>
      <c r="H30" s="132"/>
      <c r="I30" s="132">
        <f>SUM(I25:I29)</f>
        <v>266588</v>
      </c>
      <c r="J30" s="132">
        <f>SUM(J25:J29)</f>
        <v>35955</v>
      </c>
    </row>
    <row r="31" spans="1:10" ht="11.25" customHeight="1">
      <c r="A31" s="134" t="s">
        <v>585</v>
      </c>
      <c r="B31" s="181"/>
      <c r="C31" s="181"/>
      <c r="D31" s="130"/>
      <c r="E31" s="122"/>
      <c r="F31" s="136"/>
      <c r="G31" s="136"/>
      <c r="H31" s="136"/>
      <c r="I31" s="136"/>
      <c r="J31" s="136"/>
    </row>
    <row r="32" spans="1:10" ht="11.25" customHeight="1">
      <c r="A32" s="138" t="s">
        <v>1267</v>
      </c>
      <c r="B32" s="138"/>
      <c r="C32" s="138"/>
      <c r="D32" s="130"/>
      <c r="E32" s="122"/>
      <c r="F32" s="136">
        <v>1169</v>
      </c>
      <c r="G32" s="136">
        <v>401</v>
      </c>
      <c r="H32" s="136"/>
      <c r="I32" s="136">
        <v>152</v>
      </c>
      <c r="J32" s="136">
        <v>64</v>
      </c>
    </row>
    <row r="33" spans="1:10" ht="11.25" customHeight="1">
      <c r="A33" s="138" t="s">
        <v>614</v>
      </c>
      <c r="B33" s="138"/>
      <c r="C33" s="138"/>
      <c r="D33" s="130"/>
      <c r="E33" s="122"/>
      <c r="F33" s="136">
        <v>4788</v>
      </c>
      <c r="G33" s="136">
        <v>1197</v>
      </c>
      <c r="H33" s="136"/>
      <c r="I33" s="143" t="s">
        <v>584</v>
      </c>
      <c r="J33" s="143" t="s">
        <v>584</v>
      </c>
    </row>
    <row r="34" spans="1:10" ht="11.25" customHeight="1">
      <c r="A34" s="138" t="s">
        <v>597</v>
      </c>
      <c r="B34" s="138"/>
      <c r="C34" s="138"/>
      <c r="D34" s="130"/>
      <c r="E34" s="122"/>
      <c r="F34" s="144">
        <f>F35-SUM(F32:F33)</f>
        <v>37</v>
      </c>
      <c r="G34" s="144">
        <f>G35-SUM(G32:G33)</f>
        <v>12</v>
      </c>
      <c r="H34" s="144"/>
      <c r="I34" s="168" t="s">
        <v>1616</v>
      </c>
      <c r="J34" s="168" t="s">
        <v>1616</v>
      </c>
    </row>
    <row r="35" spans="1:10" ht="11.25" customHeight="1">
      <c r="A35" s="181" t="s">
        <v>1094</v>
      </c>
      <c r="B35" s="181"/>
      <c r="C35" s="181"/>
      <c r="D35" s="130"/>
      <c r="E35" s="122"/>
      <c r="F35" s="132">
        <v>5994</v>
      </c>
      <c r="G35" s="132">
        <v>1610</v>
      </c>
      <c r="H35" s="132"/>
      <c r="I35" s="132">
        <v>152</v>
      </c>
      <c r="J35" s="132">
        <v>64</v>
      </c>
    </row>
    <row r="36" spans="1:10" ht="11.25" customHeight="1">
      <c r="A36" s="181" t="s">
        <v>598</v>
      </c>
      <c r="B36" s="181"/>
      <c r="C36" s="181"/>
      <c r="D36" s="130"/>
      <c r="E36" s="122"/>
      <c r="F36" s="182">
        <f>SUM(F30,F35)</f>
        <v>435455</v>
      </c>
      <c r="G36" s="182">
        <f>SUM(G30,G35)</f>
        <v>94264</v>
      </c>
      <c r="H36" s="182"/>
      <c r="I36" s="182">
        <f>SUM(I30,I35)</f>
        <v>266740</v>
      </c>
      <c r="J36" s="182">
        <f>SUM(J30,J35)</f>
        <v>36019</v>
      </c>
    </row>
    <row r="37" spans="1:10" ht="11.25" customHeight="1">
      <c r="A37" s="130" t="s">
        <v>624</v>
      </c>
      <c r="B37" s="176"/>
      <c r="C37" s="176"/>
      <c r="D37" s="176"/>
      <c r="E37" s="183" t="s">
        <v>1221</v>
      </c>
      <c r="F37" s="136"/>
      <c r="G37" s="136"/>
      <c r="H37" s="135"/>
      <c r="I37" s="136"/>
      <c r="J37" s="136"/>
    </row>
    <row r="38" spans="1:10" ht="11.25" customHeight="1">
      <c r="A38" s="134" t="s">
        <v>602</v>
      </c>
      <c r="B38" s="134"/>
      <c r="C38" s="134"/>
      <c r="D38" s="130"/>
      <c r="E38" s="148"/>
      <c r="F38" s="139"/>
      <c r="G38" s="139"/>
      <c r="H38" s="136"/>
      <c r="I38" s="139"/>
      <c r="J38" s="139"/>
    </row>
    <row r="39" spans="1:10" ht="11.25" customHeight="1">
      <c r="A39" s="138" t="s">
        <v>583</v>
      </c>
      <c r="B39" s="138"/>
      <c r="C39" s="138"/>
      <c r="D39" s="130"/>
      <c r="E39" s="148"/>
      <c r="F39" s="139">
        <v>79388</v>
      </c>
      <c r="G39" s="139">
        <v>6265</v>
      </c>
      <c r="H39" s="136"/>
      <c r="I39" s="143">
        <v>61333</v>
      </c>
      <c r="J39" s="143">
        <v>2965</v>
      </c>
    </row>
    <row r="40" spans="1:10" ht="11.25" customHeight="1">
      <c r="A40" s="138" t="s">
        <v>613</v>
      </c>
      <c r="B40" s="138"/>
      <c r="C40" s="138"/>
      <c r="D40" s="130"/>
      <c r="E40" s="148"/>
      <c r="F40" s="139">
        <v>987</v>
      </c>
      <c r="G40" s="139">
        <v>91</v>
      </c>
      <c r="H40" s="136"/>
      <c r="I40" s="143" t="s">
        <v>584</v>
      </c>
      <c r="J40" s="143" t="s">
        <v>584</v>
      </c>
    </row>
    <row r="41" spans="1:10" ht="11.25" customHeight="1">
      <c r="A41" s="138" t="s">
        <v>597</v>
      </c>
      <c r="B41" s="138"/>
      <c r="C41" s="138"/>
      <c r="D41" s="130"/>
      <c r="E41" s="122"/>
      <c r="F41" s="240" t="s">
        <v>1849</v>
      </c>
      <c r="G41" s="144">
        <f>G42-SUM(G39:G40)</f>
        <v>1</v>
      </c>
      <c r="H41" s="144"/>
      <c r="I41" s="168" t="s">
        <v>1616</v>
      </c>
      <c r="J41" s="168" t="s">
        <v>1616</v>
      </c>
    </row>
    <row r="42" spans="1:10" ht="11.25" customHeight="1">
      <c r="A42" s="181" t="s">
        <v>1094</v>
      </c>
      <c r="B42" s="181"/>
      <c r="C42" s="181"/>
      <c r="D42" s="130"/>
      <c r="E42" s="122"/>
      <c r="F42" s="184">
        <v>80375</v>
      </c>
      <c r="G42" s="184">
        <v>6357</v>
      </c>
      <c r="H42" s="184"/>
      <c r="I42" s="184">
        <v>61333</v>
      </c>
      <c r="J42" s="184">
        <v>2965</v>
      </c>
    </row>
    <row r="43" spans="1:10" ht="11.25" customHeight="1">
      <c r="A43" s="134" t="s">
        <v>1209</v>
      </c>
      <c r="B43" s="181"/>
      <c r="C43" s="181"/>
      <c r="D43" s="130"/>
      <c r="E43" s="122"/>
      <c r="F43" s="174">
        <v>8</v>
      </c>
      <c r="G43" s="174">
        <v>1</v>
      </c>
      <c r="H43" s="174"/>
      <c r="I43" s="174">
        <v>14</v>
      </c>
      <c r="J43" s="174">
        <v>3</v>
      </c>
    </row>
    <row r="44" spans="1:10" ht="11.25" customHeight="1">
      <c r="A44" s="138" t="s">
        <v>598</v>
      </c>
      <c r="B44" s="181"/>
      <c r="C44" s="181"/>
      <c r="D44" s="130"/>
      <c r="E44" s="126"/>
      <c r="F44" s="182">
        <f>SUM(F42:F43)</f>
        <v>80383</v>
      </c>
      <c r="G44" s="182">
        <f>SUM(G42:G43)</f>
        <v>6358</v>
      </c>
      <c r="H44" s="182"/>
      <c r="I44" s="182">
        <f>SUM(I42:I43)</f>
        <v>61347</v>
      </c>
      <c r="J44" s="182">
        <f>SUM(J42:J43)</f>
        <v>2968</v>
      </c>
    </row>
    <row r="45" spans="1:10" ht="11.25" customHeight="1">
      <c r="A45" s="130" t="s">
        <v>2327</v>
      </c>
      <c r="B45" s="176"/>
      <c r="C45" s="176"/>
      <c r="D45" s="176"/>
      <c r="E45" s="183" t="s">
        <v>1270</v>
      </c>
      <c r="F45" s="136"/>
      <c r="G45" s="136"/>
      <c r="H45" s="135"/>
      <c r="I45" s="136"/>
      <c r="J45" s="136"/>
    </row>
    <row r="46" spans="1:10" ht="11.25" customHeight="1">
      <c r="A46" s="134" t="s">
        <v>602</v>
      </c>
      <c r="B46" s="176"/>
      <c r="C46" s="176"/>
      <c r="D46" s="176"/>
      <c r="E46" s="192"/>
      <c r="F46" s="136"/>
      <c r="G46" s="136"/>
      <c r="H46" s="135"/>
      <c r="I46" s="136"/>
      <c r="J46" s="136"/>
    </row>
    <row r="47" spans="1:10" ht="11.25" customHeight="1">
      <c r="A47" s="138" t="s">
        <v>583</v>
      </c>
      <c r="B47" s="138"/>
      <c r="C47" s="138"/>
      <c r="D47" s="186" t="s">
        <v>1091</v>
      </c>
      <c r="E47" s="126"/>
      <c r="F47" s="139">
        <v>1030</v>
      </c>
      <c r="G47" s="139">
        <v>31055</v>
      </c>
      <c r="H47" s="136"/>
      <c r="I47" s="143">
        <v>4957</v>
      </c>
      <c r="J47" s="143">
        <v>115202</v>
      </c>
    </row>
    <row r="48" spans="1:10" ht="11.25" customHeight="1">
      <c r="A48" s="138" t="s">
        <v>611</v>
      </c>
      <c r="B48" s="138"/>
      <c r="C48" s="138"/>
      <c r="D48" s="186" t="s">
        <v>1618</v>
      </c>
      <c r="E48" s="126"/>
      <c r="F48" s="139">
        <v>1745</v>
      </c>
      <c r="G48" s="139">
        <v>61856</v>
      </c>
      <c r="H48" s="136"/>
      <c r="I48" s="143">
        <v>1758</v>
      </c>
      <c r="J48" s="143">
        <v>67697</v>
      </c>
    </row>
    <row r="49" spans="1:10" ht="11.25" customHeight="1">
      <c r="A49" s="138" t="s">
        <v>613</v>
      </c>
      <c r="B49" s="138"/>
      <c r="C49" s="138"/>
      <c r="D49" s="186" t="s">
        <v>1618</v>
      </c>
      <c r="E49" s="126"/>
      <c r="F49" s="139">
        <v>1451</v>
      </c>
      <c r="G49" s="139">
        <v>53508</v>
      </c>
      <c r="H49" s="136"/>
      <c r="I49" s="143">
        <v>1461</v>
      </c>
      <c r="J49" s="143">
        <v>57272</v>
      </c>
    </row>
    <row r="50" spans="1:10" ht="11.25" customHeight="1">
      <c r="A50" s="181" t="s">
        <v>1094</v>
      </c>
      <c r="B50" s="181"/>
      <c r="C50" s="181"/>
      <c r="D50" s="186" t="s">
        <v>1618</v>
      </c>
      <c r="E50" s="126"/>
      <c r="F50" s="184">
        <f>SUM(F47:F49)</f>
        <v>4226</v>
      </c>
      <c r="G50" s="184">
        <f>SUM(G47:G49)</f>
        <v>146419</v>
      </c>
      <c r="H50" s="184"/>
      <c r="I50" s="184">
        <f>SUM(I47:I49)</f>
        <v>8176</v>
      </c>
      <c r="J50" s="184">
        <f>SUM(J47:J49)</f>
        <v>240171</v>
      </c>
    </row>
    <row r="51" spans="1:10" ht="11.25" customHeight="1">
      <c r="A51" s="134" t="s">
        <v>585</v>
      </c>
      <c r="B51" s="181"/>
      <c r="C51" s="181"/>
      <c r="D51" s="186" t="s">
        <v>1618</v>
      </c>
      <c r="E51" s="126"/>
      <c r="F51" s="164" t="s">
        <v>584</v>
      </c>
      <c r="G51" s="164" t="s">
        <v>584</v>
      </c>
      <c r="H51" s="174"/>
      <c r="I51" s="164" t="s">
        <v>584</v>
      </c>
      <c r="J51" s="164" t="s">
        <v>584</v>
      </c>
    </row>
    <row r="52" spans="1:10" ht="11.25" customHeight="1">
      <c r="A52" s="138" t="s">
        <v>598</v>
      </c>
      <c r="B52" s="181"/>
      <c r="C52" s="181"/>
      <c r="D52" s="186" t="s">
        <v>1618</v>
      </c>
      <c r="E52" s="126"/>
      <c r="F52" s="182">
        <f>SUM(F50:F51)</f>
        <v>4226</v>
      </c>
      <c r="G52" s="182">
        <f>SUM(G50:G51)</f>
        <v>146419</v>
      </c>
      <c r="H52" s="182"/>
      <c r="I52" s="182">
        <f>SUM(I50:I51)</f>
        <v>8176</v>
      </c>
      <c r="J52" s="182">
        <f>SUM(J50:J51)</f>
        <v>240171</v>
      </c>
    </row>
    <row r="53" spans="1:10" ht="11.25" customHeight="1">
      <c r="A53" s="146" t="s">
        <v>1223</v>
      </c>
      <c r="B53" s="142"/>
      <c r="C53" s="142"/>
      <c r="D53" s="146"/>
      <c r="E53" s="183" t="s">
        <v>1224</v>
      </c>
      <c r="F53" s="136"/>
      <c r="G53" s="136"/>
      <c r="H53" s="136"/>
      <c r="I53" s="136"/>
      <c r="J53" s="136"/>
    </row>
    <row r="54" spans="1:10" ht="11.25" customHeight="1">
      <c r="A54" s="134" t="s">
        <v>602</v>
      </c>
      <c r="B54" s="134"/>
      <c r="C54" s="134"/>
      <c r="D54" s="130"/>
      <c r="E54" s="126"/>
      <c r="F54" s="139"/>
      <c r="G54" s="139"/>
      <c r="H54" s="136"/>
      <c r="I54" s="139"/>
      <c r="J54" s="139"/>
    </row>
    <row r="55" spans="1:10" ht="11.25" customHeight="1">
      <c r="A55" s="138" t="s">
        <v>2328</v>
      </c>
      <c r="B55" s="138"/>
      <c r="C55" s="138"/>
      <c r="D55" s="130"/>
      <c r="E55" s="126"/>
      <c r="F55" s="143">
        <v>6</v>
      </c>
      <c r="G55" s="143">
        <v>7</v>
      </c>
      <c r="H55" s="136"/>
      <c r="I55" s="143">
        <v>91</v>
      </c>
      <c r="J55" s="143">
        <v>325</v>
      </c>
    </row>
    <row r="56" spans="1:10" ht="11.25" customHeight="1">
      <c r="A56" s="138" t="s">
        <v>609</v>
      </c>
      <c r="B56" s="138"/>
      <c r="C56" s="138"/>
      <c r="D56" s="130"/>
      <c r="E56" s="126"/>
      <c r="F56" s="143">
        <v>1</v>
      </c>
      <c r="G56" s="143">
        <v>4</v>
      </c>
      <c r="H56" s="136"/>
      <c r="I56" s="143">
        <v>158</v>
      </c>
      <c r="J56" s="143">
        <v>47</v>
      </c>
    </row>
    <row r="57" spans="1:10" ht="11.25" customHeight="1">
      <c r="A57" s="138" t="s">
        <v>604</v>
      </c>
      <c r="B57" s="138"/>
      <c r="C57" s="138"/>
      <c r="D57" s="130"/>
      <c r="E57" s="126"/>
      <c r="F57" s="143">
        <v>338</v>
      </c>
      <c r="G57" s="143">
        <v>15</v>
      </c>
      <c r="H57" s="136"/>
      <c r="I57" s="143">
        <v>6</v>
      </c>
      <c r="J57" s="143">
        <v>2</v>
      </c>
    </row>
    <row r="58" spans="1:10" ht="11.25" customHeight="1">
      <c r="A58" s="138" t="s">
        <v>583</v>
      </c>
      <c r="B58" s="138"/>
      <c r="C58" s="138"/>
      <c r="D58" s="130"/>
      <c r="E58" s="126"/>
      <c r="F58" s="143">
        <v>241091</v>
      </c>
      <c r="G58" s="143">
        <v>163536</v>
      </c>
      <c r="H58" s="136"/>
      <c r="I58" s="143">
        <v>226416</v>
      </c>
      <c r="J58" s="143">
        <v>114961</v>
      </c>
    </row>
    <row r="59" spans="1:10" ht="11.25" customHeight="1">
      <c r="A59" s="138" t="s">
        <v>611</v>
      </c>
      <c r="B59" s="138"/>
      <c r="C59" s="138"/>
      <c r="D59" s="130"/>
      <c r="E59" s="126"/>
      <c r="F59" s="143">
        <v>105</v>
      </c>
      <c r="G59" s="143">
        <v>315</v>
      </c>
      <c r="H59" s="136"/>
      <c r="I59" s="143">
        <v>655</v>
      </c>
      <c r="J59" s="143">
        <v>1245</v>
      </c>
    </row>
    <row r="60" spans="1:10" ht="11.25" customHeight="1">
      <c r="A60" s="138" t="s">
        <v>613</v>
      </c>
      <c r="B60" s="138"/>
      <c r="C60" s="138"/>
      <c r="D60" s="130"/>
      <c r="E60" s="126"/>
      <c r="F60" s="143">
        <v>21</v>
      </c>
      <c r="G60" s="143">
        <v>12</v>
      </c>
      <c r="H60" s="136"/>
      <c r="I60" s="143">
        <v>2</v>
      </c>
      <c r="J60" s="143">
        <v>0.3</v>
      </c>
    </row>
    <row r="61" spans="1:10" ht="11.25" customHeight="1">
      <c r="A61" s="138" t="s">
        <v>612</v>
      </c>
      <c r="B61" s="138"/>
      <c r="C61" s="138"/>
      <c r="D61" s="130"/>
      <c r="E61" s="126"/>
      <c r="F61" s="143">
        <v>36779</v>
      </c>
      <c r="G61" s="143">
        <v>25901</v>
      </c>
      <c r="H61" s="136"/>
      <c r="I61" s="143">
        <v>24879</v>
      </c>
      <c r="J61" s="143">
        <v>13750</v>
      </c>
    </row>
    <row r="62" spans="1:10" ht="11.25" customHeight="1">
      <c r="A62" s="181" t="s">
        <v>1094</v>
      </c>
      <c r="B62" s="181"/>
      <c r="C62" s="181"/>
      <c r="D62" s="130"/>
      <c r="E62" s="128"/>
      <c r="F62" s="178">
        <f>SUM(F55:F61)</f>
        <v>278341</v>
      </c>
      <c r="G62" s="178">
        <f>SUM(G55:G61)</f>
        <v>189790</v>
      </c>
      <c r="H62" s="178"/>
      <c r="I62" s="178">
        <f>SUM(I55:I61)</f>
        <v>252207</v>
      </c>
      <c r="J62" s="178">
        <f>SUM(J55:J61)</f>
        <v>130330.3</v>
      </c>
    </row>
    <row r="63" spans="1:10" ht="11.25" customHeight="1">
      <c r="A63" s="283" t="s">
        <v>1615</v>
      </c>
      <c r="B63" s="283"/>
      <c r="C63" s="283"/>
      <c r="D63" s="283"/>
      <c r="E63" s="283"/>
      <c r="F63" s="283"/>
      <c r="G63" s="283"/>
      <c r="H63" s="283"/>
      <c r="I63" s="283"/>
      <c r="J63" s="283"/>
    </row>
    <row r="64" spans="1:10" ht="11.25" customHeight="1">
      <c r="A64" s="291"/>
      <c r="B64" s="291"/>
      <c r="C64" s="291"/>
      <c r="D64" s="291"/>
      <c r="E64" s="291"/>
      <c r="F64" s="291"/>
      <c r="G64" s="291"/>
      <c r="H64" s="291"/>
      <c r="I64" s="291"/>
      <c r="J64" s="291"/>
    </row>
    <row r="65" spans="1:10" ht="11.25" customHeight="1">
      <c r="A65" s="291"/>
      <c r="B65" s="291"/>
      <c r="C65" s="291"/>
      <c r="D65" s="291"/>
      <c r="E65" s="291"/>
      <c r="F65" s="291"/>
      <c r="G65" s="291"/>
      <c r="H65" s="291"/>
      <c r="I65" s="291"/>
      <c r="J65" s="291"/>
    </row>
    <row r="66" spans="1:10" ht="11.25" customHeight="1">
      <c r="A66" s="253" t="s">
        <v>2350</v>
      </c>
      <c r="B66" s="253"/>
      <c r="C66" s="253"/>
      <c r="D66" s="253"/>
      <c r="E66" s="253"/>
      <c r="F66" s="253"/>
      <c r="G66" s="253"/>
      <c r="H66" s="253"/>
      <c r="I66" s="253"/>
      <c r="J66" s="253"/>
    </row>
    <row r="67" spans="1:10" ht="11.25" customHeight="1">
      <c r="A67" s="253" t="s">
        <v>2508</v>
      </c>
      <c r="B67" s="253"/>
      <c r="C67" s="253"/>
      <c r="D67" s="253"/>
      <c r="E67" s="253"/>
      <c r="F67" s="253"/>
      <c r="G67" s="253"/>
      <c r="H67" s="253"/>
      <c r="I67" s="253"/>
      <c r="J67" s="253"/>
    </row>
    <row r="68" spans="1:10" ht="11.25" customHeigh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</row>
    <row r="69" spans="1:10" ht="11.25" customHeight="1">
      <c r="A69" s="260" t="s">
        <v>2319</v>
      </c>
      <c r="B69" s="260"/>
      <c r="C69" s="260"/>
      <c r="D69" s="260"/>
      <c r="E69" s="260"/>
      <c r="F69" s="260"/>
      <c r="G69" s="260"/>
      <c r="H69" s="260"/>
      <c r="I69" s="260"/>
      <c r="J69" s="260"/>
    </row>
    <row r="70" spans="1:10" ht="11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</row>
    <row r="71" spans="1:10" ht="11.25" customHeight="1">
      <c r="A71" s="283"/>
      <c r="B71" s="283"/>
      <c r="C71" s="283"/>
      <c r="D71" s="283"/>
      <c r="E71" s="188"/>
      <c r="F71" s="290" t="s">
        <v>1612</v>
      </c>
      <c r="G71" s="254"/>
      <c r="H71" s="126"/>
      <c r="I71" s="290" t="s">
        <v>1613</v>
      </c>
      <c r="J71" s="254"/>
    </row>
    <row r="72" spans="1:10" ht="11.25" customHeight="1">
      <c r="A72" s="280" t="s">
        <v>2170</v>
      </c>
      <c r="B72" s="280"/>
      <c r="C72" s="280"/>
      <c r="D72" s="280"/>
      <c r="E72" s="128" t="s">
        <v>2171</v>
      </c>
      <c r="F72" s="189" t="s">
        <v>2172</v>
      </c>
      <c r="G72" s="189" t="s">
        <v>2173</v>
      </c>
      <c r="H72" s="128"/>
      <c r="I72" s="189" t="s">
        <v>2172</v>
      </c>
      <c r="J72" s="189" t="s">
        <v>2173</v>
      </c>
    </row>
    <row r="73" spans="1:10" ht="11.25" customHeight="1">
      <c r="A73" s="130" t="s">
        <v>2351</v>
      </c>
      <c r="B73" s="181"/>
      <c r="C73" s="181"/>
      <c r="D73" s="130"/>
      <c r="E73" s="180" t="s">
        <v>1224</v>
      </c>
      <c r="F73" s="136"/>
      <c r="G73" s="136"/>
      <c r="H73" s="136"/>
      <c r="I73" s="136"/>
      <c r="J73" s="136"/>
    </row>
    <row r="74" spans="1:10" ht="11.25" customHeight="1">
      <c r="A74" s="153" t="s">
        <v>585</v>
      </c>
      <c r="B74" s="141"/>
      <c r="C74" s="141"/>
      <c r="D74" s="149"/>
      <c r="E74" s="126"/>
      <c r="F74" s="136"/>
      <c r="G74" s="136"/>
      <c r="H74" s="136"/>
      <c r="I74" s="136"/>
      <c r="J74" s="136"/>
    </row>
    <row r="75" spans="1:10" ht="11.25" customHeight="1">
      <c r="A75" s="138" t="s">
        <v>1248</v>
      </c>
      <c r="B75" s="138"/>
      <c r="C75" s="138"/>
      <c r="D75" s="130"/>
      <c r="E75" s="126"/>
      <c r="F75" s="136">
        <v>15740</v>
      </c>
      <c r="G75" s="136">
        <v>17474</v>
      </c>
      <c r="H75" s="136"/>
      <c r="I75" s="136">
        <v>12241</v>
      </c>
      <c r="J75" s="136">
        <v>15489</v>
      </c>
    </row>
    <row r="76" spans="1:10" ht="11.25" customHeight="1">
      <c r="A76" s="138" t="s">
        <v>2352</v>
      </c>
      <c r="B76" s="138"/>
      <c r="C76" s="138"/>
      <c r="D76" s="130"/>
      <c r="E76" s="126"/>
      <c r="F76" s="136">
        <v>154</v>
      </c>
      <c r="G76" s="136">
        <v>166</v>
      </c>
      <c r="H76" s="136"/>
      <c r="I76" s="136">
        <v>842</v>
      </c>
      <c r="J76" s="136">
        <v>792</v>
      </c>
    </row>
    <row r="77" spans="1:10" ht="11.25" customHeight="1">
      <c r="A77" s="138" t="s">
        <v>587</v>
      </c>
      <c r="B77" s="138"/>
      <c r="C77" s="138"/>
      <c r="D77" s="130"/>
      <c r="E77" s="126"/>
      <c r="F77" s="136">
        <v>9435</v>
      </c>
      <c r="G77" s="136">
        <v>13954</v>
      </c>
      <c r="H77" s="136"/>
      <c r="I77" s="136">
        <v>4366</v>
      </c>
      <c r="J77" s="136">
        <v>6979</v>
      </c>
    </row>
    <row r="78" spans="1:10" ht="11.25" customHeight="1">
      <c r="A78" s="138" t="s">
        <v>614</v>
      </c>
      <c r="B78" s="138"/>
      <c r="C78" s="138"/>
      <c r="D78" s="130"/>
      <c r="E78" s="126"/>
      <c r="F78" s="136">
        <v>5905</v>
      </c>
      <c r="G78" s="136">
        <v>8618</v>
      </c>
      <c r="H78" s="136"/>
      <c r="I78" s="136">
        <v>21776</v>
      </c>
      <c r="J78" s="136">
        <v>20862</v>
      </c>
    </row>
    <row r="79" spans="1:10" ht="11.25" customHeight="1">
      <c r="A79" s="138" t="s">
        <v>588</v>
      </c>
      <c r="B79" s="138"/>
      <c r="C79" s="138"/>
      <c r="D79" s="130"/>
      <c r="E79" s="126"/>
      <c r="F79" s="136">
        <v>59770</v>
      </c>
      <c r="G79" s="136">
        <v>60287</v>
      </c>
      <c r="H79" s="136"/>
      <c r="I79" s="136">
        <v>5152</v>
      </c>
      <c r="J79" s="136">
        <v>5052</v>
      </c>
    </row>
    <row r="80" spans="1:10" ht="11.25" customHeight="1">
      <c r="A80" s="138" t="s">
        <v>1220</v>
      </c>
      <c r="B80" s="138"/>
      <c r="C80" s="138"/>
      <c r="D80" s="130"/>
      <c r="E80" s="126"/>
      <c r="F80" s="136">
        <v>20905</v>
      </c>
      <c r="G80" s="136">
        <v>30198</v>
      </c>
      <c r="H80" s="136"/>
      <c r="I80" s="143">
        <v>8570</v>
      </c>
      <c r="J80" s="143">
        <v>30731</v>
      </c>
    </row>
    <row r="81" spans="1:10" ht="11.25" customHeight="1">
      <c r="A81" s="138" t="s">
        <v>617</v>
      </c>
      <c r="B81" s="138"/>
      <c r="C81" s="138"/>
      <c r="D81" s="130"/>
      <c r="E81" s="126"/>
      <c r="F81" s="136">
        <v>8462</v>
      </c>
      <c r="G81" s="136">
        <v>6239</v>
      </c>
      <c r="H81" s="136"/>
      <c r="I81" s="136">
        <v>8811</v>
      </c>
      <c r="J81" s="136">
        <v>7355</v>
      </c>
    </row>
    <row r="82" spans="1:10" ht="11.25" customHeight="1">
      <c r="A82" s="138" t="s">
        <v>594</v>
      </c>
      <c r="B82" s="138"/>
      <c r="C82" s="138"/>
      <c r="D82" s="130"/>
      <c r="E82" s="126"/>
      <c r="F82" s="136">
        <v>428</v>
      </c>
      <c r="G82" s="136">
        <v>1018</v>
      </c>
      <c r="H82" s="136"/>
      <c r="I82" s="136">
        <v>889</v>
      </c>
      <c r="J82" s="136">
        <v>915</v>
      </c>
    </row>
    <row r="83" spans="1:10" ht="11.25" customHeight="1">
      <c r="A83" s="138" t="s">
        <v>595</v>
      </c>
      <c r="B83" s="138"/>
      <c r="C83" s="138"/>
      <c r="D83" s="130"/>
      <c r="E83" s="126"/>
      <c r="F83" s="136">
        <v>13495</v>
      </c>
      <c r="G83" s="136">
        <v>18591</v>
      </c>
      <c r="H83" s="136"/>
      <c r="I83" s="136">
        <v>2632</v>
      </c>
      <c r="J83" s="136">
        <v>5960</v>
      </c>
    </row>
    <row r="84" spans="1:10" ht="11.25" customHeight="1">
      <c r="A84" s="138" t="s">
        <v>596</v>
      </c>
      <c r="B84" s="138"/>
      <c r="C84" s="138"/>
      <c r="D84" s="130"/>
      <c r="E84" s="126"/>
      <c r="F84" s="136">
        <v>2396</v>
      </c>
      <c r="G84" s="136">
        <v>7299</v>
      </c>
      <c r="H84" s="136"/>
      <c r="I84" s="136">
        <v>1929</v>
      </c>
      <c r="J84" s="136">
        <v>6633</v>
      </c>
    </row>
    <row r="85" spans="1:10" ht="11.25" customHeight="1">
      <c r="A85" s="138" t="s">
        <v>597</v>
      </c>
      <c r="B85" s="138"/>
      <c r="C85" s="138"/>
      <c r="D85" s="130"/>
      <c r="E85" s="126"/>
      <c r="F85" s="144">
        <f>F86-SUM(F75:F84)</f>
        <v>22638</v>
      </c>
      <c r="G85" s="144">
        <f>G86-SUM(G75:G84)</f>
        <v>28397</v>
      </c>
      <c r="H85" s="144"/>
      <c r="I85" s="144">
        <f>I86-SUM(I75:I84)</f>
        <v>19188</v>
      </c>
      <c r="J85" s="144">
        <f>J86-SUM(J75:J84)</f>
        <v>21990</v>
      </c>
    </row>
    <row r="86" spans="1:10" ht="11.25" customHeight="1">
      <c r="A86" s="181" t="s">
        <v>1094</v>
      </c>
      <c r="B86" s="181"/>
      <c r="C86" s="181"/>
      <c r="D86" s="130"/>
      <c r="E86" s="126"/>
      <c r="F86" s="132">
        <v>159328</v>
      </c>
      <c r="G86" s="132">
        <v>192241</v>
      </c>
      <c r="H86" s="132"/>
      <c r="I86" s="132">
        <v>86396</v>
      </c>
      <c r="J86" s="132">
        <v>122758</v>
      </c>
    </row>
    <row r="87" spans="1:10" ht="11.25" customHeight="1">
      <c r="A87" s="181" t="s">
        <v>598</v>
      </c>
      <c r="B87" s="181"/>
      <c r="C87" s="181"/>
      <c r="D87" s="130"/>
      <c r="E87" s="128"/>
      <c r="F87" s="185">
        <f>SUM(F62,F86)</f>
        <v>437669</v>
      </c>
      <c r="G87" s="185">
        <f>SUM(G62,G86)</f>
        <v>382031</v>
      </c>
      <c r="H87" s="185"/>
      <c r="I87" s="185">
        <f>SUM(I62,I86)</f>
        <v>338603</v>
      </c>
      <c r="J87" s="185">
        <f>SUM(J62,J86)</f>
        <v>253088.3</v>
      </c>
    </row>
    <row r="88" spans="1:10" ht="11.25" customHeight="1">
      <c r="A88" s="283" t="s">
        <v>1210</v>
      </c>
      <c r="B88" s="283"/>
      <c r="C88" s="283"/>
      <c r="D88" s="283"/>
      <c r="E88" s="283"/>
      <c r="F88" s="283"/>
      <c r="G88" s="283"/>
      <c r="H88" s="283"/>
      <c r="I88" s="283"/>
      <c r="J88" s="283"/>
    </row>
    <row r="89" spans="1:10" ht="11.25" customHeight="1">
      <c r="A89" s="285" t="s">
        <v>2353</v>
      </c>
      <c r="B89" s="285"/>
      <c r="C89" s="285"/>
      <c r="D89" s="285"/>
      <c r="E89" s="285"/>
      <c r="F89" s="285"/>
      <c r="G89" s="285"/>
      <c r="H89" s="285"/>
      <c r="I89" s="285"/>
      <c r="J89" s="285"/>
    </row>
    <row r="90" spans="1:10" ht="11.25" customHeight="1">
      <c r="A90" s="285" t="s">
        <v>2354</v>
      </c>
      <c r="B90" s="285"/>
      <c r="C90" s="285"/>
      <c r="D90" s="285"/>
      <c r="E90" s="285"/>
      <c r="F90" s="285"/>
      <c r="G90" s="285"/>
      <c r="H90" s="285"/>
      <c r="I90" s="285"/>
      <c r="J90" s="285"/>
    </row>
    <row r="91" spans="1:10" ht="11.25" customHeight="1">
      <c r="A91" s="286" t="s">
        <v>1212</v>
      </c>
      <c r="B91" s="286"/>
      <c r="C91" s="286"/>
      <c r="D91" s="286"/>
      <c r="E91" s="286"/>
      <c r="F91" s="286"/>
      <c r="G91" s="286"/>
      <c r="H91" s="286"/>
      <c r="I91" s="286"/>
      <c r="J91" s="286"/>
    </row>
    <row r="92" spans="1:10" ht="11.25" customHeight="1">
      <c r="A92" s="284" t="s">
        <v>1213</v>
      </c>
      <c r="B92" s="284"/>
      <c r="C92" s="284"/>
      <c r="D92" s="284"/>
      <c r="E92" s="284"/>
      <c r="F92" s="284"/>
      <c r="G92" s="284"/>
      <c r="H92" s="284"/>
      <c r="I92" s="284"/>
      <c r="J92" s="284"/>
    </row>
    <row r="93" spans="1:10" ht="11.25" customHeight="1">
      <c r="A93" s="285" t="s">
        <v>1851</v>
      </c>
      <c r="B93" s="285"/>
      <c r="C93" s="285"/>
      <c r="D93" s="285"/>
      <c r="E93" s="285"/>
      <c r="F93" s="285"/>
      <c r="G93" s="285"/>
      <c r="H93" s="285"/>
      <c r="I93" s="285"/>
      <c r="J93" s="285"/>
    </row>
    <row r="94" spans="1:10" ht="11.25" customHeight="1">
      <c r="A94" s="257"/>
      <c r="B94" s="257"/>
      <c r="C94" s="257"/>
      <c r="D94" s="257"/>
      <c r="E94" s="257"/>
      <c r="F94" s="257"/>
      <c r="G94" s="257"/>
      <c r="H94" s="257"/>
      <c r="I94" s="257"/>
      <c r="J94" s="257"/>
    </row>
    <row r="95" spans="1:10" ht="11.25" customHeight="1">
      <c r="A95" s="252" t="s">
        <v>1072</v>
      </c>
      <c r="B95" s="252"/>
      <c r="C95" s="252"/>
      <c r="D95" s="252"/>
      <c r="E95" s="252"/>
      <c r="F95" s="252"/>
      <c r="G95" s="252"/>
      <c r="H95" s="252"/>
      <c r="I95" s="252"/>
      <c r="J95" s="252"/>
    </row>
  </sheetData>
  <mergeCells count="29">
    <mergeCell ref="A72:D72"/>
    <mergeCell ref="A7:D7"/>
    <mergeCell ref="A66:J66"/>
    <mergeCell ref="A67:J67"/>
    <mergeCell ref="A69:J69"/>
    <mergeCell ref="A63:J63"/>
    <mergeCell ref="A64:J64"/>
    <mergeCell ref="A68:J68"/>
    <mergeCell ref="A65:J65"/>
    <mergeCell ref="A90:J90"/>
    <mergeCell ref="A1:J1"/>
    <mergeCell ref="A2:J2"/>
    <mergeCell ref="A4:J4"/>
    <mergeCell ref="F6:G6"/>
    <mergeCell ref="I6:J6"/>
    <mergeCell ref="A3:J3"/>
    <mergeCell ref="A5:J5"/>
    <mergeCell ref="F71:G71"/>
    <mergeCell ref="I71:J71"/>
    <mergeCell ref="A95:J95"/>
    <mergeCell ref="A6:D6"/>
    <mergeCell ref="A71:D71"/>
    <mergeCell ref="A91:J91"/>
    <mergeCell ref="A93:J93"/>
    <mergeCell ref="A92:J92"/>
    <mergeCell ref="A94:J94"/>
    <mergeCell ref="A70:J70"/>
    <mergeCell ref="A88:J88"/>
    <mergeCell ref="A89:J89"/>
  </mergeCells>
  <printOptions/>
  <pageMargins left="0.5" right="0.5" top="0.5" bottom="0.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Q48"/>
  <sheetViews>
    <sheetView workbookViewId="0" topLeftCell="A1">
      <selection activeCell="A1" sqref="A1:Q1"/>
    </sheetView>
  </sheetViews>
  <sheetFormatPr defaultColWidth="9.140625" defaultRowHeight="12.75"/>
  <cols>
    <col min="1" max="1" width="19.8515625" style="0" customWidth="1"/>
    <col min="2" max="2" width="0.85546875" style="0" customWidth="1"/>
    <col min="3" max="3" width="6.57421875" style="0" customWidth="1"/>
    <col min="4" max="4" width="7.7109375" style="0" customWidth="1"/>
    <col min="5" max="5" width="0.85546875" style="0" customWidth="1"/>
    <col min="6" max="6" width="6.8515625" style="0" customWidth="1"/>
    <col min="7" max="7" width="7.7109375" style="0" customWidth="1"/>
    <col min="8" max="8" width="0.42578125" style="0" customWidth="1"/>
    <col min="9" max="9" width="7.28125" style="0" customWidth="1"/>
    <col min="10" max="10" width="0.85546875" style="0" customWidth="1"/>
    <col min="11" max="11" width="6.7109375" style="0" customWidth="1"/>
    <col min="12" max="12" width="7.7109375" style="0" customWidth="1"/>
    <col min="13" max="13" width="0.85546875" style="0" customWidth="1"/>
    <col min="14" max="14" width="6.8515625" style="0" customWidth="1"/>
    <col min="15" max="15" width="7.7109375" style="0" customWidth="1"/>
    <col min="16" max="16" width="0.42578125" style="0" customWidth="1"/>
    <col min="17" max="17" width="7.28125" style="0" customWidth="1"/>
  </cols>
  <sheetData>
    <row r="1" spans="1:17" ht="11.25" customHeight="1">
      <c r="A1" s="253" t="s">
        <v>2355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2356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7" ht="11.25" customHeight="1">
      <c r="A4" s="135"/>
      <c r="B4" s="135"/>
      <c r="C4" s="254">
        <v>2001</v>
      </c>
      <c r="D4" s="254"/>
      <c r="E4" s="254"/>
      <c r="F4" s="254"/>
      <c r="G4" s="254"/>
      <c r="H4" s="254"/>
      <c r="I4" s="254"/>
      <c r="J4" s="126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6"/>
      <c r="B5" s="126"/>
      <c r="C5" s="254" t="s">
        <v>1051</v>
      </c>
      <c r="D5" s="254"/>
      <c r="E5" s="150"/>
      <c r="F5" s="254" t="s">
        <v>1052</v>
      </c>
      <c r="G5" s="254"/>
      <c r="H5" s="150"/>
      <c r="I5" s="150" t="s">
        <v>1053</v>
      </c>
      <c r="J5" s="126"/>
      <c r="K5" s="254" t="s">
        <v>1051</v>
      </c>
      <c r="L5" s="254"/>
      <c r="M5" s="150"/>
      <c r="N5" s="254" t="s">
        <v>1052</v>
      </c>
      <c r="O5" s="254"/>
      <c r="P5" s="150"/>
      <c r="Q5" s="150" t="s">
        <v>1053</v>
      </c>
    </row>
    <row r="6" spans="1:17" ht="11.25" customHeight="1">
      <c r="A6" s="126"/>
      <c r="B6" s="126"/>
      <c r="C6" s="192" t="s">
        <v>1054</v>
      </c>
      <c r="D6" s="195" t="s">
        <v>1055</v>
      </c>
      <c r="E6" s="195"/>
      <c r="F6" s="192" t="s">
        <v>1054</v>
      </c>
      <c r="G6" s="195" t="s">
        <v>1055</v>
      </c>
      <c r="H6" s="195"/>
      <c r="I6" s="192" t="s">
        <v>1056</v>
      </c>
      <c r="J6" s="126"/>
      <c r="K6" s="192" t="s">
        <v>1054</v>
      </c>
      <c r="L6" s="195" t="s">
        <v>1055</v>
      </c>
      <c r="M6" s="195"/>
      <c r="N6" s="192" t="s">
        <v>1054</v>
      </c>
      <c r="O6" s="195" t="s">
        <v>1055</v>
      </c>
      <c r="P6" s="195"/>
      <c r="Q6" s="192" t="s">
        <v>1056</v>
      </c>
    </row>
    <row r="7" spans="1:17" ht="11.25" customHeight="1">
      <c r="A7" s="126" t="s">
        <v>1057</v>
      </c>
      <c r="B7" s="128"/>
      <c r="C7" s="129" t="s">
        <v>1058</v>
      </c>
      <c r="D7" s="128" t="s">
        <v>1059</v>
      </c>
      <c r="E7" s="128"/>
      <c r="F7" s="129" t="s">
        <v>1058</v>
      </c>
      <c r="G7" s="128" t="s">
        <v>1059</v>
      </c>
      <c r="H7" s="128"/>
      <c r="I7" s="129" t="s">
        <v>1058</v>
      </c>
      <c r="J7" s="128"/>
      <c r="K7" s="129" t="s">
        <v>1058</v>
      </c>
      <c r="L7" s="128" t="s">
        <v>1059</v>
      </c>
      <c r="M7" s="128"/>
      <c r="N7" s="129" t="s">
        <v>1058</v>
      </c>
      <c r="O7" s="128" t="s">
        <v>1059</v>
      </c>
      <c r="P7" s="128"/>
      <c r="Q7" s="129" t="s">
        <v>1058</v>
      </c>
    </row>
    <row r="8" spans="1:17" ht="11.25" customHeight="1">
      <c r="A8" s="130" t="s">
        <v>1060</v>
      </c>
      <c r="B8" s="131"/>
      <c r="C8" s="247">
        <f>C31+C44</f>
        <v>476.20000000000005</v>
      </c>
      <c r="D8" s="132">
        <f>(C8/C$8)*100</f>
        <v>100</v>
      </c>
      <c r="E8" s="132"/>
      <c r="F8" s="247">
        <f>F31+F44</f>
        <v>467.2</v>
      </c>
      <c r="G8" s="132">
        <f>(F8/F$8)*100</f>
        <v>100</v>
      </c>
      <c r="H8" s="132"/>
      <c r="I8" s="247">
        <f>C8-F8</f>
        <v>9.000000000000057</v>
      </c>
      <c r="J8" s="132"/>
      <c r="K8" s="247">
        <f>K31+K44</f>
        <v>485.5</v>
      </c>
      <c r="L8" s="132">
        <f>(K8/K$8)*100</f>
        <v>100</v>
      </c>
      <c r="M8" s="132"/>
      <c r="N8" s="247">
        <f>N31+N44</f>
        <v>586.7</v>
      </c>
      <c r="O8" s="132">
        <f>(N8/N$8)*100</f>
        <v>100</v>
      </c>
      <c r="P8" s="132"/>
      <c r="Q8" s="247">
        <f>K8-N8</f>
        <v>-101.20000000000005</v>
      </c>
    </row>
    <row r="9" spans="1:17" ht="11.25" customHeight="1">
      <c r="A9" s="134" t="s">
        <v>1061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1.25" customHeight="1">
      <c r="A10" s="138" t="s">
        <v>1062</v>
      </c>
      <c r="B10" s="135"/>
      <c r="C10" s="139">
        <f>C21+C34</f>
        <v>58.4</v>
      </c>
      <c r="D10" s="139">
        <f>(C10/C$8)*100</f>
        <v>12.2637547249055</v>
      </c>
      <c r="E10" s="139"/>
      <c r="F10" s="139">
        <f>F21+F34</f>
        <v>129.5</v>
      </c>
      <c r="G10" s="139">
        <f>(F10/F$8)*100</f>
        <v>27.71832191780822</v>
      </c>
      <c r="H10" s="139"/>
      <c r="I10" s="139">
        <f>C10-F10</f>
        <v>-71.1</v>
      </c>
      <c r="J10" s="136"/>
      <c r="K10" s="139">
        <f>K21+K34</f>
        <v>62.400000000000006</v>
      </c>
      <c r="L10" s="139">
        <f>(K10/K$8)*100</f>
        <v>12.852729145211123</v>
      </c>
      <c r="M10" s="139"/>
      <c r="N10" s="139">
        <f>N21+N34</f>
        <v>163.29999999999998</v>
      </c>
      <c r="O10" s="139">
        <f>(N10/N$8)*100</f>
        <v>27.833645815578656</v>
      </c>
      <c r="P10" s="139"/>
      <c r="Q10" s="139">
        <f>K10-N10</f>
        <v>-100.89999999999998</v>
      </c>
    </row>
    <row r="11" spans="1:17" ht="11.25" customHeight="1">
      <c r="A11" s="140" t="s">
        <v>1063</v>
      </c>
      <c r="B11" s="135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35"/>
      <c r="C12" s="139">
        <f>C23+C36</f>
        <v>18.1</v>
      </c>
      <c r="D12" s="139">
        <f>(C12/C$8)*100</f>
        <v>3.8009239815203695</v>
      </c>
      <c r="E12" s="139"/>
      <c r="F12" s="139">
        <f>F23+F36</f>
        <v>67.3</v>
      </c>
      <c r="G12" s="139">
        <f>(F12/F$8)*100</f>
        <v>14.404965753424657</v>
      </c>
      <c r="H12" s="139"/>
      <c r="I12" s="139">
        <f>C12-F12</f>
        <v>-49.199999999999996</v>
      </c>
      <c r="J12" s="136"/>
      <c r="K12" s="139">
        <f>K23+K36</f>
        <v>25.3</v>
      </c>
      <c r="L12" s="139">
        <f>(K12/K$8)*100</f>
        <v>5.2111225540679715</v>
      </c>
      <c r="M12" s="139"/>
      <c r="N12" s="139">
        <f>N23+N36</f>
        <v>78.5</v>
      </c>
      <c r="O12" s="139">
        <f>(N12/N$8)*100</f>
        <v>13.3799215953639</v>
      </c>
      <c r="P12" s="139"/>
      <c r="Q12" s="139">
        <f>K12-N12</f>
        <v>-53.2</v>
      </c>
    </row>
    <row r="13" spans="1:17" ht="11.25" customHeight="1">
      <c r="A13" s="140" t="s">
        <v>1065</v>
      </c>
      <c r="B13" s="135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35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35"/>
      <c r="C15" s="139">
        <f>C26+SUM(C39)</f>
        <v>5.2</v>
      </c>
      <c r="D15" s="139">
        <f>(C15/C$8)*100</f>
        <v>1.091978160436791</v>
      </c>
      <c r="E15" s="139"/>
      <c r="F15" s="139">
        <f>F26+F39</f>
        <v>5</v>
      </c>
      <c r="G15" s="139">
        <f>(F15/F$8)*100</f>
        <v>1.0702054794520548</v>
      </c>
      <c r="H15" s="139"/>
      <c r="I15" s="139">
        <f>C15-F15</f>
        <v>0.20000000000000018</v>
      </c>
      <c r="J15" s="136"/>
      <c r="K15" s="139">
        <f>K26+K39</f>
        <v>8.899999999999999</v>
      </c>
      <c r="L15" s="139">
        <f>(K15/K$8)*100</f>
        <v>1.8331616889804323</v>
      </c>
      <c r="M15" s="139"/>
      <c r="N15" s="139">
        <f>N26+N39</f>
        <v>6.2</v>
      </c>
      <c r="O15" s="139">
        <f>(N15/N$8)*100</f>
        <v>1.056758138742117</v>
      </c>
      <c r="P15" s="139"/>
      <c r="Q15" s="139">
        <f>K15-N15</f>
        <v>2.6999999999999984</v>
      </c>
    </row>
    <row r="16" spans="1:17" ht="11.25" customHeight="1">
      <c r="A16" s="140" t="s">
        <v>1068</v>
      </c>
      <c r="B16" s="135"/>
      <c r="C16" s="139"/>
      <c r="D16" s="139"/>
      <c r="E16" s="139"/>
      <c r="F16" s="139"/>
      <c r="G16" s="139"/>
      <c r="H16" s="139"/>
      <c r="I16" s="139"/>
      <c r="J16" s="136"/>
      <c r="K16" s="139"/>
      <c r="L16" s="139"/>
      <c r="M16" s="139"/>
      <c r="N16" s="139"/>
      <c r="O16" s="139"/>
      <c r="P16" s="139"/>
      <c r="Q16" s="139"/>
    </row>
    <row r="17" spans="1:17" ht="11.25" customHeight="1">
      <c r="A17" s="142" t="s">
        <v>1069</v>
      </c>
      <c r="B17" s="135"/>
      <c r="C17" s="139"/>
      <c r="D17" s="139"/>
      <c r="E17" s="139"/>
      <c r="F17" s="139"/>
      <c r="G17" s="139"/>
      <c r="H17" s="139"/>
      <c r="I17" s="139"/>
      <c r="J17" s="136"/>
      <c r="K17" s="139"/>
      <c r="L17" s="139"/>
      <c r="M17" s="139"/>
      <c r="N17" s="139"/>
      <c r="O17" s="139"/>
      <c r="P17" s="139"/>
      <c r="Q17" s="139"/>
    </row>
    <row r="18" spans="1:17" ht="11.25" customHeight="1">
      <c r="A18" s="141" t="s">
        <v>1070</v>
      </c>
      <c r="B18" s="135"/>
      <c r="C18" s="139">
        <f>C29+C42</f>
        <v>15.3</v>
      </c>
      <c r="D18" s="139">
        <f>(C18/C$8)*100</f>
        <v>3.2129357412851745</v>
      </c>
      <c r="E18" s="139"/>
      <c r="F18" s="139">
        <f>F29+F42</f>
        <v>27.299999999999997</v>
      </c>
      <c r="G18" s="139">
        <f>(F18/F$8)*100</f>
        <v>5.843321917808219</v>
      </c>
      <c r="H18" s="139"/>
      <c r="I18" s="139">
        <f>C18-F18</f>
        <v>-11.999999999999996</v>
      </c>
      <c r="J18" s="136"/>
      <c r="K18" s="139">
        <f>K29+K42</f>
        <v>23.4</v>
      </c>
      <c r="L18" s="139">
        <f>(K18/K$8)*100</f>
        <v>4.8197734294541705</v>
      </c>
      <c r="M18" s="139"/>
      <c r="N18" s="139">
        <f>N29+N42</f>
        <v>29.700000000000003</v>
      </c>
      <c r="O18" s="139">
        <f>(N18/N$8)*100</f>
        <v>5.062212374296915</v>
      </c>
      <c r="P18" s="139"/>
      <c r="Q18" s="139">
        <f>K18-N18</f>
        <v>-6.300000000000004</v>
      </c>
    </row>
    <row r="19" spans="1:17" ht="11.25" customHeight="1">
      <c r="A19" s="138" t="s">
        <v>534</v>
      </c>
      <c r="B19" s="135"/>
      <c r="C19" s="174">
        <f>C30+C43</f>
        <v>379.20000000000005</v>
      </c>
      <c r="D19" s="174">
        <f>(C19/C$8)*100</f>
        <v>79.63040739185216</v>
      </c>
      <c r="E19" s="174"/>
      <c r="F19" s="174">
        <f>F30+F43</f>
        <v>238.09999999999997</v>
      </c>
      <c r="G19" s="174">
        <f>(F19/F$8)*100</f>
        <v>50.963184931506845</v>
      </c>
      <c r="H19" s="174"/>
      <c r="I19" s="174">
        <f>C19-F19</f>
        <v>141.10000000000008</v>
      </c>
      <c r="J19" s="174"/>
      <c r="K19" s="174">
        <f>K30+K43</f>
        <v>365.5</v>
      </c>
      <c r="L19" s="174">
        <f>(K19/K$8)*100</f>
        <v>75.2832131822863</v>
      </c>
      <c r="M19" s="174"/>
      <c r="N19" s="174">
        <f>N30+N43</f>
        <v>309</v>
      </c>
      <c r="O19" s="174">
        <f>(N19/N$8)*100</f>
        <v>52.6674620760184</v>
      </c>
      <c r="P19" s="174"/>
      <c r="Q19" s="174">
        <f>K19-N19</f>
        <v>56.5</v>
      </c>
    </row>
    <row r="20" spans="1:17" ht="11.25" customHeight="1">
      <c r="A20" s="176" t="s">
        <v>1232</v>
      </c>
      <c r="B20" s="135"/>
      <c r="C20" s="136"/>
      <c r="D20" s="136"/>
      <c r="E20" s="136"/>
      <c r="F20" s="136"/>
      <c r="G20" s="136"/>
      <c r="H20" s="136"/>
      <c r="I20" s="136"/>
      <c r="J20" s="135"/>
      <c r="K20" s="136"/>
      <c r="L20" s="136"/>
      <c r="M20" s="136"/>
      <c r="N20" s="136"/>
      <c r="O20" s="136"/>
      <c r="P20" s="136"/>
      <c r="Q20" s="136"/>
    </row>
    <row r="21" spans="1:17" ht="11.25" customHeight="1">
      <c r="A21" s="134" t="s">
        <v>1062</v>
      </c>
      <c r="B21" s="135"/>
      <c r="C21" s="139">
        <v>55.4</v>
      </c>
      <c r="D21" s="139">
        <f>(C21/C$31)*100</f>
        <v>32.858837485172</v>
      </c>
      <c r="E21" s="139"/>
      <c r="F21" s="139">
        <v>124.9</v>
      </c>
      <c r="G21" s="139">
        <f>(F21/F$31)*100</f>
        <v>48.61813935383418</v>
      </c>
      <c r="H21" s="139"/>
      <c r="I21" s="139">
        <f>C21-F21</f>
        <v>-69.5</v>
      </c>
      <c r="J21" s="136"/>
      <c r="K21" s="139">
        <v>32.2</v>
      </c>
      <c r="L21" s="139">
        <f>(K21/K$31)*100</f>
        <v>19.087136929460584</v>
      </c>
      <c r="M21" s="139"/>
      <c r="N21" s="139">
        <v>156.7</v>
      </c>
      <c r="O21" s="139">
        <f>(N21/N$31)*100</f>
        <v>48.58914728682171</v>
      </c>
      <c r="P21" s="139"/>
      <c r="Q21" s="139">
        <f aca="true" t="shared" si="0" ref="Q21:Q31">K21-N21</f>
        <v>-124.49999999999999</v>
      </c>
    </row>
    <row r="22" spans="1:17" ht="11.25" customHeight="1">
      <c r="A22" s="177" t="s">
        <v>1063</v>
      </c>
      <c r="B22" s="135"/>
      <c r="C22" s="139"/>
      <c r="D22" s="139"/>
      <c r="E22" s="139"/>
      <c r="F22" s="139"/>
      <c r="G22" s="139"/>
      <c r="H22" s="139"/>
      <c r="I22" s="139"/>
      <c r="J22" s="136"/>
      <c r="K22" s="139"/>
      <c r="L22" s="139"/>
      <c r="M22" s="139"/>
      <c r="N22" s="139"/>
      <c r="O22" s="139"/>
      <c r="P22" s="139"/>
      <c r="Q22" s="139"/>
    </row>
    <row r="23" spans="1:17" ht="11.25" customHeight="1">
      <c r="A23" s="156" t="s">
        <v>1064</v>
      </c>
      <c r="B23" s="135"/>
      <c r="C23" s="139">
        <v>2.7</v>
      </c>
      <c r="D23" s="139">
        <f>(C23/C$31)*100</f>
        <v>1.601423487544484</v>
      </c>
      <c r="E23" s="139"/>
      <c r="F23" s="139">
        <v>25.3</v>
      </c>
      <c r="G23" s="139">
        <f>(F23/F$31)*100</f>
        <v>9.848189957181784</v>
      </c>
      <c r="H23" s="139"/>
      <c r="I23" s="139">
        <f>C23-F23</f>
        <v>-22.6</v>
      </c>
      <c r="J23" s="136"/>
      <c r="K23" s="139">
        <v>3.3</v>
      </c>
      <c r="L23" s="139">
        <f>(K23/K$31)*100</f>
        <v>1.956135151155898</v>
      </c>
      <c r="M23" s="139"/>
      <c r="N23" s="139">
        <v>32.5</v>
      </c>
      <c r="O23" s="139">
        <f>(N23/N$31)*100</f>
        <v>10.077519379844961</v>
      </c>
      <c r="P23" s="139"/>
      <c r="Q23" s="139">
        <f t="shared" si="0"/>
        <v>-29.2</v>
      </c>
    </row>
    <row r="24" spans="1:17" ht="11.25" customHeight="1">
      <c r="A24" s="177" t="s">
        <v>1065</v>
      </c>
      <c r="B24" s="135"/>
      <c r="C24" s="139"/>
      <c r="D24" s="139"/>
      <c r="E24" s="139"/>
      <c r="F24" s="139"/>
      <c r="G24" s="139"/>
      <c r="H24" s="139"/>
      <c r="I24" s="139"/>
      <c r="J24" s="136"/>
      <c r="K24" s="139"/>
      <c r="L24" s="139"/>
      <c r="M24" s="139"/>
      <c r="N24" s="139"/>
      <c r="O24" s="139"/>
      <c r="P24" s="139"/>
      <c r="Q24" s="139"/>
    </row>
    <row r="25" spans="1:17" ht="11.25" customHeight="1">
      <c r="A25" s="167" t="s">
        <v>1066</v>
      </c>
      <c r="B25" s="135"/>
      <c r="C25" s="139"/>
      <c r="D25" s="139"/>
      <c r="E25" s="139"/>
      <c r="F25" s="139"/>
      <c r="G25" s="139"/>
      <c r="H25" s="139"/>
      <c r="I25" s="139"/>
      <c r="J25" s="136"/>
      <c r="K25" s="139"/>
      <c r="L25" s="139"/>
      <c r="M25" s="139"/>
      <c r="N25" s="139"/>
      <c r="O25" s="139"/>
      <c r="P25" s="139"/>
      <c r="Q25" s="139"/>
    </row>
    <row r="26" spans="1:17" ht="11.25" customHeight="1">
      <c r="A26" s="156" t="s">
        <v>1067</v>
      </c>
      <c r="B26" s="135"/>
      <c r="C26" s="139">
        <v>5.2</v>
      </c>
      <c r="D26" s="139">
        <f>(C26/C$31)*100</f>
        <v>3.084223013048636</v>
      </c>
      <c r="E26" s="139"/>
      <c r="F26" s="139">
        <v>2.8</v>
      </c>
      <c r="G26" s="139">
        <f>(F26/F$31)*100</f>
        <v>1.08991825613079</v>
      </c>
      <c r="H26" s="139"/>
      <c r="I26" s="139">
        <f>C26-F26</f>
        <v>2.4000000000000004</v>
      </c>
      <c r="J26" s="136"/>
      <c r="K26" s="139">
        <v>8.7</v>
      </c>
      <c r="L26" s="139">
        <f>(K26/K$31)*100</f>
        <v>5.157083580320094</v>
      </c>
      <c r="M26" s="139"/>
      <c r="N26" s="139">
        <v>2.6</v>
      </c>
      <c r="O26" s="139">
        <f>(N26/N$31)*100</f>
        <v>0.8062015503875969</v>
      </c>
      <c r="P26" s="139"/>
      <c r="Q26" s="139">
        <f t="shared" si="0"/>
        <v>6.1</v>
      </c>
    </row>
    <row r="27" spans="1:17" ht="11.25" customHeight="1">
      <c r="A27" s="177" t="s">
        <v>1068</v>
      </c>
      <c r="B27" s="135"/>
      <c r="C27" s="139"/>
      <c r="D27" s="139"/>
      <c r="E27" s="139"/>
      <c r="F27" s="139"/>
      <c r="G27" s="139"/>
      <c r="H27" s="139"/>
      <c r="I27" s="139"/>
      <c r="J27" s="136"/>
      <c r="K27" s="139"/>
      <c r="L27" s="139"/>
      <c r="M27" s="139"/>
      <c r="N27" s="139"/>
      <c r="O27" s="139"/>
      <c r="P27" s="139"/>
      <c r="Q27" s="139"/>
    </row>
    <row r="28" spans="1:17" ht="11.25" customHeight="1">
      <c r="A28" s="167" t="s">
        <v>1069</v>
      </c>
      <c r="B28" s="135"/>
      <c r="C28" s="139"/>
      <c r="D28" s="139"/>
      <c r="E28" s="139"/>
      <c r="F28" s="139"/>
      <c r="G28" s="139"/>
      <c r="H28" s="139"/>
      <c r="I28" s="139"/>
      <c r="J28" s="136"/>
      <c r="K28" s="139"/>
      <c r="L28" s="139"/>
      <c r="M28" s="139"/>
      <c r="N28" s="139"/>
      <c r="O28" s="139"/>
      <c r="P28" s="139"/>
      <c r="Q28" s="139"/>
    </row>
    <row r="29" spans="1:17" ht="11.25" customHeight="1">
      <c r="A29" s="156" t="s">
        <v>1070</v>
      </c>
      <c r="B29" s="135"/>
      <c r="C29" s="139">
        <v>5</v>
      </c>
      <c r="D29" s="139">
        <f>(C29/C$31)*100</f>
        <v>2.965599051008304</v>
      </c>
      <c r="E29" s="139"/>
      <c r="F29" s="139">
        <v>18.7</v>
      </c>
      <c r="G29" s="139">
        <f>(F29/F$31)*100</f>
        <v>7.279096924873492</v>
      </c>
      <c r="H29" s="139"/>
      <c r="I29" s="139">
        <f>C29-F29</f>
        <v>-13.7</v>
      </c>
      <c r="J29" s="136"/>
      <c r="K29" s="139">
        <v>7.6</v>
      </c>
      <c r="L29" s="139">
        <f>(K29/K$31)*100</f>
        <v>4.5050385299347955</v>
      </c>
      <c r="M29" s="139"/>
      <c r="N29" s="139">
        <v>21.6</v>
      </c>
      <c r="O29" s="139">
        <f>(N29/N$31)*100</f>
        <v>6.6976744186046515</v>
      </c>
      <c r="P29" s="139"/>
      <c r="Q29" s="139">
        <f t="shared" si="0"/>
        <v>-14.000000000000002</v>
      </c>
    </row>
    <row r="30" spans="1:17" ht="11.25" customHeight="1">
      <c r="A30" s="134" t="s">
        <v>534</v>
      </c>
      <c r="B30" s="135"/>
      <c r="C30" s="144">
        <f>C31-SUM(C21:C29)</f>
        <v>100.29999999999998</v>
      </c>
      <c r="D30" s="139">
        <f>(C30/C$31)*100</f>
        <v>59.48991696322656</v>
      </c>
      <c r="E30" s="144"/>
      <c r="F30" s="144">
        <f>F31-SUM(F21:F29)</f>
        <v>85.19999999999996</v>
      </c>
      <c r="G30" s="139">
        <f>(F30/F$31)*100</f>
        <v>33.164655507979745</v>
      </c>
      <c r="H30" s="136"/>
      <c r="I30" s="139">
        <f>C30-F30</f>
        <v>15.100000000000023</v>
      </c>
      <c r="J30" s="144"/>
      <c r="K30" s="144">
        <f>K31-SUM(K21:K29)</f>
        <v>116.89999999999998</v>
      </c>
      <c r="L30" s="139">
        <f>(K30/K$31)*100</f>
        <v>69.29460580912861</v>
      </c>
      <c r="M30" s="144"/>
      <c r="N30" s="144">
        <f>N31-SUM(N21:N29)</f>
        <v>109.10000000000002</v>
      </c>
      <c r="O30" s="139">
        <f>(N30/N$31)*100</f>
        <v>33.829457364341096</v>
      </c>
      <c r="P30" s="136"/>
      <c r="Q30" s="139">
        <f t="shared" si="0"/>
        <v>7.7999999999999545</v>
      </c>
    </row>
    <row r="31" spans="1:17" ht="11.25" customHeight="1">
      <c r="A31" s="138" t="s">
        <v>1094</v>
      </c>
      <c r="B31" s="135"/>
      <c r="C31" s="132">
        <v>168.6</v>
      </c>
      <c r="D31" s="132">
        <f>(C31/C$31)*100</f>
        <v>100</v>
      </c>
      <c r="E31" s="132"/>
      <c r="F31" s="132">
        <v>256.9</v>
      </c>
      <c r="G31" s="132">
        <f>(F31/F$31)*100</f>
        <v>100</v>
      </c>
      <c r="H31" s="132"/>
      <c r="I31" s="132">
        <f>C31-F31</f>
        <v>-88.29999999999998</v>
      </c>
      <c r="J31" s="132"/>
      <c r="K31" s="132">
        <v>168.7</v>
      </c>
      <c r="L31" s="132">
        <f>(K31/K$31)*100</f>
        <v>100</v>
      </c>
      <c r="M31" s="132"/>
      <c r="N31" s="132">
        <v>322.5</v>
      </c>
      <c r="O31" s="132">
        <f>(N31/N$31)*100</f>
        <v>100</v>
      </c>
      <c r="P31" s="132"/>
      <c r="Q31" s="132">
        <f t="shared" si="0"/>
        <v>-153.8</v>
      </c>
    </row>
    <row r="32" spans="1:17" ht="11.25" customHeight="1">
      <c r="A32" s="131" t="s">
        <v>2162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</row>
    <row r="33" spans="1:17" ht="11.25" customHeight="1">
      <c r="A33" s="153" t="s">
        <v>2163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11.25" customHeight="1">
      <c r="A34" s="134" t="s">
        <v>1062</v>
      </c>
      <c r="B34" s="135"/>
      <c r="C34" s="139">
        <v>3</v>
      </c>
      <c r="D34" s="139">
        <f>(C34/C$44)*100</f>
        <v>0.9752925877763328</v>
      </c>
      <c r="E34" s="139"/>
      <c r="F34" s="139">
        <v>4.6</v>
      </c>
      <c r="G34" s="139">
        <f>(F34/F$44)*100</f>
        <v>2.1873514027579644</v>
      </c>
      <c r="H34" s="139"/>
      <c r="I34" s="139">
        <f>C34-F34</f>
        <v>-1.5999999999999996</v>
      </c>
      <c r="J34" s="136"/>
      <c r="K34" s="139">
        <v>30.2</v>
      </c>
      <c r="L34" s="139">
        <f>(K34/K$44)*100</f>
        <v>9.532828282828282</v>
      </c>
      <c r="M34" s="139"/>
      <c r="N34" s="139">
        <v>6.6</v>
      </c>
      <c r="O34" s="139">
        <f>(N34/N$44)*100</f>
        <v>2.498107494322483</v>
      </c>
      <c r="P34" s="139"/>
      <c r="Q34" s="139">
        <f aca="true" t="shared" si="1" ref="Q34:Q44">K34-N34</f>
        <v>23.6</v>
      </c>
    </row>
    <row r="35" spans="1:17" ht="11.25" customHeight="1">
      <c r="A35" s="177" t="s">
        <v>1063</v>
      </c>
      <c r="B35" s="135"/>
      <c r="C35" s="139"/>
      <c r="D35" s="139"/>
      <c r="E35" s="139"/>
      <c r="F35" s="139"/>
      <c r="G35" s="139"/>
      <c r="H35" s="139"/>
      <c r="I35" s="139"/>
      <c r="J35" s="136"/>
      <c r="K35" s="139"/>
      <c r="L35" s="139"/>
      <c r="M35" s="139"/>
      <c r="N35" s="139"/>
      <c r="O35" s="139"/>
      <c r="P35" s="139"/>
      <c r="Q35" s="139"/>
    </row>
    <row r="36" spans="1:17" ht="11.25" customHeight="1">
      <c r="A36" s="156" t="s">
        <v>1064</v>
      </c>
      <c r="B36" s="135"/>
      <c r="C36" s="139">
        <v>15.4</v>
      </c>
      <c r="D36" s="139">
        <f>(C36/C$44)*100</f>
        <v>5.006501950585175</v>
      </c>
      <c r="E36" s="139"/>
      <c r="F36" s="139">
        <v>42</v>
      </c>
      <c r="G36" s="139">
        <f>(F36/F$44)*100</f>
        <v>19.971469329529242</v>
      </c>
      <c r="H36" s="139"/>
      <c r="I36" s="139">
        <f>C36-F36</f>
        <v>-26.6</v>
      </c>
      <c r="J36" s="136"/>
      <c r="K36" s="139">
        <v>22</v>
      </c>
      <c r="L36" s="139">
        <f>(K36/K$44)*100</f>
        <v>6.944444444444445</v>
      </c>
      <c r="M36" s="139"/>
      <c r="N36" s="139">
        <v>46</v>
      </c>
      <c r="O36" s="139">
        <f>(N36/N$44)*100</f>
        <v>17.411052233156703</v>
      </c>
      <c r="P36" s="139"/>
      <c r="Q36" s="139">
        <f t="shared" si="1"/>
        <v>-24</v>
      </c>
    </row>
    <row r="37" spans="1:17" ht="11.25" customHeight="1">
      <c r="A37" s="177" t="s">
        <v>1065</v>
      </c>
      <c r="B37" s="135"/>
      <c r="C37" s="139"/>
      <c r="D37" s="139"/>
      <c r="E37" s="139"/>
      <c r="F37" s="139"/>
      <c r="G37" s="139"/>
      <c r="H37" s="139"/>
      <c r="I37" s="139"/>
      <c r="J37" s="136"/>
      <c r="K37" s="139"/>
      <c r="L37" s="139"/>
      <c r="M37" s="139"/>
      <c r="N37" s="139"/>
      <c r="O37" s="139"/>
      <c r="P37" s="139"/>
      <c r="Q37" s="139"/>
    </row>
    <row r="38" spans="1:17" ht="11.25" customHeight="1">
      <c r="A38" s="167" t="s">
        <v>1066</v>
      </c>
      <c r="B38" s="135"/>
      <c r="C38" s="139"/>
      <c r="D38" s="139"/>
      <c r="E38" s="139"/>
      <c r="F38" s="139"/>
      <c r="G38" s="139"/>
      <c r="H38" s="139"/>
      <c r="I38" s="139"/>
      <c r="J38" s="136"/>
      <c r="K38" s="139"/>
      <c r="L38" s="139"/>
      <c r="M38" s="139"/>
      <c r="N38" s="139"/>
      <c r="O38" s="139"/>
      <c r="P38" s="139"/>
      <c r="Q38" s="139"/>
    </row>
    <row r="39" spans="1:17" ht="11.25" customHeight="1">
      <c r="A39" s="156" t="s">
        <v>1067</v>
      </c>
      <c r="B39" s="135"/>
      <c r="C39" s="143" t="s">
        <v>1616</v>
      </c>
      <c r="D39" s="143" t="s">
        <v>1616</v>
      </c>
      <c r="E39" s="143"/>
      <c r="F39" s="139">
        <v>2.2</v>
      </c>
      <c r="G39" s="139">
        <f>(F39/F$44)*100</f>
        <v>1.0461245839277222</v>
      </c>
      <c r="H39" s="139"/>
      <c r="I39" s="139">
        <f>SUM(C39)-F39</f>
        <v>-2.2</v>
      </c>
      <c r="J39" s="136"/>
      <c r="K39" s="139">
        <v>0.2</v>
      </c>
      <c r="L39" s="139">
        <f>(K39/K$44)*100</f>
        <v>0.06313131313131314</v>
      </c>
      <c r="M39" s="139"/>
      <c r="N39" s="139">
        <v>3.6</v>
      </c>
      <c r="O39" s="139">
        <f>(N39/N$44)*100</f>
        <v>1.3626040878122636</v>
      </c>
      <c r="P39" s="139"/>
      <c r="Q39" s="139">
        <f t="shared" si="1"/>
        <v>-3.4</v>
      </c>
    </row>
    <row r="40" spans="1:17" ht="11.25" customHeight="1">
      <c r="A40" s="177" t="s">
        <v>1068</v>
      </c>
      <c r="B40" s="135"/>
      <c r="C40" s="143"/>
      <c r="D40" s="143"/>
      <c r="E40" s="143"/>
      <c r="F40" s="139"/>
      <c r="G40" s="143"/>
      <c r="H40" s="139"/>
      <c r="I40" s="139"/>
      <c r="J40" s="136"/>
      <c r="K40" s="139"/>
      <c r="L40" s="143"/>
      <c r="M40" s="139"/>
      <c r="N40" s="139"/>
      <c r="O40" s="143"/>
      <c r="P40" s="139"/>
      <c r="Q40" s="139"/>
    </row>
    <row r="41" spans="1:17" ht="11.25" customHeight="1">
      <c r="A41" s="167" t="s">
        <v>1069</v>
      </c>
      <c r="B41" s="135"/>
      <c r="C41" s="143"/>
      <c r="D41" s="143"/>
      <c r="E41" s="143"/>
      <c r="F41" s="139"/>
      <c r="G41" s="143"/>
      <c r="H41" s="139"/>
      <c r="I41" s="139"/>
      <c r="J41" s="136"/>
      <c r="K41" s="139"/>
      <c r="L41" s="143"/>
      <c r="M41" s="139"/>
      <c r="N41" s="139"/>
      <c r="O41" s="143"/>
      <c r="P41" s="139"/>
      <c r="Q41" s="139"/>
    </row>
    <row r="42" spans="1:17" ht="11.25" customHeight="1">
      <c r="A42" s="156" t="s">
        <v>1070</v>
      </c>
      <c r="B42" s="135"/>
      <c r="C42" s="139">
        <v>10.3</v>
      </c>
      <c r="D42" s="139">
        <f>(C42/C$44)*100</f>
        <v>3.3485045513654095</v>
      </c>
      <c r="E42" s="139"/>
      <c r="F42" s="139">
        <v>8.6</v>
      </c>
      <c r="G42" s="139">
        <f>(F42/F$44)*100</f>
        <v>4.089396100808369</v>
      </c>
      <c r="H42" s="139"/>
      <c r="I42" s="139">
        <f>C42-F42</f>
        <v>1.700000000000001</v>
      </c>
      <c r="J42" s="136"/>
      <c r="K42" s="139">
        <v>15.8</v>
      </c>
      <c r="L42" s="139">
        <f>(K42/K$44)*100</f>
        <v>4.987373737373738</v>
      </c>
      <c r="M42" s="139"/>
      <c r="N42" s="139">
        <v>8.1</v>
      </c>
      <c r="O42" s="139">
        <f>(N42/N$44)*100</f>
        <v>3.0658591975775926</v>
      </c>
      <c r="P42" s="139"/>
      <c r="Q42" s="139">
        <f t="shared" si="1"/>
        <v>7.700000000000001</v>
      </c>
    </row>
    <row r="43" spans="1:17" ht="11.25" customHeight="1">
      <c r="A43" s="134" t="s">
        <v>534</v>
      </c>
      <c r="B43" s="135"/>
      <c r="C43" s="144">
        <f>C44-SUM(C34:C42)</f>
        <v>278.90000000000003</v>
      </c>
      <c r="D43" s="139">
        <f>(C43/C$44)*100</f>
        <v>90.6697009102731</v>
      </c>
      <c r="E43" s="144"/>
      <c r="F43" s="144">
        <f>F44-SUM(F34:F42)</f>
        <v>152.9</v>
      </c>
      <c r="G43" s="139">
        <f>(F43/F$44)*100</f>
        <v>72.7056585829767</v>
      </c>
      <c r="H43" s="136"/>
      <c r="I43" s="139">
        <f>C43-F43</f>
        <v>126.00000000000003</v>
      </c>
      <c r="J43" s="144"/>
      <c r="K43" s="144">
        <f>K44-SUM(K34:K42)</f>
        <v>248.60000000000002</v>
      </c>
      <c r="L43" s="139">
        <f>(K43/K$44)*100</f>
        <v>78.47222222222223</v>
      </c>
      <c r="M43" s="144"/>
      <c r="N43" s="144">
        <f>N44-SUM(N34:N42)</f>
        <v>199.89999999999998</v>
      </c>
      <c r="O43" s="139">
        <f>(N43/N$44)*100</f>
        <v>75.66237698713095</v>
      </c>
      <c r="P43" s="136"/>
      <c r="Q43" s="139">
        <f t="shared" si="1"/>
        <v>48.700000000000045</v>
      </c>
    </row>
    <row r="44" spans="1:17" ht="11.25" customHeight="1">
      <c r="A44" s="138" t="s">
        <v>1094</v>
      </c>
      <c r="B44" s="123"/>
      <c r="C44" s="178">
        <v>307.6</v>
      </c>
      <c r="D44" s="178">
        <f>(C44/C$44)*100</f>
        <v>100</v>
      </c>
      <c r="E44" s="178"/>
      <c r="F44" s="178">
        <v>210.3</v>
      </c>
      <c r="G44" s="178">
        <f>(F44/F$44)*100</f>
        <v>100</v>
      </c>
      <c r="H44" s="178"/>
      <c r="I44" s="178">
        <f>C44-F44</f>
        <v>97.30000000000001</v>
      </c>
      <c r="J44" s="178"/>
      <c r="K44" s="178">
        <v>316.8</v>
      </c>
      <c r="L44" s="178">
        <f>(K44/K$44)*100</f>
        <v>100</v>
      </c>
      <c r="M44" s="178"/>
      <c r="N44" s="178">
        <v>264.2</v>
      </c>
      <c r="O44" s="178">
        <f>(N44/N$44)*100</f>
        <v>100</v>
      </c>
      <c r="P44" s="178"/>
      <c r="Q44" s="178">
        <f t="shared" si="1"/>
        <v>52.60000000000002</v>
      </c>
    </row>
    <row r="45" spans="1:17" ht="11.25" customHeight="1">
      <c r="A45" s="282" t="s">
        <v>2164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</row>
    <row r="46" spans="1:17" ht="11.25" customHeight="1">
      <c r="A46" s="285" t="s">
        <v>1071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</row>
    <row r="47" spans="1:17" ht="11.25" customHeight="1">
      <c r="A47" s="285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</row>
    <row r="48" spans="1:17" ht="11.25" customHeight="1">
      <c r="A48" s="252" t="s">
        <v>1072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</sheetData>
  <mergeCells count="13">
    <mergeCell ref="C5:D5"/>
    <mergeCell ref="F5:G5"/>
    <mergeCell ref="K5:L5"/>
    <mergeCell ref="N5:O5"/>
    <mergeCell ref="A1:Q1"/>
    <mergeCell ref="A2:Q2"/>
    <mergeCell ref="C4:I4"/>
    <mergeCell ref="K4:Q4"/>
    <mergeCell ref="A3:Q3"/>
    <mergeCell ref="A48:Q48"/>
    <mergeCell ref="A45:Q45"/>
    <mergeCell ref="A46:Q46"/>
    <mergeCell ref="A47:Q47"/>
  </mergeCells>
  <printOptions/>
  <pageMargins left="0.5" right="0.5" top="0.5" bottom="0.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J47"/>
  <sheetViews>
    <sheetView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4" max="4" width="9.8515625" style="0" customWidth="1"/>
    <col min="5" max="5" width="18.140625" style="0" customWidth="1"/>
    <col min="6" max="6" width="9.003906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2357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2509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1.25" customHeight="1">
      <c r="A4" s="260" t="s">
        <v>1215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88"/>
      <c r="F6" s="254">
        <v>2001</v>
      </c>
      <c r="G6" s="254"/>
      <c r="H6" s="126"/>
      <c r="I6" s="254">
        <v>2002</v>
      </c>
      <c r="J6" s="254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29" t="s">
        <v>2172</v>
      </c>
      <c r="G7" s="129" t="s">
        <v>2173</v>
      </c>
      <c r="H7" s="128"/>
      <c r="I7" s="129" t="s">
        <v>2172</v>
      </c>
      <c r="J7" s="129" t="s">
        <v>2173</v>
      </c>
    </row>
    <row r="8" spans="1:10" ht="11.25" customHeight="1">
      <c r="A8" s="176" t="s">
        <v>1216</v>
      </c>
      <c r="B8" s="176"/>
      <c r="C8" s="176"/>
      <c r="D8" s="176"/>
      <c r="E8" s="180" t="s">
        <v>1287</v>
      </c>
      <c r="F8" s="136"/>
      <c r="G8" s="136"/>
      <c r="H8" s="135"/>
      <c r="I8" s="136"/>
      <c r="J8" s="136"/>
    </row>
    <row r="9" spans="1:10" ht="11.25" customHeight="1">
      <c r="A9" s="134" t="s">
        <v>2176</v>
      </c>
      <c r="B9" s="134"/>
      <c r="C9" s="134"/>
      <c r="D9" s="130"/>
      <c r="E9" s="122"/>
      <c r="F9" s="139"/>
      <c r="G9" s="139"/>
      <c r="H9" s="136"/>
      <c r="I9" s="139"/>
      <c r="J9" s="139"/>
    </row>
    <row r="10" spans="1:10" ht="11.25" customHeight="1">
      <c r="A10" s="138" t="s">
        <v>603</v>
      </c>
      <c r="B10" s="138"/>
      <c r="C10" s="138"/>
      <c r="D10" s="186"/>
      <c r="E10" s="122"/>
      <c r="F10" s="143">
        <v>60054</v>
      </c>
      <c r="G10" s="143">
        <v>1365</v>
      </c>
      <c r="H10" s="136"/>
      <c r="I10" s="143">
        <v>65235</v>
      </c>
      <c r="J10" s="139">
        <v>1477</v>
      </c>
    </row>
    <row r="11" spans="1:10" ht="11.25" customHeight="1">
      <c r="A11" s="138" t="s">
        <v>605</v>
      </c>
      <c r="B11" s="138"/>
      <c r="C11" s="138"/>
      <c r="D11" s="186"/>
      <c r="E11" s="122"/>
      <c r="F11" s="143">
        <v>2968</v>
      </c>
      <c r="G11" s="143">
        <v>125</v>
      </c>
      <c r="H11" s="136"/>
      <c r="I11" s="143">
        <v>1818</v>
      </c>
      <c r="J11" s="139">
        <v>64</v>
      </c>
    </row>
    <row r="12" spans="1:10" ht="11.25" customHeight="1">
      <c r="A12" s="138" t="s">
        <v>611</v>
      </c>
      <c r="B12" s="138"/>
      <c r="C12" s="138"/>
      <c r="D12" s="186"/>
      <c r="E12" s="122"/>
      <c r="F12" s="143">
        <v>1984</v>
      </c>
      <c r="G12" s="143">
        <v>45</v>
      </c>
      <c r="H12" s="136"/>
      <c r="I12" s="143" t="s">
        <v>584</v>
      </c>
      <c r="J12" s="143" t="s">
        <v>584</v>
      </c>
    </row>
    <row r="13" spans="1:10" ht="11.25" customHeight="1">
      <c r="A13" s="138" t="s">
        <v>613</v>
      </c>
      <c r="B13" s="138"/>
      <c r="C13" s="138"/>
      <c r="D13" s="186"/>
      <c r="E13" s="122"/>
      <c r="F13" s="143">
        <v>7</v>
      </c>
      <c r="G13" s="143">
        <v>0.4</v>
      </c>
      <c r="H13" s="136"/>
      <c r="I13" s="143" t="s">
        <v>584</v>
      </c>
      <c r="J13" s="143" t="s">
        <v>584</v>
      </c>
    </row>
    <row r="14" spans="1:10" ht="11.25" customHeight="1">
      <c r="A14" s="138" t="s">
        <v>597</v>
      </c>
      <c r="B14" s="138"/>
      <c r="C14" s="138"/>
      <c r="D14" s="130"/>
      <c r="E14" s="122"/>
      <c r="F14" s="168" t="s">
        <v>1616</v>
      </c>
      <c r="G14" s="168" t="s">
        <v>1616</v>
      </c>
      <c r="H14" s="144"/>
      <c r="I14" s="240" t="s">
        <v>1849</v>
      </c>
      <c r="J14" s="144">
        <f>J15-SUM(J10:J13)</f>
        <v>1</v>
      </c>
    </row>
    <row r="15" spans="1:10" ht="11.25" customHeight="1">
      <c r="A15" s="181" t="s">
        <v>1094</v>
      </c>
      <c r="B15" s="181"/>
      <c r="C15" s="181"/>
      <c r="D15" s="130"/>
      <c r="E15" s="122"/>
      <c r="F15" s="184">
        <v>65013</v>
      </c>
      <c r="G15" s="184">
        <v>1535.4</v>
      </c>
      <c r="H15" s="184"/>
      <c r="I15" s="184">
        <v>67053</v>
      </c>
      <c r="J15" s="184">
        <v>1542</v>
      </c>
    </row>
    <row r="16" spans="1:10" ht="11.25" customHeight="1">
      <c r="A16" s="134" t="s">
        <v>2358</v>
      </c>
      <c r="B16" s="181"/>
      <c r="C16" s="181"/>
      <c r="D16" s="186"/>
      <c r="E16" s="122"/>
      <c r="F16" s="174">
        <v>179</v>
      </c>
      <c r="G16" s="174">
        <v>5</v>
      </c>
      <c r="H16" s="174"/>
      <c r="I16" s="164" t="s">
        <v>584</v>
      </c>
      <c r="J16" s="164" t="s">
        <v>584</v>
      </c>
    </row>
    <row r="17" spans="1:10" ht="11.25" customHeight="1">
      <c r="A17" s="138" t="s">
        <v>598</v>
      </c>
      <c r="B17" s="181"/>
      <c r="C17" s="181"/>
      <c r="D17" s="186"/>
      <c r="E17" s="122"/>
      <c r="F17" s="182">
        <f>SUM(F15:F16)</f>
        <v>65192</v>
      </c>
      <c r="G17" s="182">
        <f>SUM(G15:G16)</f>
        <v>1540.4</v>
      </c>
      <c r="H17" s="182"/>
      <c r="I17" s="182">
        <f>SUM(I15:I16)</f>
        <v>67053</v>
      </c>
      <c r="J17" s="182">
        <f>SUM(J15:J16)</f>
        <v>1542</v>
      </c>
    </row>
    <row r="18" spans="1:10" ht="11.25" customHeight="1">
      <c r="A18" s="131" t="s">
        <v>2359</v>
      </c>
      <c r="B18" s="131"/>
      <c r="C18" s="131"/>
      <c r="D18" s="131"/>
      <c r="E18" s="122"/>
      <c r="F18" s="136"/>
      <c r="G18" s="136"/>
      <c r="H18" s="135"/>
      <c r="I18" s="136"/>
      <c r="J18" s="136"/>
    </row>
    <row r="19" spans="1:10" ht="11.25" customHeight="1">
      <c r="A19" s="162" t="s">
        <v>2360</v>
      </c>
      <c r="B19" s="135"/>
      <c r="C19" s="135"/>
      <c r="D19" s="135"/>
      <c r="E19" s="122"/>
      <c r="F19" s="136"/>
      <c r="G19" s="136"/>
      <c r="H19" s="135"/>
      <c r="I19" s="136"/>
      <c r="J19" s="136"/>
    </row>
    <row r="20" spans="1:10" ht="11.25" customHeight="1">
      <c r="A20" s="153" t="s">
        <v>2361</v>
      </c>
      <c r="B20" s="123"/>
      <c r="C20" s="123"/>
      <c r="D20" s="123"/>
      <c r="E20" s="183" t="s">
        <v>2362</v>
      </c>
      <c r="F20" s="136"/>
      <c r="G20" s="136"/>
      <c r="H20" s="135"/>
      <c r="I20" s="136"/>
      <c r="J20" s="136"/>
    </row>
    <row r="21" spans="1:10" ht="11.25" customHeight="1">
      <c r="A21" s="138" t="s">
        <v>602</v>
      </c>
      <c r="B21" s="134"/>
      <c r="C21" s="134"/>
      <c r="D21" s="130"/>
      <c r="E21" s="148"/>
      <c r="F21" s="139"/>
      <c r="G21" s="139"/>
      <c r="H21" s="136"/>
      <c r="I21" s="139"/>
      <c r="J21" s="139"/>
    </row>
    <row r="22" spans="1:10" ht="11.25" customHeight="1">
      <c r="A22" s="181" t="s">
        <v>603</v>
      </c>
      <c r="B22" s="138"/>
      <c r="C22" s="138"/>
      <c r="D22" s="186"/>
      <c r="E22" s="148"/>
      <c r="F22" s="143" t="s">
        <v>584</v>
      </c>
      <c r="G22" s="139">
        <v>10</v>
      </c>
      <c r="H22" s="136"/>
      <c r="I22" s="143" t="s">
        <v>584</v>
      </c>
      <c r="J22" s="139">
        <v>103</v>
      </c>
    </row>
    <row r="23" spans="1:10" ht="11.25" customHeight="1">
      <c r="A23" s="181" t="s">
        <v>583</v>
      </c>
      <c r="B23" s="138"/>
      <c r="C23" s="138"/>
      <c r="D23" s="186"/>
      <c r="E23" s="148"/>
      <c r="F23" s="143" t="s">
        <v>584</v>
      </c>
      <c r="G23" s="143" t="s">
        <v>584</v>
      </c>
      <c r="H23" s="136"/>
      <c r="I23" s="143" t="s">
        <v>584</v>
      </c>
      <c r="J23" s="143">
        <v>5</v>
      </c>
    </row>
    <row r="24" spans="1:10" ht="11.25" customHeight="1">
      <c r="A24" s="190" t="s">
        <v>1094</v>
      </c>
      <c r="B24" s="181"/>
      <c r="C24" s="181"/>
      <c r="D24" s="186"/>
      <c r="E24" s="122"/>
      <c r="F24" s="187" t="s">
        <v>584</v>
      </c>
      <c r="G24" s="132">
        <f>SUM(G22:G23)</f>
        <v>10</v>
      </c>
      <c r="H24" s="132"/>
      <c r="I24" s="187" t="s">
        <v>584</v>
      </c>
      <c r="J24" s="132">
        <f>SUM(J22:J23)</f>
        <v>108</v>
      </c>
    </row>
    <row r="25" spans="1:10" ht="11.25" customHeight="1">
      <c r="A25" s="138" t="s">
        <v>585</v>
      </c>
      <c r="B25" s="181"/>
      <c r="C25" s="181"/>
      <c r="D25" s="130"/>
      <c r="E25" s="122"/>
      <c r="F25" s="136"/>
      <c r="G25" s="136"/>
      <c r="H25" s="136"/>
      <c r="I25" s="136"/>
      <c r="J25" s="136"/>
    </row>
    <row r="26" spans="1:10" ht="11.25" customHeight="1">
      <c r="A26" s="181" t="s">
        <v>595</v>
      </c>
      <c r="B26" s="138"/>
      <c r="C26" s="138"/>
      <c r="D26" s="186"/>
      <c r="E26" s="122"/>
      <c r="F26" s="143" t="s">
        <v>584</v>
      </c>
      <c r="G26" s="139">
        <v>9546</v>
      </c>
      <c r="H26" s="136"/>
      <c r="I26" s="143" t="s">
        <v>584</v>
      </c>
      <c r="J26" s="139">
        <v>5</v>
      </c>
    </row>
    <row r="27" spans="1:10" ht="11.25" customHeight="1">
      <c r="A27" s="181" t="s">
        <v>614</v>
      </c>
      <c r="B27" s="138"/>
      <c r="C27" s="138"/>
      <c r="D27" s="186"/>
      <c r="E27" s="122"/>
      <c r="F27" s="143" t="s">
        <v>584</v>
      </c>
      <c r="G27" s="136">
        <v>91929</v>
      </c>
      <c r="H27" s="136"/>
      <c r="I27" s="143" t="s">
        <v>584</v>
      </c>
      <c r="J27" s="136">
        <v>58</v>
      </c>
    </row>
    <row r="28" spans="1:10" ht="11.25" customHeight="1">
      <c r="A28" s="181" t="s">
        <v>1205</v>
      </c>
      <c r="B28" s="138"/>
      <c r="C28" s="138"/>
      <c r="D28" s="186"/>
      <c r="E28" s="122"/>
      <c r="F28" s="143" t="s">
        <v>584</v>
      </c>
      <c r="G28" s="143" t="s">
        <v>584</v>
      </c>
      <c r="H28" s="136"/>
      <c r="I28" s="143" t="s">
        <v>584</v>
      </c>
      <c r="J28" s="136">
        <v>68538</v>
      </c>
    </row>
    <row r="29" spans="1:10" ht="11.25" customHeight="1">
      <c r="A29" s="181" t="s">
        <v>593</v>
      </c>
      <c r="B29" s="138"/>
      <c r="C29" s="138"/>
      <c r="D29" s="186"/>
      <c r="E29" s="122"/>
      <c r="F29" s="143" t="s">
        <v>584</v>
      </c>
      <c r="G29" s="136">
        <v>124136</v>
      </c>
      <c r="H29" s="136"/>
      <c r="I29" s="143" t="s">
        <v>584</v>
      </c>
      <c r="J29" s="136">
        <v>95963</v>
      </c>
    </row>
    <row r="30" spans="1:10" ht="11.25" customHeight="1">
      <c r="A30" s="181" t="s">
        <v>597</v>
      </c>
      <c r="B30" s="138"/>
      <c r="C30" s="138"/>
      <c r="D30" s="186"/>
      <c r="E30" s="122"/>
      <c r="F30" s="143" t="s">
        <v>584</v>
      </c>
      <c r="G30" s="144">
        <f>G31-SUM(G26:G29)</f>
        <v>1112</v>
      </c>
      <c r="H30" s="144"/>
      <c r="I30" s="143" t="s">
        <v>584</v>
      </c>
      <c r="J30" s="144">
        <f>J31-SUM(J26:J29)</f>
        <v>102</v>
      </c>
    </row>
    <row r="31" spans="1:10" ht="11.25" customHeight="1">
      <c r="A31" s="190" t="s">
        <v>1094</v>
      </c>
      <c r="B31" s="181"/>
      <c r="C31" s="181"/>
      <c r="D31" s="186"/>
      <c r="E31" s="122"/>
      <c r="F31" s="187" t="s">
        <v>584</v>
      </c>
      <c r="G31" s="132">
        <v>226723</v>
      </c>
      <c r="H31" s="132"/>
      <c r="I31" s="187" t="s">
        <v>584</v>
      </c>
      <c r="J31" s="132">
        <v>164666</v>
      </c>
    </row>
    <row r="32" spans="1:10" ht="11.25" customHeight="1">
      <c r="A32" s="190" t="s">
        <v>598</v>
      </c>
      <c r="B32" s="181"/>
      <c r="C32" s="181"/>
      <c r="D32" s="186"/>
      <c r="E32" s="122"/>
      <c r="F32" s="199" t="s">
        <v>584</v>
      </c>
      <c r="G32" s="182">
        <f>SUM(G24,G31)</f>
        <v>226733</v>
      </c>
      <c r="H32" s="182"/>
      <c r="I32" s="199" t="s">
        <v>584</v>
      </c>
      <c r="J32" s="182">
        <f>SUM(J24,J31)</f>
        <v>164774</v>
      </c>
    </row>
    <row r="33" spans="1:10" ht="11.25" customHeight="1">
      <c r="A33" s="130" t="s">
        <v>2363</v>
      </c>
      <c r="B33" s="176"/>
      <c r="C33" s="176"/>
      <c r="D33" s="176"/>
      <c r="E33" s="183" t="s">
        <v>2364</v>
      </c>
      <c r="F33" s="136"/>
      <c r="G33" s="136"/>
      <c r="H33" s="135"/>
      <c r="I33" s="136"/>
      <c r="J33" s="136"/>
    </row>
    <row r="34" spans="1:10" ht="11.25" customHeight="1">
      <c r="A34" s="134" t="s">
        <v>2365</v>
      </c>
      <c r="B34" s="138"/>
      <c r="C34" s="138"/>
      <c r="D34" s="186"/>
      <c r="E34" s="122"/>
      <c r="F34" s="174">
        <v>405</v>
      </c>
      <c r="G34" s="174">
        <v>221</v>
      </c>
      <c r="H34" s="174"/>
      <c r="I34" s="174">
        <v>6</v>
      </c>
      <c r="J34" s="174">
        <v>27</v>
      </c>
    </row>
    <row r="35" spans="1:10" ht="11.25" customHeight="1">
      <c r="A35" s="134" t="s">
        <v>585</v>
      </c>
      <c r="B35" s="138"/>
      <c r="C35" s="138"/>
      <c r="D35" s="186"/>
      <c r="E35" s="122"/>
      <c r="F35" s="139"/>
      <c r="G35" s="139"/>
      <c r="H35" s="136"/>
      <c r="I35" s="139"/>
      <c r="J35" s="139"/>
    </row>
    <row r="36" spans="1:10" ht="11.25" customHeight="1">
      <c r="A36" s="138" t="s">
        <v>1248</v>
      </c>
      <c r="B36" s="138"/>
      <c r="C36" s="138"/>
      <c r="D36" s="130"/>
      <c r="E36" s="148"/>
      <c r="F36" s="139">
        <v>800</v>
      </c>
      <c r="G36" s="139">
        <v>680</v>
      </c>
      <c r="H36" s="136"/>
      <c r="I36" s="143">
        <v>2503</v>
      </c>
      <c r="J36" s="143">
        <v>1353</v>
      </c>
    </row>
    <row r="37" spans="1:10" ht="11.25" customHeight="1">
      <c r="A37" s="138" t="s">
        <v>597</v>
      </c>
      <c r="B37" s="138"/>
      <c r="C37" s="138"/>
      <c r="D37" s="130"/>
      <c r="E37" s="122"/>
      <c r="F37" s="144">
        <f>F38-F36</f>
        <v>100</v>
      </c>
      <c r="G37" s="144">
        <f>G38-G36</f>
        <v>4</v>
      </c>
      <c r="H37" s="144"/>
      <c r="I37" s="144">
        <f>I38-I36</f>
        <v>88</v>
      </c>
      <c r="J37" s="144">
        <f>J38-J36</f>
        <v>77</v>
      </c>
    </row>
    <row r="38" spans="1:10" ht="11.25" customHeight="1">
      <c r="A38" s="181" t="s">
        <v>1094</v>
      </c>
      <c r="B38" s="181"/>
      <c r="C38" s="181"/>
      <c r="D38" s="130"/>
      <c r="E38" s="122"/>
      <c r="F38" s="184">
        <v>900</v>
      </c>
      <c r="G38" s="184">
        <v>684</v>
      </c>
      <c r="H38" s="184"/>
      <c r="I38" s="184">
        <v>2591</v>
      </c>
      <c r="J38" s="184">
        <v>1430</v>
      </c>
    </row>
    <row r="39" spans="1:10" ht="11.25" customHeight="1">
      <c r="A39" s="181" t="s">
        <v>598</v>
      </c>
      <c r="B39" s="181"/>
      <c r="C39" s="181"/>
      <c r="D39" s="186"/>
      <c r="E39" s="128"/>
      <c r="F39" s="200">
        <f>SUM(F34,F38)</f>
        <v>1305</v>
      </c>
      <c r="G39" s="200">
        <f>SUM(G34,G38)</f>
        <v>905</v>
      </c>
      <c r="H39" s="185"/>
      <c r="I39" s="200">
        <f>SUM(I34,I38)</f>
        <v>2597</v>
      </c>
      <c r="J39" s="200">
        <f>SUM(J34,J38)</f>
        <v>1457</v>
      </c>
    </row>
    <row r="40" spans="1:10" ht="11.25" customHeight="1">
      <c r="A40" s="283" t="s">
        <v>1210</v>
      </c>
      <c r="B40" s="283"/>
      <c r="C40" s="283"/>
      <c r="D40" s="283"/>
      <c r="E40" s="283"/>
      <c r="F40" s="283"/>
      <c r="G40" s="283"/>
      <c r="H40" s="283"/>
      <c r="I40" s="283"/>
      <c r="J40" s="283"/>
    </row>
    <row r="41" spans="1:10" ht="11.25" customHeight="1">
      <c r="A41" s="285" t="s">
        <v>2316</v>
      </c>
      <c r="B41" s="285"/>
      <c r="C41" s="285"/>
      <c r="D41" s="285"/>
      <c r="E41" s="285"/>
      <c r="F41" s="285"/>
      <c r="G41" s="285"/>
      <c r="H41" s="285"/>
      <c r="I41" s="285"/>
      <c r="J41" s="285"/>
    </row>
    <row r="42" spans="1:10" ht="11.25" customHeight="1">
      <c r="A42" s="285" t="s">
        <v>1211</v>
      </c>
      <c r="B42" s="285"/>
      <c r="C42" s="285"/>
      <c r="D42" s="285"/>
      <c r="E42" s="285"/>
      <c r="F42" s="285"/>
      <c r="G42" s="285"/>
      <c r="H42" s="285"/>
      <c r="I42" s="285"/>
      <c r="J42" s="285"/>
    </row>
    <row r="43" spans="1:10" ht="11.25" customHeight="1">
      <c r="A43" s="286" t="s">
        <v>1212</v>
      </c>
      <c r="B43" s="286"/>
      <c r="C43" s="286"/>
      <c r="D43" s="286"/>
      <c r="E43" s="286"/>
      <c r="F43" s="286"/>
      <c r="G43" s="286"/>
      <c r="H43" s="286"/>
      <c r="I43" s="286"/>
      <c r="J43" s="286"/>
    </row>
    <row r="44" spans="1:10" ht="11.25" customHeight="1">
      <c r="A44" s="284" t="s">
        <v>1213</v>
      </c>
      <c r="B44" s="284"/>
      <c r="C44" s="284"/>
      <c r="D44" s="284"/>
      <c r="E44" s="284"/>
      <c r="F44" s="284"/>
      <c r="G44" s="284"/>
      <c r="H44" s="284"/>
      <c r="I44" s="284"/>
      <c r="J44" s="284"/>
    </row>
    <row r="45" spans="1:10" ht="11.25" customHeight="1">
      <c r="A45" s="285" t="s">
        <v>1851</v>
      </c>
      <c r="B45" s="285"/>
      <c r="C45" s="285"/>
      <c r="D45" s="285"/>
      <c r="E45" s="285"/>
      <c r="F45" s="285"/>
      <c r="G45" s="285"/>
      <c r="H45" s="285"/>
      <c r="I45" s="285"/>
      <c r="J45" s="285"/>
    </row>
    <row r="46" spans="1:10" ht="11.25" customHeight="1">
      <c r="A46" s="257"/>
      <c r="B46" s="257"/>
      <c r="C46" s="257"/>
      <c r="D46" s="257"/>
      <c r="E46" s="257"/>
      <c r="F46" s="257"/>
      <c r="G46" s="257"/>
      <c r="H46" s="257"/>
      <c r="I46" s="257"/>
      <c r="J46" s="257"/>
    </row>
    <row r="47" spans="1:10" ht="11.25" customHeight="1">
      <c r="A47" s="252" t="s">
        <v>1072</v>
      </c>
      <c r="B47" s="252"/>
      <c r="C47" s="252"/>
      <c r="D47" s="252"/>
      <c r="E47" s="252"/>
      <c r="F47" s="252"/>
      <c r="G47" s="252"/>
      <c r="H47" s="252"/>
      <c r="I47" s="252"/>
      <c r="J47" s="252"/>
    </row>
  </sheetData>
  <mergeCells count="17">
    <mergeCell ref="A1:J1"/>
    <mergeCell ref="A2:J2"/>
    <mergeCell ref="A4:J4"/>
    <mergeCell ref="F6:G6"/>
    <mergeCell ref="I6:J6"/>
    <mergeCell ref="A3:J3"/>
    <mergeCell ref="A5:J5"/>
    <mergeCell ref="A47:J47"/>
    <mergeCell ref="A6:D6"/>
    <mergeCell ref="A45:J45"/>
    <mergeCell ref="A44:J44"/>
    <mergeCell ref="A46:J46"/>
    <mergeCell ref="A40:J40"/>
    <mergeCell ref="A41:J41"/>
    <mergeCell ref="A42:J42"/>
    <mergeCell ref="A43:J43"/>
    <mergeCell ref="A7:D7"/>
  </mergeCells>
  <printOptions/>
  <pageMargins left="0.5" right="0.5" top="0.5" bottom="0.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K113"/>
  <sheetViews>
    <sheetView workbookViewId="0" topLeftCell="A1">
      <selection activeCell="A1" sqref="A1:K1"/>
    </sheetView>
  </sheetViews>
  <sheetFormatPr defaultColWidth="9.140625" defaultRowHeight="12.75"/>
  <cols>
    <col min="1" max="2" width="9.8515625" style="0" customWidth="1"/>
    <col min="3" max="3" width="8.28125" style="0" customWidth="1"/>
    <col min="4" max="4" width="9.8515625" style="0" customWidth="1"/>
    <col min="5" max="5" width="18.140625" style="0" customWidth="1"/>
    <col min="6" max="6" width="1.28515625" style="0" customWidth="1"/>
    <col min="7" max="7" width="8.28125" style="0" customWidth="1"/>
    <col min="8" max="8" width="10.7109375" style="0" customWidth="1"/>
    <col min="9" max="9" width="1.28515625" style="0" customWidth="1"/>
    <col min="10" max="10" width="8.28125" style="0" customWidth="1"/>
    <col min="11" max="11" width="10.7109375" style="0" customWidth="1"/>
  </cols>
  <sheetData>
    <row r="1" spans="1:11" ht="11.25" customHeight="1">
      <c r="A1" s="253" t="s">
        <v>2366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1.25" customHeight="1">
      <c r="A2" s="253" t="s">
        <v>2510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1.25" customHeight="1">
      <c r="A4" s="260" t="s">
        <v>2319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1.25" customHeight="1">
      <c r="A6" s="283"/>
      <c r="B6" s="283"/>
      <c r="C6" s="283"/>
      <c r="D6" s="283"/>
      <c r="E6" s="188"/>
      <c r="F6" s="188"/>
      <c r="G6" s="290" t="s">
        <v>1612</v>
      </c>
      <c r="H6" s="254"/>
      <c r="I6" s="126"/>
      <c r="J6" s="290" t="s">
        <v>1613</v>
      </c>
      <c r="K6" s="254"/>
    </row>
    <row r="7" spans="1:11" ht="11.25" customHeight="1">
      <c r="A7" s="280" t="s">
        <v>2170</v>
      </c>
      <c r="B7" s="280"/>
      <c r="C7" s="280"/>
      <c r="D7" s="280"/>
      <c r="E7" s="128" t="s">
        <v>2171</v>
      </c>
      <c r="F7" s="128"/>
      <c r="G7" s="129" t="s">
        <v>2172</v>
      </c>
      <c r="H7" s="129" t="s">
        <v>2173</v>
      </c>
      <c r="I7" s="128"/>
      <c r="J7" s="129" t="s">
        <v>2172</v>
      </c>
      <c r="K7" s="129" t="s">
        <v>2173</v>
      </c>
    </row>
    <row r="8" spans="1:11" ht="11.25" customHeight="1">
      <c r="A8" s="130" t="s">
        <v>2367</v>
      </c>
      <c r="B8" s="176"/>
      <c r="C8" s="176"/>
      <c r="D8" s="176"/>
      <c r="E8" s="180" t="s">
        <v>1262</v>
      </c>
      <c r="F8" s="192"/>
      <c r="G8" s="136"/>
      <c r="H8" s="136"/>
      <c r="I8" s="135"/>
      <c r="J8" s="136"/>
      <c r="K8" s="136"/>
    </row>
    <row r="9" spans="1:11" ht="11.25" customHeight="1">
      <c r="A9" s="134" t="s">
        <v>603</v>
      </c>
      <c r="B9" s="138"/>
      <c r="C9" s="138"/>
      <c r="D9" s="130"/>
      <c r="E9" s="148"/>
      <c r="F9" s="148"/>
      <c r="G9" s="139">
        <v>342383</v>
      </c>
      <c r="H9" s="139">
        <v>6188</v>
      </c>
      <c r="I9" s="136"/>
      <c r="J9" s="139">
        <v>882495</v>
      </c>
      <c r="K9" s="139">
        <v>13605</v>
      </c>
    </row>
    <row r="10" spans="1:11" ht="11.25" customHeight="1">
      <c r="A10" s="134" t="s">
        <v>613</v>
      </c>
      <c r="B10" s="138"/>
      <c r="C10" s="138"/>
      <c r="D10" s="130"/>
      <c r="E10" s="122"/>
      <c r="F10" s="122"/>
      <c r="G10" s="143">
        <v>207</v>
      </c>
      <c r="H10" s="139">
        <v>8</v>
      </c>
      <c r="I10" s="136"/>
      <c r="J10" s="143" t="s">
        <v>584</v>
      </c>
      <c r="K10" s="143" t="s">
        <v>584</v>
      </c>
    </row>
    <row r="11" spans="1:11" ht="11.25" customHeight="1">
      <c r="A11" s="138" t="s">
        <v>1094</v>
      </c>
      <c r="B11" s="181"/>
      <c r="C11" s="181"/>
      <c r="D11" s="130"/>
      <c r="E11" s="122"/>
      <c r="F11" s="122"/>
      <c r="G11" s="132">
        <f>SUM(G9:G10)</f>
        <v>342590</v>
      </c>
      <c r="H11" s="132">
        <f>SUM(H9:H10)</f>
        <v>6196</v>
      </c>
      <c r="I11" s="132"/>
      <c r="J11" s="132">
        <f>SUM(J9:J10)</f>
        <v>882495</v>
      </c>
      <c r="K11" s="132">
        <f>SUM(K9:K10)</f>
        <v>13605</v>
      </c>
    </row>
    <row r="12" spans="1:11" ht="11.25" customHeight="1">
      <c r="A12" s="130" t="s">
        <v>1235</v>
      </c>
      <c r="B12" s="176"/>
      <c r="C12" s="176"/>
      <c r="D12" s="176"/>
      <c r="E12" s="183" t="s">
        <v>1236</v>
      </c>
      <c r="F12" s="192"/>
      <c r="G12" s="136"/>
      <c r="H12" s="136"/>
      <c r="I12" s="135"/>
      <c r="J12" s="136"/>
      <c r="K12" s="136"/>
    </row>
    <row r="13" spans="1:11" ht="11.25" customHeight="1">
      <c r="A13" s="134" t="s">
        <v>602</v>
      </c>
      <c r="B13" s="134"/>
      <c r="C13" s="134"/>
      <c r="D13" s="130"/>
      <c r="E13" s="148"/>
      <c r="F13" s="148"/>
      <c r="G13" s="139"/>
      <c r="H13" s="139"/>
      <c r="I13" s="136"/>
      <c r="J13" s="139"/>
      <c r="K13" s="139"/>
    </row>
    <row r="14" spans="1:11" ht="11.25" customHeight="1">
      <c r="A14" s="138" t="s">
        <v>2328</v>
      </c>
      <c r="B14" s="138"/>
      <c r="C14" s="138"/>
      <c r="D14" s="130"/>
      <c r="E14" s="148"/>
      <c r="F14" s="148"/>
      <c r="G14" s="143">
        <v>507</v>
      </c>
      <c r="H14" s="143">
        <v>129</v>
      </c>
      <c r="I14" s="136"/>
      <c r="J14" s="143">
        <v>5607</v>
      </c>
      <c r="K14" s="143">
        <v>1892</v>
      </c>
    </row>
    <row r="15" spans="1:11" ht="11.25" customHeight="1">
      <c r="A15" s="138" t="s">
        <v>609</v>
      </c>
      <c r="B15" s="138"/>
      <c r="C15" s="138"/>
      <c r="D15" s="130"/>
      <c r="E15" s="148"/>
      <c r="F15" s="148"/>
      <c r="G15" s="143">
        <v>10</v>
      </c>
      <c r="H15" s="143">
        <v>4</v>
      </c>
      <c r="I15" s="136"/>
      <c r="J15" s="143">
        <v>12</v>
      </c>
      <c r="K15" s="143">
        <v>5</v>
      </c>
    </row>
    <row r="16" spans="1:11" ht="11.25" customHeight="1">
      <c r="A16" s="138" t="s">
        <v>603</v>
      </c>
      <c r="B16" s="138"/>
      <c r="C16" s="138"/>
      <c r="D16" s="130"/>
      <c r="E16" s="148"/>
      <c r="F16" s="148"/>
      <c r="G16" s="143">
        <v>134272</v>
      </c>
      <c r="H16" s="143">
        <v>32384</v>
      </c>
      <c r="I16" s="136"/>
      <c r="J16" s="143">
        <v>214157</v>
      </c>
      <c r="K16" s="143">
        <v>50083</v>
      </c>
    </row>
    <row r="17" spans="1:11" ht="11.25" customHeight="1">
      <c r="A17" s="138" t="s">
        <v>583</v>
      </c>
      <c r="B17" s="138"/>
      <c r="C17" s="138"/>
      <c r="D17" s="130"/>
      <c r="E17" s="148"/>
      <c r="F17" s="148"/>
      <c r="G17" s="143">
        <v>28200</v>
      </c>
      <c r="H17" s="143">
        <v>7046</v>
      </c>
      <c r="I17" s="136"/>
      <c r="J17" s="143">
        <v>105963</v>
      </c>
      <c r="K17" s="143">
        <v>22174</v>
      </c>
    </row>
    <row r="18" spans="1:11" ht="11.25" customHeight="1">
      <c r="A18" s="138" t="s">
        <v>605</v>
      </c>
      <c r="B18" s="138"/>
      <c r="C18" s="138"/>
      <c r="D18" s="130"/>
      <c r="E18" s="148"/>
      <c r="F18" s="148"/>
      <c r="G18" s="143">
        <v>156</v>
      </c>
      <c r="H18" s="143">
        <v>43</v>
      </c>
      <c r="I18" s="136"/>
      <c r="J18" s="143">
        <v>1908</v>
      </c>
      <c r="K18" s="143">
        <v>306</v>
      </c>
    </row>
    <row r="19" spans="1:11" ht="11.25" customHeight="1">
      <c r="A19" s="138" t="s">
        <v>611</v>
      </c>
      <c r="B19" s="138"/>
      <c r="C19" s="138"/>
      <c r="D19" s="130"/>
      <c r="E19" s="148"/>
      <c r="F19" s="148"/>
      <c r="G19" s="143">
        <v>44503</v>
      </c>
      <c r="H19" s="143">
        <v>8716</v>
      </c>
      <c r="I19" s="136"/>
      <c r="J19" s="143">
        <v>8896</v>
      </c>
      <c r="K19" s="143">
        <v>1678</v>
      </c>
    </row>
    <row r="20" spans="1:11" ht="11.25" customHeight="1">
      <c r="A20" s="138" t="s">
        <v>612</v>
      </c>
      <c r="B20" s="138"/>
      <c r="C20" s="138"/>
      <c r="D20" s="130"/>
      <c r="E20" s="148"/>
      <c r="F20" s="148"/>
      <c r="G20" s="143">
        <v>3</v>
      </c>
      <c r="H20" s="143">
        <v>8</v>
      </c>
      <c r="I20" s="136"/>
      <c r="J20" s="143">
        <v>2</v>
      </c>
      <c r="K20" s="143">
        <v>2</v>
      </c>
    </row>
    <row r="21" spans="1:11" ht="11.25" customHeight="1">
      <c r="A21" s="138" t="s">
        <v>613</v>
      </c>
      <c r="B21" s="138"/>
      <c r="C21" s="138"/>
      <c r="D21" s="130"/>
      <c r="E21" s="122"/>
      <c r="F21" s="122"/>
      <c r="G21" s="143">
        <v>101896</v>
      </c>
      <c r="H21" s="143">
        <v>16839</v>
      </c>
      <c r="I21" s="136"/>
      <c r="J21" s="143">
        <v>20371</v>
      </c>
      <c r="K21" s="143">
        <v>3291</v>
      </c>
    </row>
    <row r="22" spans="1:11" ht="11.25" customHeight="1">
      <c r="A22" s="181" t="s">
        <v>1094</v>
      </c>
      <c r="B22" s="181"/>
      <c r="C22" s="181"/>
      <c r="D22" s="130"/>
      <c r="E22" s="122"/>
      <c r="F22" s="122"/>
      <c r="G22" s="132">
        <f>SUM(G14:G21)</f>
        <v>309547</v>
      </c>
      <c r="H22" s="132">
        <f>SUM(H14:H21)</f>
        <v>65169</v>
      </c>
      <c r="I22" s="132"/>
      <c r="J22" s="132">
        <f>SUM(J14:J21)</f>
        <v>356916</v>
      </c>
      <c r="K22" s="132">
        <f>SUM(K14:K21)</f>
        <v>79431</v>
      </c>
    </row>
    <row r="23" spans="1:11" ht="11.25" customHeight="1">
      <c r="A23" s="134" t="s">
        <v>585</v>
      </c>
      <c r="B23" s="181"/>
      <c r="C23" s="181"/>
      <c r="D23" s="130"/>
      <c r="E23" s="122"/>
      <c r="F23" s="122"/>
      <c r="G23" s="136"/>
      <c r="H23" s="136"/>
      <c r="I23" s="136"/>
      <c r="J23" s="136"/>
      <c r="K23" s="136"/>
    </row>
    <row r="24" spans="1:11" ht="11.25" customHeight="1">
      <c r="A24" s="138" t="s">
        <v>1264</v>
      </c>
      <c r="B24" s="138"/>
      <c r="C24" s="138"/>
      <c r="D24" s="130"/>
      <c r="E24" s="122"/>
      <c r="F24" s="122"/>
      <c r="G24" s="136">
        <v>352</v>
      </c>
      <c r="H24" s="136">
        <v>195</v>
      </c>
      <c r="I24" s="136"/>
      <c r="J24" s="136">
        <v>430</v>
      </c>
      <c r="K24" s="136">
        <v>245</v>
      </c>
    </row>
    <row r="25" spans="1:11" ht="11.25" customHeight="1">
      <c r="A25" s="138" t="s">
        <v>1267</v>
      </c>
      <c r="B25" s="138"/>
      <c r="C25" s="138"/>
      <c r="D25" s="130"/>
      <c r="E25" s="122"/>
      <c r="F25" s="122"/>
      <c r="G25" s="136">
        <v>21</v>
      </c>
      <c r="H25" s="136">
        <v>54</v>
      </c>
      <c r="I25" s="136"/>
      <c r="J25" s="143">
        <v>5</v>
      </c>
      <c r="K25" s="143">
        <v>8</v>
      </c>
    </row>
    <row r="26" spans="1:11" ht="11.25" customHeight="1">
      <c r="A26" s="138" t="s">
        <v>614</v>
      </c>
      <c r="B26" s="138"/>
      <c r="C26" s="138"/>
      <c r="D26" s="130"/>
      <c r="E26" s="122"/>
      <c r="F26" s="122"/>
      <c r="G26" s="136">
        <v>563</v>
      </c>
      <c r="H26" s="136">
        <v>408</v>
      </c>
      <c r="I26" s="136"/>
      <c r="J26" s="136">
        <v>5224</v>
      </c>
      <c r="K26" s="136">
        <v>1756</v>
      </c>
    </row>
    <row r="27" spans="1:11" ht="11.25" customHeight="1">
      <c r="A27" s="138" t="s">
        <v>588</v>
      </c>
      <c r="B27" s="138"/>
      <c r="C27" s="138"/>
      <c r="D27" s="130"/>
      <c r="E27" s="122"/>
      <c r="F27" s="122"/>
      <c r="G27" s="136">
        <v>147</v>
      </c>
      <c r="H27" s="136">
        <v>166</v>
      </c>
      <c r="I27" s="136"/>
      <c r="J27" s="136">
        <v>342</v>
      </c>
      <c r="K27" s="136">
        <v>421</v>
      </c>
    </row>
    <row r="28" spans="1:11" ht="11.25" customHeight="1">
      <c r="A28" s="138" t="s">
        <v>1249</v>
      </c>
      <c r="B28" s="138"/>
      <c r="C28" s="138"/>
      <c r="D28" s="130"/>
      <c r="E28" s="122"/>
      <c r="F28" s="122"/>
      <c r="G28" s="143" t="s">
        <v>584</v>
      </c>
      <c r="H28" s="143" t="s">
        <v>584</v>
      </c>
      <c r="I28" s="136"/>
      <c r="J28" s="136">
        <v>814</v>
      </c>
      <c r="K28" s="136">
        <v>318</v>
      </c>
    </row>
    <row r="29" spans="1:11" ht="11.25" customHeight="1">
      <c r="A29" s="138" t="s">
        <v>594</v>
      </c>
      <c r="B29" s="138"/>
      <c r="C29" s="138"/>
      <c r="D29" s="130"/>
      <c r="E29" s="122"/>
      <c r="F29" s="122"/>
      <c r="G29" s="136">
        <v>42</v>
      </c>
      <c r="H29" s="136">
        <v>60</v>
      </c>
      <c r="I29" s="136"/>
      <c r="J29" s="136">
        <v>188</v>
      </c>
      <c r="K29" s="136">
        <v>109</v>
      </c>
    </row>
    <row r="30" spans="1:11" ht="11.25" customHeight="1">
      <c r="A30" s="138" t="s">
        <v>1205</v>
      </c>
      <c r="B30" s="138"/>
      <c r="C30" s="138"/>
      <c r="D30" s="130"/>
      <c r="E30" s="122"/>
      <c r="F30" s="122"/>
      <c r="G30" s="136">
        <v>16</v>
      </c>
      <c r="H30" s="136">
        <v>15</v>
      </c>
      <c r="I30" s="136"/>
      <c r="J30" s="136">
        <v>1150</v>
      </c>
      <c r="K30" s="136">
        <v>361</v>
      </c>
    </row>
    <row r="31" spans="1:11" ht="11.25" customHeight="1">
      <c r="A31" s="138" t="s">
        <v>595</v>
      </c>
      <c r="B31" s="138"/>
      <c r="C31" s="138"/>
      <c r="D31" s="130"/>
      <c r="E31" s="122"/>
      <c r="F31" s="122"/>
      <c r="G31" s="136">
        <v>285</v>
      </c>
      <c r="H31" s="136">
        <v>325</v>
      </c>
      <c r="I31" s="136"/>
      <c r="J31" s="136">
        <v>146</v>
      </c>
      <c r="K31" s="136">
        <v>177</v>
      </c>
    </row>
    <row r="32" spans="1:11" ht="11.25" customHeight="1">
      <c r="A32" s="138" t="s">
        <v>597</v>
      </c>
      <c r="B32" s="138"/>
      <c r="C32" s="138"/>
      <c r="D32" s="130"/>
      <c r="E32" s="122"/>
      <c r="F32" s="122"/>
      <c r="G32" s="144">
        <f>G33-SUM(G24:G31)</f>
        <v>396</v>
      </c>
      <c r="H32" s="144">
        <f>H33-SUM(H24:H31)</f>
        <v>234</v>
      </c>
      <c r="I32" s="144"/>
      <c r="J32" s="144">
        <f>J33-SUM(J24:J31)</f>
        <v>324</v>
      </c>
      <c r="K32" s="144">
        <f>K33-SUM(K24:K31)</f>
        <v>174</v>
      </c>
    </row>
    <row r="33" spans="1:11" ht="11.25" customHeight="1">
      <c r="A33" s="181" t="s">
        <v>1094</v>
      </c>
      <c r="B33" s="181"/>
      <c r="C33" s="181"/>
      <c r="D33" s="130"/>
      <c r="E33" s="122"/>
      <c r="F33" s="122"/>
      <c r="G33" s="132">
        <v>1822</v>
      </c>
      <c r="H33" s="132">
        <v>1457</v>
      </c>
      <c r="I33" s="132"/>
      <c r="J33" s="132">
        <v>8623</v>
      </c>
      <c r="K33" s="132">
        <v>3569</v>
      </c>
    </row>
    <row r="34" spans="1:11" ht="11.25" customHeight="1">
      <c r="A34" s="181" t="s">
        <v>598</v>
      </c>
      <c r="B34" s="181"/>
      <c r="C34" s="181"/>
      <c r="D34" s="130"/>
      <c r="E34" s="122"/>
      <c r="F34" s="122"/>
      <c r="G34" s="182">
        <f>G22+G33</f>
        <v>311369</v>
      </c>
      <c r="H34" s="182">
        <f>H22+H33</f>
        <v>66626</v>
      </c>
      <c r="I34" s="182"/>
      <c r="J34" s="182">
        <f>J22+J33</f>
        <v>365539</v>
      </c>
      <c r="K34" s="182">
        <f>K22+K33</f>
        <v>83000</v>
      </c>
    </row>
    <row r="35" spans="1:11" ht="11.25" customHeight="1">
      <c r="A35" s="130" t="s">
        <v>2368</v>
      </c>
      <c r="B35" s="181"/>
      <c r="C35" s="181"/>
      <c r="D35" s="186" t="s">
        <v>1091</v>
      </c>
      <c r="E35" s="183" t="s">
        <v>1270</v>
      </c>
      <c r="F35" s="192"/>
      <c r="G35" s="174">
        <v>666</v>
      </c>
      <c r="H35" s="174">
        <v>33160</v>
      </c>
      <c r="I35" s="174"/>
      <c r="J35" s="174">
        <v>856</v>
      </c>
      <c r="K35" s="174">
        <v>41761</v>
      </c>
    </row>
    <row r="36" spans="1:11" ht="11.25" customHeight="1">
      <c r="A36" s="130" t="s">
        <v>1279</v>
      </c>
      <c r="B36" s="176"/>
      <c r="C36" s="176"/>
      <c r="D36" s="176"/>
      <c r="E36" s="180" t="s">
        <v>1243</v>
      </c>
      <c r="F36" s="192"/>
      <c r="G36" s="136"/>
      <c r="H36" s="136"/>
      <c r="I36" s="135"/>
      <c r="J36" s="136"/>
      <c r="K36" s="136"/>
    </row>
    <row r="37" spans="1:11" ht="11.25" customHeight="1">
      <c r="A37" s="134" t="s">
        <v>602</v>
      </c>
      <c r="B37" s="176"/>
      <c r="C37" s="176"/>
      <c r="D37" s="176"/>
      <c r="E37" s="192"/>
      <c r="F37" s="192"/>
      <c r="G37" s="136"/>
      <c r="H37" s="136"/>
      <c r="I37" s="135"/>
      <c r="J37" s="136"/>
      <c r="K37" s="136"/>
    </row>
    <row r="38" spans="1:11" ht="11.25" customHeight="1">
      <c r="A38" s="138" t="s">
        <v>603</v>
      </c>
      <c r="B38" s="138"/>
      <c r="C38" s="138"/>
      <c r="D38" s="186"/>
      <c r="E38" s="126"/>
      <c r="F38" s="126"/>
      <c r="G38" s="139">
        <v>157</v>
      </c>
      <c r="H38" s="139">
        <v>6</v>
      </c>
      <c r="I38" s="136"/>
      <c r="J38" s="143">
        <v>597</v>
      </c>
      <c r="K38" s="143">
        <v>47</v>
      </c>
    </row>
    <row r="39" spans="1:11" ht="11.25" customHeight="1">
      <c r="A39" s="138" t="s">
        <v>583</v>
      </c>
      <c r="B39" s="138"/>
      <c r="C39" s="138"/>
      <c r="D39" s="186"/>
      <c r="E39" s="126"/>
      <c r="F39" s="126"/>
      <c r="G39" s="139">
        <v>18538</v>
      </c>
      <c r="H39" s="139">
        <v>1301</v>
      </c>
      <c r="I39" s="136"/>
      <c r="J39" s="143">
        <v>20920</v>
      </c>
      <c r="K39" s="143">
        <v>1728</v>
      </c>
    </row>
    <row r="40" spans="1:11" ht="11.25" customHeight="1">
      <c r="A40" s="138" t="s">
        <v>612</v>
      </c>
      <c r="B40" s="138"/>
      <c r="C40" s="138"/>
      <c r="D40" s="186"/>
      <c r="E40" s="126"/>
      <c r="F40" s="126"/>
      <c r="G40" s="143" t="s">
        <v>584</v>
      </c>
      <c r="H40" s="143" t="s">
        <v>584</v>
      </c>
      <c r="I40" s="136"/>
      <c r="J40" s="143">
        <v>0.3</v>
      </c>
      <c r="K40" s="143">
        <v>0.7</v>
      </c>
    </row>
    <row r="41" spans="1:11" ht="11.25" customHeight="1">
      <c r="A41" s="138" t="s">
        <v>613</v>
      </c>
      <c r="B41" s="138"/>
      <c r="C41" s="138"/>
      <c r="D41" s="186"/>
      <c r="E41" s="126"/>
      <c r="F41" s="126"/>
      <c r="G41" s="139">
        <v>596</v>
      </c>
      <c r="H41" s="139">
        <v>37</v>
      </c>
      <c r="I41" s="136"/>
      <c r="J41" s="143">
        <v>6807</v>
      </c>
      <c r="K41" s="143">
        <v>504</v>
      </c>
    </row>
    <row r="42" spans="1:11" ht="11.25" customHeight="1">
      <c r="A42" s="181" t="s">
        <v>1094</v>
      </c>
      <c r="B42" s="181"/>
      <c r="C42" s="181"/>
      <c r="D42" s="186"/>
      <c r="E42" s="126"/>
      <c r="F42" s="126"/>
      <c r="G42" s="132">
        <f>SUM(G38:G41)</f>
        <v>19291</v>
      </c>
      <c r="H42" s="132">
        <f>SUM(H38:H41)</f>
        <v>1344</v>
      </c>
      <c r="I42" s="132"/>
      <c r="J42" s="132">
        <f>SUM(J38:J41)</f>
        <v>28324.3</v>
      </c>
      <c r="K42" s="132">
        <f>SUM(K38:K41)</f>
        <v>2279.7</v>
      </c>
    </row>
    <row r="43" spans="1:11" ht="11.25" customHeight="1">
      <c r="A43" s="134" t="s">
        <v>585</v>
      </c>
      <c r="B43" s="181"/>
      <c r="C43" s="181"/>
      <c r="D43" s="186"/>
      <c r="E43" s="126"/>
      <c r="F43" s="126"/>
      <c r="G43" s="136"/>
      <c r="H43" s="136"/>
      <c r="I43" s="136"/>
      <c r="J43" s="136"/>
      <c r="K43" s="136"/>
    </row>
    <row r="44" spans="1:11" ht="11.25" customHeight="1">
      <c r="A44" s="138" t="s">
        <v>1248</v>
      </c>
      <c r="B44" s="181"/>
      <c r="C44" s="181"/>
      <c r="D44" s="186"/>
      <c r="E44" s="126"/>
      <c r="F44" s="126"/>
      <c r="G44" s="136">
        <v>2341</v>
      </c>
      <c r="H44" s="136">
        <v>550</v>
      </c>
      <c r="I44" s="136"/>
      <c r="J44" s="136">
        <v>244</v>
      </c>
      <c r="K44" s="136">
        <v>268</v>
      </c>
    </row>
    <row r="45" spans="1:11" ht="11.25" customHeight="1">
      <c r="A45" s="138" t="s">
        <v>597</v>
      </c>
      <c r="B45" s="181"/>
      <c r="C45" s="181"/>
      <c r="D45" s="186"/>
      <c r="E45" s="126"/>
      <c r="F45" s="126"/>
      <c r="G45" s="144">
        <f>G46-G44</f>
        <v>31</v>
      </c>
      <c r="H45" s="144">
        <f>H46-H44</f>
        <v>96</v>
      </c>
      <c r="I45" s="144"/>
      <c r="J45" s="144">
        <f>J46-J44</f>
        <v>6</v>
      </c>
      <c r="K45" s="144">
        <f>K46-K44</f>
        <v>21</v>
      </c>
    </row>
    <row r="46" spans="1:11" ht="11.25" customHeight="1">
      <c r="A46" s="181" t="s">
        <v>1094</v>
      </c>
      <c r="B46" s="181"/>
      <c r="C46" s="181"/>
      <c r="D46" s="186"/>
      <c r="E46" s="126"/>
      <c r="F46" s="126"/>
      <c r="G46" s="136">
        <v>2372</v>
      </c>
      <c r="H46" s="136">
        <v>646</v>
      </c>
      <c r="I46" s="136"/>
      <c r="J46" s="136">
        <v>250</v>
      </c>
      <c r="K46" s="136">
        <v>289</v>
      </c>
    </row>
    <row r="47" spans="1:11" ht="11.25" customHeight="1">
      <c r="A47" s="181" t="s">
        <v>598</v>
      </c>
      <c r="B47" s="181"/>
      <c r="C47" s="181"/>
      <c r="D47" s="186"/>
      <c r="E47" s="126"/>
      <c r="F47" s="126"/>
      <c r="G47" s="182">
        <f>SUM(G42,G46)</f>
        <v>21663</v>
      </c>
      <c r="H47" s="182">
        <f>SUM(H42,H46)</f>
        <v>1990</v>
      </c>
      <c r="I47" s="182"/>
      <c r="J47" s="182">
        <f>SUM(J42,J46)</f>
        <v>28574.3</v>
      </c>
      <c r="K47" s="182">
        <f>SUM(K42,K46)</f>
        <v>2568.7</v>
      </c>
    </row>
    <row r="48" spans="1:11" ht="11.25" customHeight="1">
      <c r="A48" s="146" t="s">
        <v>1614</v>
      </c>
      <c r="B48" s="142"/>
      <c r="C48" s="142"/>
      <c r="D48" s="146"/>
      <c r="E48" s="183" t="s">
        <v>1271</v>
      </c>
      <c r="F48" s="192"/>
      <c r="G48" s="136"/>
      <c r="H48" s="136"/>
      <c r="I48" s="136"/>
      <c r="J48" s="136"/>
      <c r="K48" s="136"/>
    </row>
    <row r="49" spans="1:11" ht="11.25" customHeight="1">
      <c r="A49" s="134" t="s">
        <v>602</v>
      </c>
      <c r="B49" s="134"/>
      <c r="C49" s="134"/>
      <c r="D49" s="130"/>
      <c r="E49" s="126"/>
      <c r="F49" s="126"/>
      <c r="G49" s="139"/>
      <c r="H49" s="139"/>
      <c r="I49" s="136"/>
      <c r="J49" s="139"/>
      <c r="K49" s="139"/>
    </row>
    <row r="50" spans="1:11" ht="11.25" customHeight="1">
      <c r="A50" s="138" t="s">
        <v>603</v>
      </c>
      <c r="B50" s="138"/>
      <c r="C50" s="138"/>
      <c r="D50" s="130"/>
      <c r="E50" s="126"/>
      <c r="F50" s="126"/>
      <c r="G50" s="143" t="s">
        <v>584</v>
      </c>
      <c r="H50" s="143">
        <v>1617</v>
      </c>
      <c r="I50" s="136"/>
      <c r="J50" s="143" t="s">
        <v>584</v>
      </c>
      <c r="K50" s="143">
        <v>1947</v>
      </c>
    </row>
    <row r="51" spans="1:11" ht="11.25" customHeight="1">
      <c r="A51" s="138" t="s">
        <v>583</v>
      </c>
      <c r="B51" s="138"/>
      <c r="C51" s="138"/>
      <c r="D51" s="130"/>
      <c r="E51" s="126"/>
      <c r="F51" s="126"/>
      <c r="G51" s="143" t="s">
        <v>584</v>
      </c>
      <c r="H51" s="143">
        <v>4369</v>
      </c>
      <c r="I51" s="136"/>
      <c r="J51" s="143" t="s">
        <v>584</v>
      </c>
      <c r="K51" s="143">
        <v>5023</v>
      </c>
    </row>
    <row r="52" spans="1:11" ht="11.25" customHeight="1">
      <c r="A52" s="138" t="s">
        <v>605</v>
      </c>
      <c r="B52" s="138"/>
      <c r="C52" s="138"/>
      <c r="D52" s="130"/>
      <c r="E52" s="126"/>
      <c r="F52" s="126"/>
      <c r="G52" s="143" t="s">
        <v>584</v>
      </c>
      <c r="H52" s="143">
        <v>9</v>
      </c>
      <c r="I52" s="136"/>
      <c r="J52" s="143" t="s">
        <v>584</v>
      </c>
      <c r="K52" s="143" t="s">
        <v>584</v>
      </c>
    </row>
    <row r="53" spans="1:11" ht="11.25" customHeight="1">
      <c r="A53" s="138" t="s">
        <v>612</v>
      </c>
      <c r="B53" s="138"/>
      <c r="C53" s="138"/>
      <c r="D53" s="130"/>
      <c r="E53" s="126"/>
      <c r="F53" s="126"/>
      <c r="G53" s="143" t="s">
        <v>584</v>
      </c>
      <c r="H53" s="143">
        <v>372</v>
      </c>
      <c r="I53" s="136"/>
      <c r="J53" s="143" t="s">
        <v>584</v>
      </c>
      <c r="K53" s="143">
        <v>309</v>
      </c>
    </row>
    <row r="54" spans="1:11" ht="11.25" customHeight="1">
      <c r="A54" s="138" t="s">
        <v>613</v>
      </c>
      <c r="B54" s="138"/>
      <c r="C54" s="138"/>
      <c r="D54" s="130"/>
      <c r="E54" s="126"/>
      <c r="F54" s="126"/>
      <c r="G54" s="143" t="s">
        <v>584</v>
      </c>
      <c r="H54" s="143">
        <v>331</v>
      </c>
      <c r="I54" s="136"/>
      <c r="J54" s="143" t="s">
        <v>584</v>
      </c>
      <c r="K54" s="143">
        <v>272</v>
      </c>
    </row>
    <row r="55" spans="1:11" ht="11.25" customHeight="1">
      <c r="A55" s="181" t="s">
        <v>1094</v>
      </c>
      <c r="B55" s="181"/>
      <c r="C55" s="181"/>
      <c r="D55" s="130"/>
      <c r="E55" s="126"/>
      <c r="F55" s="126"/>
      <c r="G55" s="187" t="s">
        <v>584</v>
      </c>
      <c r="H55" s="132">
        <f>SUM(H50:H54)</f>
        <v>6698</v>
      </c>
      <c r="I55" s="132"/>
      <c r="J55" s="187" t="s">
        <v>584</v>
      </c>
      <c r="K55" s="132">
        <f>SUM(K50:K54)</f>
        <v>7551</v>
      </c>
    </row>
    <row r="56" spans="1:11" ht="11.25" customHeight="1">
      <c r="A56" s="153" t="s">
        <v>585</v>
      </c>
      <c r="B56" s="141"/>
      <c r="C56" s="141"/>
      <c r="D56" s="149"/>
      <c r="E56" s="126"/>
      <c r="F56" s="126"/>
      <c r="G56" s="136"/>
      <c r="H56" s="136"/>
      <c r="I56" s="136"/>
      <c r="J56" s="136"/>
      <c r="K56" s="136"/>
    </row>
    <row r="57" spans="1:11" ht="11.25" customHeight="1">
      <c r="A57" s="138" t="s">
        <v>1248</v>
      </c>
      <c r="B57" s="138"/>
      <c r="C57" s="138"/>
      <c r="D57" s="130"/>
      <c r="E57" s="126"/>
      <c r="F57" s="126"/>
      <c r="G57" s="143" t="s">
        <v>584</v>
      </c>
      <c r="H57" s="136">
        <v>219</v>
      </c>
      <c r="I57" s="136"/>
      <c r="J57" s="143" t="s">
        <v>584</v>
      </c>
      <c r="K57" s="136">
        <v>122</v>
      </c>
    </row>
    <row r="58" spans="1:11" ht="11.25" customHeight="1">
      <c r="A58" s="138" t="s">
        <v>1267</v>
      </c>
      <c r="B58" s="138"/>
      <c r="C58" s="138"/>
      <c r="D58" s="130"/>
      <c r="E58" s="126"/>
      <c r="F58" s="126"/>
      <c r="G58" s="143" t="s">
        <v>584</v>
      </c>
      <c r="H58" s="136">
        <v>5</v>
      </c>
      <c r="I58" s="136"/>
      <c r="J58" s="143" t="s">
        <v>584</v>
      </c>
      <c r="K58" s="136">
        <v>349</v>
      </c>
    </row>
    <row r="59" spans="1:11" ht="11.25" customHeight="1">
      <c r="A59" s="138" t="s">
        <v>614</v>
      </c>
      <c r="B59" s="138"/>
      <c r="C59" s="138"/>
      <c r="D59" s="130"/>
      <c r="E59" s="126"/>
      <c r="F59" s="126"/>
      <c r="G59" s="143" t="s">
        <v>584</v>
      </c>
      <c r="H59" s="136">
        <v>19</v>
      </c>
      <c r="I59" s="136"/>
      <c r="J59" s="143" t="s">
        <v>584</v>
      </c>
      <c r="K59" s="136">
        <v>24</v>
      </c>
    </row>
    <row r="60" spans="1:11" ht="11.25" customHeight="1">
      <c r="A60" s="138" t="s">
        <v>1253</v>
      </c>
      <c r="B60" s="138"/>
      <c r="C60" s="138"/>
      <c r="D60" s="130"/>
      <c r="E60" s="126"/>
      <c r="F60" s="126"/>
      <c r="G60" s="143" t="s">
        <v>584</v>
      </c>
      <c r="H60" s="136">
        <v>121</v>
      </c>
      <c r="I60" s="136"/>
      <c r="J60" s="143" t="s">
        <v>584</v>
      </c>
      <c r="K60" s="136">
        <v>58</v>
      </c>
    </row>
    <row r="61" spans="1:11" ht="11.25" customHeight="1">
      <c r="A61" s="138" t="s">
        <v>594</v>
      </c>
      <c r="B61" s="138"/>
      <c r="C61" s="138"/>
      <c r="D61" s="130"/>
      <c r="E61" s="126"/>
      <c r="F61" s="126"/>
      <c r="G61" s="163" t="s">
        <v>584</v>
      </c>
      <c r="H61" s="136">
        <v>79</v>
      </c>
      <c r="I61" s="136"/>
      <c r="J61" s="163" t="s">
        <v>584</v>
      </c>
      <c r="K61" s="136">
        <v>64</v>
      </c>
    </row>
    <row r="62" spans="1:11" ht="11.25" customHeight="1">
      <c r="A62" s="138" t="s">
        <v>597</v>
      </c>
      <c r="B62" s="138"/>
      <c r="C62" s="138"/>
      <c r="D62" s="130"/>
      <c r="E62" s="135"/>
      <c r="F62" s="135"/>
      <c r="G62" s="143" t="s">
        <v>584</v>
      </c>
      <c r="H62" s="136">
        <f>H63-SUM(H57:H61)</f>
        <v>132</v>
      </c>
      <c r="I62" s="136"/>
      <c r="J62" s="143" t="s">
        <v>584</v>
      </c>
      <c r="K62" s="136">
        <f>K63-SUM(K57:K61)</f>
        <v>2</v>
      </c>
    </row>
    <row r="63" spans="1:11" ht="11.25" customHeight="1">
      <c r="A63" s="181" t="s">
        <v>1094</v>
      </c>
      <c r="B63" s="181"/>
      <c r="C63" s="181"/>
      <c r="D63" s="130"/>
      <c r="E63" s="135"/>
      <c r="F63" s="135"/>
      <c r="G63" s="187" t="s">
        <v>584</v>
      </c>
      <c r="H63" s="132">
        <v>575</v>
      </c>
      <c r="I63" s="132"/>
      <c r="J63" s="187" t="s">
        <v>584</v>
      </c>
      <c r="K63" s="132">
        <v>619</v>
      </c>
    </row>
    <row r="64" spans="1:11" ht="11.25" customHeight="1">
      <c r="A64" s="181" t="s">
        <v>598</v>
      </c>
      <c r="B64" s="181"/>
      <c r="C64" s="181"/>
      <c r="D64" s="130"/>
      <c r="E64" s="123"/>
      <c r="F64" s="123"/>
      <c r="G64" s="200" t="s">
        <v>584</v>
      </c>
      <c r="H64" s="185">
        <f>SUM(H55,H63)</f>
        <v>7273</v>
      </c>
      <c r="I64" s="185"/>
      <c r="J64" s="200" t="s">
        <v>584</v>
      </c>
      <c r="K64" s="185">
        <f>SUM(K55,K63)</f>
        <v>8170</v>
      </c>
    </row>
    <row r="65" spans="1:11" ht="11.25" customHeight="1">
      <c r="A65" s="258" t="s">
        <v>1615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</row>
    <row r="66" spans="1:11" ht="11.25" customHeight="1">
      <c r="A66" s="253" t="s">
        <v>2369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</row>
    <row r="67" spans="1:11" ht="11.25" customHeight="1">
      <c r="A67" s="253" t="s">
        <v>2510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1:11" ht="11.25" customHeigh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</row>
    <row r="69" spans="1:11" ht="11.25" customHeight="1">
      <c r="A69" s="260" t="s">
        <v>2319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</row>
    <row r="70" spans="1:11" ht="11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  <c r="K70" s="280"/>
    </row>
    <row r="71" spans="1:11" ht="11.25" customHeight="1">
      <c r="A71" s="283"/>
      <c r="B71" s="283"/>
      <c r="C71" s="283"/>
      <c r="D71" s="283"/>
      <c r="E71" s="188"/>
      <c r="F71" s="188"/>
      <c r="G71" s="290" t="s">
        <v>1612</v>
      </c>
      <c r="H71" s="254"/>
      <c r="I71" s="126"/>
      <c r="J71" s="290" t="s">
        <v>1613</v>
      </c>
      <c r="K71" s="254"/>
    </row>
    <row r="72" spans="1:11" ht="11.25" customHeight="1">
      <c r="A72" s="280" t="s">
        <v>2170</v>
      </c>
      <c r="B72" s="280"/>
      <c r="C72" s="280"/>
      <c r="D72" s="280"/>
      <c r="E72" s="128" t="s">
        <v>2171</v>
      </c>
      <c r="F72" s="128"/>
      <c r="G72" s="129" t="s">
        <v>2172</v>
      </c>
      <c r="H72" s="129" t="s">
        <v>2173</v>
      </c>
      <c r="I72" s="128"/>
      <c r="J72" s="129" t="s">
        <v>2172</v>
      </c>
      <c r="K72" s="129" t="s">
        <v>2173</v>
      </c>
    </row>
    <row r="73" spans="1:11" ht="11.25" customHeight="1">
      <c r="A73" s="146" t="s">
        <v>2370</v>
      </c>
      <c r="B73" s="142"/>
      <c r="C73" s="142"/>
      <c r="D73" s="146"/>
      <c r="E73" s="183" t="s">
        <v>2371</v>
      </c>
      <c r="F73" s="169"/>
      <c r="G73" s="136"/>
      <c r="H73" s="136"/>
      <c r="I73" s="136"/>
      <c r="J73" s="136"/>
      <c r="K73" s="136"/>
    </row>
    <row r="74" spans="1:11" ht="11.25" customHeight="1">
      <c r="A74" s="134" t="s">
        <v>602</v>
      </c>
      <c r="B74" s="134"/>
      <c r="C74" s="134"/>
      <c r="D74" s="130"/>
      <c r="E74" s="135"/>
      <c r="F74" s="135"/>
      <c r="G74" s="139"/>
      <c r="H74" s="139"/>
      <c r="I74" s="136"/>
      <c r="J74" s="139"/>
      <c r="K74" s="139"/>
    </row>
    <row r="75" spans="1:11" ht="11.25" customHeight="1">
      <c r="A75" s="138" t="s">
        <v>609</v>
      </c>
      <c r="B75" s="138"/>
      <c r="C75" s="138"/>
      <c r="D75" s="130"/>
      <c r="E75" s="135"/>
      <c r="F75" s="135"/>
      <c r="G75" s="143" t="s">
        <v>584</v>
      </c>
      <c r="H75" s="143">
        <v>39</v>
      </c>
      <c r="I75" s="136"/>
      <c r="J75" s="143" t="s">
        <v>584</v>
      </c>
      <c r="K75" s="143">
        <v>141</v>
      </c>
    </row>
    <row r="76" spans="1:11" ht="11.25" customHeight="1">
      <c r="A76" s="138" t="s">
        <v>603</v>
      </c>
      <c r="B76" s="138"/>
      <c r="C76" s="138"/>
      <c r="D76" s="130"/>
      <c r="E76" s="135"/>
      <c r="F76" s="135"/>
      <c r="G76" s="143" t="s">
        <v>584</v>
      </c>
      <c r="H76" s="143">
        <v>774</v>
      </c>
      <c r="I76" s="136"/>
      <c r="J76" s="143" t="s">
        <v>584</v>
      </c>
      <c r="K76" s="143">
        <v>622</v>
      </c>
    </row>
    <row r="77" spans="1:11" ht="11.25" customHeight="1">
      <c r="A77" s="138" t="s">
        <v>583</v>
      </c>
      <c r="B77" s="138"/>
      <c r="C77" s="138"/>
      <c r="D77" s="130"/>
      <c r="E77" s="135"/>
      <c r="F77" s="135"/>
      <c r="G77" s="143" t="s">
        <v>584</v>
      </c>
      <c r="H77" s="143">
        <v>5059</v>
      </c>
      <c r="I77" s="136"/>
      <c r="J77" s="143" t="s">
        <v>584</v>
      </c>
      <c r="K77" s="143">
        <v>4400</v>
      </c>
    </row>
    <row r="78" spans="1:11" ht="11.25" customHeight="1">
      <c r="A78" s="138" t="s">
        <v>605</v>
      </c>
      <c r="B78" s="138"/>
      <c r="C78" s="138"/>
      <c r="D78" s="130"/>
      <c r="E78" s="135"/>
      <c r="F78" s="135"/>
      <c r="G78" s="143" t="s">
        <v>584</v>
      </c>
      <c r="H78" s="143">
        <v>0.1</v>
      </c>
      <c r="I78" s="136"/>
      <c r="J78" s="143" t="s">
        <v>584</v>
      </c>
      <c r="K78" s="143">
        <v>1</v>
      </c>
    </row>
    <row r="79" spans="1:11" ht="11.25" customHeight="1">
      <c r="A79" s="138" t="s">
        <v>612</v>
      </c>
      <c r="B79" s="138"/>
      <c r="C79" s="138"/>
      <c r="D79" s="130"/>
      <c r="E79" s="135"/>
      <c r="F79" s="135"/>
      <c r="G79" s="143" t="s">
        <v>584</v>
      </c>
      <c r="H79" s="143">
        <v>2</v>
      </c>
      <c r="I79" s="136"/>
      <c r="J79" s="143" t="s">
        <v>584</v>
      </c>
      <c r="K79" s="143">
        <v>345</v>
      </c>
    </row>
    <row r="80" spans="1:11" ht="11.25" customHeight="1">
      <c r="A80" s="138" t="s">
        <v>613</v>
      </c>
      <c r="B80" s="138"/>
      <c r="C80" s="138"/>
      <c r="D80" s="130"/>
      <c r="E80" s="135"/>
      <c r="F80" s="135"/>
      <c r="G80" s="143" t="s">
        <v>584</v>
      </c>
      <c r="H80" s="143">
        <v>127</v>
      </c>
      <c r="I80" s="136"/>
      <c r="J80" s="143" t="s">
        <v>584</v>
      </c>
      <c r="K80" s="143">
        <v>3</v>
      </c>
    </row>
    <row r="81" spans="1:11" ht="11.25" customHeight="1">
      <c r="A81" s="181" t="s">
        <v>1094</v>
      </c>
      <c r="B81" s="181"/>
      <c r="C81" s="181"/>
      <c r="D81" s="130"/>
      <c r="E81" s="135"/>
      <c r="F81" s="135"/>
      <c r="G81" s="187" t="s">
        <v>584</v>
      </c>
      <c r="H81" s="132">
        <f>SUM(H75:H80)</f>
        <v>6001.1</v>
      </c>
      <c r="I81" s="132"/>
      <c r="J81" s="187" t="s">
        <v>584</v>
      </c>
      <c r="K81" s="132">
        <f>SUM(K75:K80)</f>
        <v>5512</v>
      </c>
    </row>
    <row r="82" spans="1:11" ht="11.25" customHeight="1">
      <c r="A82" s="153" t="s">
        <v>585</v>
      </c>
      <c r="B82" s="141"/>
      <c r="C82" s="141"/>
      <c r="D82" s="149"/>
      <c r="E82" s="135"/>
      <c r="F82" s="135"/>
      <c r="G82" s="136"/>
      <c r="H82" s="136"/>
      <c r="I82" s="136"/>
      <c r="J82" s="136"/>
      <c r="K82" s="136"/>
    </row>
    <row r="83" spans="1:11" ht="11.25" customHeight="1">
      <c r="A83" s="138" t="s">
        <v>2372</v>
      </c>
      <c r="B83" s="138"/>
      <c r="C83" s="138"/>
      <c r="D83" s="130"/>
      <c r="E83" s="135"/>
      <c r="F83" s="135"/>
      <c r="G83" s="163" t="s">
        <v>584</v>
      </c>
      <c r="H83" s="136">
        <v>190</v>
      </c>
      <c r="I83" s="136"/>
      <c r="J83" s="163" t="s">
        <v>584</v>
      </c>
      <c r="K83" s="136">
        <v>279</v>
      </c>
    </row>
    <row r="84" spans="1:11" ht="11.25" customHeight="1">
      <c r="A84" s="138" t="s">
        <v>1248</v>
      </c>
      <c r="B84" s="138"/>
      <c r="C84" s="138"/>
      <c r="D84" s="130"/>
      <c r="E84" s="135"/>
      <c r="F84" s="135"/>
      <c r="G84" s="143" t="s">
        <v>584</v>
      </c>
      <c r="H84" s="136">
        <v>604</v>
      </c>
      <c r="I84" s="136"/>
      <c r="J84" s="143" t="s">
        <v>584</v>
      </c>
      <c r="K84" s="136">
        <v>1101</v>
      </c>
    </row>
    <row r="85" spans="1:11" ht="11.25" customHeight="1">
      <c r="A85" s="138" t="s">
        <v>614</v>
      </c>
      <c r="B85" s="138"/>
      <c r="C85" s="138"/>
      <c r="D85" s="130"/>
      <c r="E85" s="135"/>
      <c r="F85" s="135"/>
      <c r="G85" s="143" t="s">
        <v>584</v>
      </c>
      <c r="H85" s="136">
        <v>454</v>
      </c>
      <c r="I85" s="136"/>
      <c r="J85" s="143" t="s">
        <v>584</v>
      </c>
      <c r="K85" s="136">
        <v>127</v>
      </c>
    </row>
    <row r="86" spans="1:11" ht="11.25" customHeight="1">
      <c r="A86" s="138" t="s">
        <v>590</v>
      </c>
      <c r="B86" s="138"/>
      <c r="C86" s="138"/>
      <c r="D86" s="130"/>
      <c r="E86" s="135"/>
      <c r="F86" s="135"/>
      <c r="G86" s="143" t="s">
        <v>584</v>
      </c>
      <c r="H86" s="136">
        <v>609</v>
      </c>
      <c r="I86" s="136"/>
      <c r="J86" s="143" t="s">
        <v>584</v>
      </c>
      <c r="K86" s="136">
        <v>54</v>
      </c>
    </row>
    <row r="87" spans="1:11" ht="11.25" customHeight="1">
      <c r="A87" s="138" t="s">
        <v>594</v>
      </c>
      <c r="B87" s="138"/>
      <c r="C87" s="138"/>
      <c r="D87" s="130"/>
      <c r="E87" s="135"/>
      <c r="F87" s="135"/>
      <c r="G87" s="143" t="s">
        <v>584</v>
      </c>
      <c r="H87" s="136">
        <v>251</v>
      </c>
      <c r="I87" s="136"/>
      <c r="J87" s="143" t="s">
        <v>584</v>
      </c>
      <c r="K87" s="136">
        <v>631</v>
      </c>
    </row>
    <row r="88" spans="1:11" ht="11.25" customHeight="1">
      <c r="A88" s="138" t="s">
        <v>1205</v>
      </c>
      <c r="B88" s="138"/>
      <c r="C88" s="138"/>
      <c r="D88" s="130"/>
      <c r="E88" s="135"/>
      <c r="F88" s="135"/>
      <c r="G88" s="143" t="s">
        <v>584</v>
      </c>
      <c r="H88" s="136">
        <v>71</v>
      </c>
      <c r="I88" s="136"/>
      <c r="J88" s="143" t="s">
        <v>584</v>
      </c>
      <c r="K88" s="136">
        <v>85</v>
      </c>
    </row>
    <row r="89" spans="1:11" ht="11.25" customHeight="1">
      <c r="A89" s="138" t="s">
        <v>596</v>
      </c>
      <c r="B89" s="138"/>
      <c r="C89" s="138"/>
      <c r="D89" s="130"/>
      <c r="E89" s="135"/>
      <c r="F89" s="135"/>
      <c r="G89" s="143" t="s">
        <v>584</v>
      </c>
      <c r="H89" s="136">
        <v>99</v>
      </c>
      <c r="I89" s="136"/>
      <c r="J89" s="143" t="s">
        <v>584</v>
      </c>
      <c r="K89" s="136">
        <v>63</v>
      </c>
    </row>
    <row r="90" spans="1:11" ht="11.25" customHeight="1">
      <c r="A90" s="138" t="s">
        <v>597</v>
      </c>
      <c r="B90" s="138"/>
      <c r="C90" s="138"/>
      <c r="D90" s="130"/>
      <c r="E90" s="135"/>
      <c r="F90" s="135"/>
      <c r="G90" s="143" t="s">
        <v>584</v>
      </c>
      <c r="H90" s="136">
        <f>H91-SUM(H83:H89)</f>
        <v>284</v>
      </c>
      <c r="I90" s="136"/>
      <c r="J90" s="143" t="s">
        <v>584</v>
      </c>
      <c r="K90" s="136">
        <f>K91-SUM(K83:K89)</f>
        <v>228</v>
      </c>
    </row>
    <row r="91" spans="1:11" ht="11.25" customHeight="1">
      <c r="A91" s="181" t="s">
        <v>1094</v>
      </c>
      <c r="B91" s="181"/>
      <c r="C91" s="181"/>
      <c r="D91" s="130"/>
      <c r="E91" s="135"/>
      <c r="F91" s="135"/>
      <c r="G91" s="187" t="s">
        <v>584</v>
      </c>
      <c r="H91" s="132">
        <v>2562</v>
      </c>
      <c r="I91" s="132"/>
      <c r="J91" s="187" t="s">
        <v>584</v>
      </c>
      <c r="K91" s="132">
        <v>2568</v>
      </c>
    </row>
    <row r="92" spans="1:11" ht="11.25" customHeight="1">
      <c r="A92" s="181" t="s">
        <v>598</v>
      </c>
      <c r="B92" s="181"/>
      <c r="C92" s="181"/>
      <c r="D92" s="130"/>
      <c r="E92" s="135"/>
      <c r="F92" s="135"/>
      <c r="G92" s="199" t="s">
        <v>584</v>
      </c>
      <c r="H92" s="182">
        <f>SUM(H81,H91)</f>
        <v>8563.1</v>
      </c>
      <c r="I92" s="182"/>
      <c r="J92" s="199" t="s">
        <v>584</v>
      </c>
      <c r="K92" s="182">
        <f>SUM(K81,K91)</f>
        <v>8080</v>
      </c>
    </row>
    <row r="93" spans="1:11" ht="11.25" customHeight="1">
      <c r="A93" s="146" t="s">
        <v>2373</v>
      </c>
      <c r="B93" s="142"/>
      <c r="C93" s="142"/>
      <c r="D93" s="146"/>
      <c r="E93" s="183" t="s">
        <v>2374</v>
      </c>
      <c r="F93" s="169"/>
      <c r="G93" s="136"/>
      <c r="H93" s="136"/>
      <c r="I93" s="136"/>
      <c r="J93" s="136"/>
      <c r="K93" s="136"/>
    </row>
    <row r="94" spans="1:11" ht="11.25" customHeight="1">
      <c r="A94" s="134" t="s">
        <v>602</v>
      </c>
      <c r="B94" s="134"/>
      <c r="C94" s="134"/>
      <c r="D94" s="130"/>
      <c r="E94" s="135"/>
      <c r="F94" s="135"/>
      <c r="G94" s="139"/>
      <c r="H94" s="139"/>
      <c r="I94" s="136"/>
      <c r="J94" s="139"/>
      <c r="K94" s="139"/>
    </row>
    <row r="95" spans="1:11" ht="11.25" customHeight="1">
      <c r="A95" s="138" t="s">
        <v>583</v>
      </c>
      <c r="B95" s="138"/>
      <c r="C95" s="138"/>
      <c r="D95" s="130"/>
      <c r="E95" s="135"/>
      <c r="F95" s="135"/>
      <c r="G95" s="143">
        <v>0.4</v>
      </c>
      <c r="H95" s="143">
        <v>54</v>
      </c>
      <c r="I95" s="136"/>
      <c r="J95" s="143">
        <v>1</v>
      </c>
      <c r="K95" s="143">
        <v>74</v>
      </c>
    </row>
    <row r="96" spans="1:11" ht="11.25" customHeight="1">
      <c r="A96" s="138" t="s">
        <v>612</v>
      </c>
      <c r="B96" s="138"/>
      <c r="C96" s="138"/>
      <c r="D96" s="130"/>
      <c r="E96" s="135"/>
      <c r="F96" s="135"/>
      <c r="G96" s="143">
        <v>0.5</v>
      </c>
      <c r="H96" s="143">
        <v>45</v>
      </c>
      <c r="I96" s="136"/>
      <c r="J96" s="143">
        <v>1</v>
      </c>
      <c r="K96" s="143">
        <v>103</v>
      </c>
    </row>
    <row r="97" spans="1:11" ht="11.25" customHeight="1">
      <c r="A97" s="138" t="s">
        <v>613</v>
      </c>
      <c r="B97" s="138"/>
      <c r="C97" s="138"/>
      <c r="D97" s="130"/>
      <c r="E97" s="135"/>
      <c r="F97" s="135"/>
      <c r="G97" s="143" t="s">
        <v>584</v>
      </c>
      <c r="H97" s="143" t="s">
        <v>584</v>
      </c>
      <c r="I97" s="136"/>
      <c r="J97" s="239" t="s">
        <v>1849</v>
      </c>
      <c r="K97" s="143">
        <v>0.5</v>
      </c>
    </row>
    <row r="98" spans="1:11" ht="11.25" customHeight="1">
      <c r="A98" s="181" t="s">
        <v>1094</v>
      </c>
      <c r="B98" s="181"/>
      <c r="C98" s="181"/>
      <c r="D98" s="130"/>
      <c r="E98" s="135"/>
      <c r="F98" s="135"/>
      <c r="G98" s="132">
        <f>SUM(G95:G97)</f>
        <v>0.9</v>
      </c>
      <c r="H98" s="132">
        <f>SUM(H95:H97)</f>
        <v>99</v>
      </c>
      <c r="I98" s="132"/>
      <c r="J98" s="132">
        <f>SUM(J95:J97)</f>
        <v>2</v>
      </c>
      <c r="K98" s="132">
        <f>SUM(K95:K97)</f>
        <v>177.5</v>
      </c>
    </row>
    <row r="99" spans="1:11" ht="11.25" customHeight="1">
      <c r="A99" s="153" t="s">
        <v>585</v>
      </c>
      <c r="B99" s="141"/>
      <c r="C99" s="141"/>
      <c r="D99" s="149"/>
      <c r="E99" s="135"/>
      <c r="F99" s="135"/>
      <c r="G99" s="163"/>
      <c r="H99" s="136"/>
      <c r="I99" s="136"/>
      <c r="J99" s="163"/>
      <c r="K99" s="136"/>
    </row>
    <row r="100" spans="1:11" ht="11.25" customHeight="1">
      <c r="A100" s="138" t="s">
        <v>1248</v>
      </c>
      <c r="B100" s="138"/>
      <c r="C100" s="138"/>
      <c r="D100" s="130"/>
      <c r="E100" s="135"/>
      <c r="F100" s="135"/>
      <c r="G100" s="143">
        <v>6</v>
      </c>
      <c r="H100" s="136">
        <v>658</v>
      </c>
      <c r="I100" s="136"/>
      <c r="J100" s="143">
        <v>7</v>
      </c>
      <c r="K100" s="136">
        <v>640</v>
      </c>
    </row>
    <row r="101" spans="1:11" ht="11.25" customHeight="1">
      <c r="A101" s="138" t="s">
        <v>2352</v>
      </c>
      <c r="B101" s="138"/>
      <c r="C101" s="138"/>
      <c r="D101" s="130"/>
      <c r="E101" s="135"/>
      <c r="F101" s="135"/>
      <c r="G101" s="143">
        <v>8</v>
      </c>
      <c r="H101" s="136">
        <v>824</v>
      </c>
      <c r="I101" s="136"/>
      <c r="J101" s="143">
        <v>9</v>
      </c>
      <c r="K101" s="136">
        <v>842</v>
      </c>
    </row>
    <row r="102" spans="1:11" ht="11.25" customHeight="1">
      <c r="A102" s="138" t="s">
        <v>1220</v>
      </c>
      <c r="B102" s="138"/>
      <c r="C102" s="138"/>
      <c r="D102" s="130"/>
      <c r="E102" s="135"/>
      <c r="F102" s="135"/>
      <c r="G102" s="143">
        <v>3</v>
      </c>
      <c r="H102" s="136">
        <v>370</v>
      </c>
      <c r="I102" s="136"/>
      <c r="J102" s="239" t="s">
        <v>1849</v>
      </c>
      <c r="K102" s="136">
        <v>15</v>
      </c>
    </row>
    <row r="103" spans="1:11" ht="11.25" customHeight="1">
      <c r="A103" s="138" t="s">
        <v>597</v>
      </c>
      <c r="B103" s="138"/>
      <c r="C103" s="138"/>
      <c r="D103" s="130"/>
      <c r="E103" s="135"/>
      <c r="F103" s="135"/>
      <c r="G103" s="136">
        <f>G104-SUM(G100:G102)</f>
        <v>4</v>
      </c>
      <c r="H103" s="136">
        <f>H104-SUM(H100:H102)</f>
        <v>191</v>
      </c>
      <c r="I103" s="136"/>
      <c r="J103" s="163" t="s">
        <v>1616</v>
      </c>
      <c r="K103" s="163" t="s">
        <v>1616</v>
      </c>
    </row>
    <row r="104" spans="1:11" ht="11.25" customHeight="1">
      <c r="A104" s="181" t="s">
        <v>1094</v>
      </c>
      <c r="B104" s="181"/>
      <c r="C104" s="181"/>
      <c r="D104" s="130"/>
      <c r="E104" s="135"/>
      <c r="F104" s="135"/>
      <c r="G104" s="132">
        <v>21</v>
      </c>
      <c r="H104" s="132">
        <v>2043</v>
      </c>
      <c r="I104" s="132"/>
      <c r="J104" s="132">
        <v>16</v>
      </c>
      <c r="K104" s="132">
        <v>1497</v>
      </c>
    </row>
    <row r="105" spans="1:11" ht="11.25" customHeight="1">
      <c r="A105" s="181" t="s">
        <v>598</v>
      </c>
      <c r="B105" s="181"/>
      <c r="C105" s="181"/>
      <c r="D105" s="130"/>
      <c r="E105" s="123"/>
      <c r="F105" s="123"/>
      <c r="G105" s="185">
        <f>SUM(G98,G104)</f>
        <v>21.9</v>
      </c>
      <c r="H105" s="185">
        <f>SUM(H98,H104)</f>
        <v>2142</v>
      </c>
      <c r="I105" s="185"/>
      <c r="J105" s="185">
        <f>SUM(J98,J104)</f>
        <v>18</v>
      </c>
      <c r="K105" s="185">
        <f>SUM(K98,K104)</f>
        <v>1674.5</v>
      </c>
    </row>
    <row r="106" spans="1:11" ht="11.25" customHeight="1">
      <c r="A106" s="283" t="s">
        <v>1210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</row>
    <row r="107" spans="1:11" ht="11.25" customHeight="1">
      <c r="A107" s="285" t="s">
        <v>2316</v>
      </c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</row>
    <row r="108" spans="1:11" ht="11.25" customHeight="1">
      <c r="A108" s="285" t="s">
        <v>1211</v>
      </c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</row>
    <row r="109" spans="1:11" ht="11.25" customHeight="1">
      <c r="A109" s="286" t="s">
        <v>1212</v>
      </c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</row>
    <row r="110" spans="1:11" ht="11.25" customHeight="1">
      <c r="A110" s="284" t="s">
        <v>1213</v>
      </c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</row>
    <row r="111" spans="1:11" ht="11.25" customHeight="1">
      <c r="A111" s="285" t="s">
        <v>1851</v>
      </c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</row>
    <row r="112" spans="1:11" ht="11.25" customHeight="1">
      <c r="A112" s="257"/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</row>
    <row r="113" spans="1:11" ht="11.25" customHeight="1">
      <c r="A113" s="252" t="s">
        <v>1072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</row>
  </sheetData>
  <mergeCells count="27">
    <mergeCell ref="A70:K70"/>
    <mergeCell ref="A7:D7"/>
    <mergeCell ref="A66:K66"/>
    <mergeCell ref="A67:K67"/>
    <mergeCell ref="A69:K69"/>
    <mergeCell ref="A65:K65"/>
    <mergeCell ref="A68:K68"/>
    <mergeCell ref="A1:K1"/>
    <mergeCell ref="A2:K2"/>
    <mergeCell ref="A4:K4"/>
    <mergeCell ref="G6:H6"/>
    <mergeCell ref="J6:K6"/>
    <mergeCell ref="A3:K3"/>
    <mergeCell ref="A5:K5"/>
    <mergeCell ref="A6:D6"/>
    <mergeCell ref="A71:D71"/>
    <mergeCell ref="A106:K106"/>
    <mergeCell ref="A107:K107"/>
    <mergeCell ref="A108:K108"/>
    <mergeCell ref="G71:H71"/>
    <mergeCell ref="J71:K71"/>
    <mergeCell ref="A72:D72"/>
    <mergeCell ref="A113:K113"/>
    <mergeCell ref="A109:K109"/>
    <mergeCell ref="A110:K110"/>
    <mergeCell ref="A111:K111"/>
    <mergeCell ref="A112:K112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122"/>
  <sheetViews>
    <sheetView workbookViewId="0" topLeftCell="A1">
      <selection activeCell="A1" sqref="A1:J1"/>
    </sheetView>
  </sheetViews>
  <sheetFormatPr defaultColWidth="9.140625" defaultRowHeight="12.75"/>
  <cols>
    <col min="1" max="1" width="3.57421875" style="0" customWidth="1"/>
    <col min="2" max="2" width="16.421875" style="0" customWidth="1"/>
    <col min="3" max="3" width="4.00390625" style="0" customWidth="1"/>
    <col min="4" max="4" width="1.1484375" style="0" customWidth="1"/>
    <col min="5" max="5" width="31.140625" style="0" customWidth="1"/>
    <col min="6" max="6" width="0.9921875" style="0" customWidth="1"/>
    <col min="7" max="7" width="28.421875" style="0" customWidth="1"/>
    <col min="8" max="8" width="1.1484375" style="0" customWidth="1"/>
    <col min="9" max="9" width="8.421875" style="0" customWidth="1"/>
    <col min="10" max="10" width="1.1484375" style="0" customWidth="1"/>
  </cols>
  <sheetData>
    <row r="1" spans="1:10" ht="11.25" customHeight="1">
      <c r="A1" s="272" t="s">
        <v>760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1.25" customHeight="1">
      <c r="A2" s="272" t="s">
        <v>2498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1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1.25" customHeight="1">
      <c r="A4" s="272" t="s">
        <v>748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11.25" customHeight="1">
      <c r="A5" s="275" t="s">
        <v>761</v>
      </c>
      <c r="B5" s="275"/>
      <c r="C5" s="275"/>
      <c r="D5" s="275"/>
      <c r="E5" s="275"/>
      <c r="F5" s="275"/>
      <c r="G5" s="275"/>
      <c r="H5" s="275"/>
      <c r="I5" s="275"/>
      <c r="J5" s="275"/>
    </row>
    <row r="6" spans="1:10" ht="11.25" customHeight="1">
      <c r="A6" s="273"/>
      <c r="B6" s="273"/>
      <c r="C6" s="273"/>
      <c r="D6" s="59"/>
      <c r="E6" s="59"/>
      <c r="F6" s="59"/>
      <c r="G6" s="59"/>
      <c r="H6" s="59"/>
      <c r="I6" s="60" t="s">
        <v>762</v>
      </c>
      <c r="J6" s="59"/>
    </row>
    <row r="7" spans="1:10" ht="11.25" customHeight="1">
      <c r="A7" s="61" t="s">
        <v>1625</v>
      </c>
      <c r="B7" s="61"/>
      <c r="C7" s="61"/>
      <c r="D7" s="61"/>
      <c r="E7" s="62" t="s">
        <v>763</v>
      </c>
      <c r="F7" s="57"/>
      <c r="G7" s="62" t="s">
        <v>764</v>
      </c>
      <c r="H7" s="62"/>
      <c r="I7" s="63" t="s">
        <v>765</v>
      </c>
      <c r="J7" s="57"/>
    </row>
    <row r="8" spans="1:10" ht="11.25" customHeight="1">
      <c r="A8" s="61" t="s">
        <v>727</v>
      </c>
      <c r="B8" s="61"/>
      <c r="C8" s="61"/>
      <c r="D8" s="55"/>
      <c r="E8" s="59"/>
      <c r="F8" s="59"/>
      <c r="G8" s="59"/>
      <c r="H8" s="59"/>
      <c r="I8" s="64"/>
      <c r="J8" s="59"/>
    </row>
    <row r="9" spans="1:10" ht="11.25" customHeight="1">
      <c r="A9" s="65" t="s">
        <v>766</v>
      </c>
      <c r="B9" s="65"/>
      <c r="C9" s="65"/>
      <c r="D9" s="57"/>
      <c r="E9" s="57" t="s">
        <v>767</v>
      </c>
      <c r="F9" s="57"/>
      <c r="G9" s="57" t="s">
        <v>768</v>
      </c>
      <c r="H9" s="57"/>
      <c r="I9" s="58">
        <v>25000</v>
      </c>
      <c r="J9" s="57"/>
    </row>
    <row r="10" spans="1:10" ht="11.25" customHeight="1">
      <c r="A10" s="65" t="s">
        <v>1633</v>
      </c>
      <c r="B10" s="65"/>
      <c r="C10" s="65"/>
      <c r="D10" s="59"/>
      <c r="E10" s="59"/>
      <c r="F10" s="59"/>
      <c r="G10" s="59"/>
      <c r="H10" s="59"/>
      <c r="I10" s="64"/>
      <c r="J10" s="59"/>
    </row>
    <row r="11" spans="1:10" ht="11.25" customHeight="1">
      <c r="A11" s="59" t="s">
        <v>769</v>
      </c>
      <c r="B11" s="59"/>
      <c r="C11" s="59"/>
      <c r="D11" s="59"/>
      <c r="E11" s="59" t="s">
        <v>770</v>
      </c>
      <c r="F11" s="59"/>
      <c r="G11" s="59" t="s">
        <v>771</v>
      </c>
      <c r="H11" s="59"/>
      <c r="I11" s="64">
        <v>30000</v>
      </c>
      <c r="J11" s="66" t="s">
        <v>772</v>
      </c>
    </row>
    <row r="12" spans="1:10" ht="11.25" customHeight="1">
      <c r="A12" s="59"/>
      <c r="B12" s="59"/>
      <c r="C12" s="59"/>
      <c r="D12" s="59"/>
      <c r="E12" s="59" t="s">
        <v>773</v>
      </c>
      <c r="F12" s="59"/>
      <c r="G12" s="59"/>
      <c r="H12" s="59"/>
      <c r="I12" s="64"/>
      <c r="J12" s="59"/>
    </row>
    <row r="13" spans="1:10" ht="11.25" customHeight="1">
      <c r="A13" s="59"/>
      <c r="B13" s="59"/>
      <c r="C13" s="59"/>
      <c r="D13" s="59"/>
      <c r="E13" s="59" t="s">
        <v>774</v>
      </c>
      <c r="F13" s="59"/>
      <c r="G13" s="59" t="s">
        <v>775</v>
      </c>
      <c r="H13" s="59"/>
      <c r="I13" s="64"/>
      <c r="J13" s="59"/>
    </row>
    <row r="14" spans="1:10" ht="11.25" customHeight="1">
      <c r="A14" s="59"/>
      <c r="B14" s="59"/>
      <c r="C14" s="59"/>
      <c r="D14" s="59"/>
      <c r="E14" s="59" t="s">
        <v>776</v>
      </c>
      <c r="F14" s="59"/>
      <c r="G14" s="59" t="s">
        <v>777</v>
      </c>
      <c r="H14" s="59"/>
      <c r="I14" s="64"/>
      <c r="J14" s="59"/>
    </row>
    <row r="15" spans="1:10" ht="11.25" customHeight="1">
      <c r="A15" s="59"/>
      <c r="B15" s="59"/>
      <c r="C15" s="59"/>
      <c r="D15" s="59"/>
      <c r="E15" s="59" t="s">
        <v>778</v>
      </c>
      <c r="F15" s="59"/>
      <c r="G15" s="59"/>
      <c r="H15" s="59"/>
      <c r="I15" s="64"/>
      <c r="J15" s="59"/>
    </row>
    <row r="16" spans="1:10" ht="11.25" customHeight="1">
      <c r="A16" s="59"/>
      <c r="B16" s="55"/>
      <c r="C16" s="67"/>
      <c r="D16" s="59"/>
      <c r="E16" s="59" t="s">
        <v>779</v>
      </c>
      <c r="F16" s="59"/>
      <c r="G16" s="59"/>
      <c r="H16" s="59"/>
      <c r="I16" s="64"/>
      <c r="J16" s="59"/>
    </row>
    <row r="17" spans="1:10" ht="11.25" customHeight="1">
      <c r="A17" s="59"/>
      <c r="B17" s="55"/>
      <c r="C17" s="67"/>
      <c r="D17" s="59"/>
      <c r="E17" s="59" t="s">
        <v>780</v>
      </c>
      <c r="F17" s="59"/>
      <c r="G17" s="59" t="s">
        <v>781</v>
      </c>
      <c r="H17" s="59"/>
      <c r="I17" s="64"/>
      <c r="J17" s="59"/>
    </row>
    <row r="18" spans="1:10" ht="11.25" customHeight="1">
      <c r="A18" s="57"/>
      <c r="B18" s="61"/>
      <c r="C18" s="68"/>
      <c r="D18" s="57"/>
      <c r="E18" s="57" t="s">
        <v>782</v>
      </c>
      <c r="F18" s="57"/>
      <c r="G18" s="57" t="s">
        <v>783</v>
      </c>
      <c r="H18" s="57"/>
      <c r="I18" s="58"/>
      <c r="J18" s="57"/>
    </row>
    <row r="19" spans="1:10" ht="11.25" customHeight="1">
      <c r="A19" s="65" t="s">
        <v>784</v>
      </c>
      <c r="B19" s="65"/>
      <c r="C19" s="65"/>
      <c r="D19" s="65"/>
      <c r="E19" s="65" t="s">
        <v>785</v>
      </c>
      <c r="F19" s="65"/>
      <c r="G19" s="65" t="s">
        <v>786</v>
      </c>
      <c r="H19" s="65"/>
      <c r="I19" s="69">
        <v>15000</v>
      </c>
      <c r="J19" s="65"/>
    </row>
    <row r="20" spans="1:10" ht="11.25" customHeight="1">
      <c r="A20" s="70" t="s">
        <v>787</v>
      </c>
      <c r="B20" s="71"/>
      <c r="C20" s="72"/>
      <c r="D20" s="65"/>
      <c r="E20" s="65" t="s">
        <v>788</v>
      </c>
      <c r="F20" s="65"/>
      <c r="G20" s="65" t="s">
        <v>789</v>
      </c>
      <c r="H20" s="65"/>
      <c r="I20" s="73" t="s">
        <v>1662</v>
      </c>
      <c r="J20" s="65"/>
    </row>
    <row r="21" spans="1:10" ht="11.25" customHeight="1">
      <c r="A21" s="65" t="s">
        <v>790</v>
      </c>
      <c r="B21" s="71"/>
      <c r="C21" s="72"/>
      <c r="D21" s="65"/>
      <c r="E21" s="65" t="s">
        <v>791</v>
      </c>
      <c r="F21" s="65"/>
      <c r="G21" s="65" t="s">
        <v>792</v>
      </c>
      <c r="H21" s="65"/>
      <c r="I21" s="73" t="s">
        <v>1662</v>
      </c>
      <c r="J21" s="70"/>
    </row>
    <row r="22" spans="1:10" ht="11.25" customHeight="1">
      <c r="A22" s="65" t="s">
        <v>790</v>
      </c>
      <c r="B22" s="65"/>
      <c r="C22" s="65"/>
      <c r="D22" s="65"/>
      <c r="E22" s="65" t="s">
        <v>793</v>
      </c>
      <c r="F22" s="65"/>
      <c r="G22" s="65" t="s">
        <v>794</v>
      </c>
      <c r="H22" s="65"/>
      <c r="I22" s="73" t="s">
        <v>1662</v>
      </c>
      <c r="J22" s="65"/>
    </row>
    <row r="23" spans="1:10" ht="11.25" customHeight="1">
      <c r="A23" s="65" t="s">
        <v>790</v>
      </c>
      <c r="B23" s="65"/>
      <c r="C23" s="65"/>
      <c r="D23" s="65"/>
      <c r="E23" s="65" t="s">
        <v>795</v>
      </c>
      <c r="F23" s="65"/>
      <c r="G23" s="65" t="s">
        <v>796</v>
      </c>
      <c r="H23" s="65"/>
      <c r="I23" s="73" t="s">
        <v>1662</v>
      </c>
      <c r="J23" s="65"/>
    </row>
    <row r="24" spans="1:10" ht="11.25" customHeight="1">
      <c r="A24" s="65" t="s">
        <v>790</v>
      </c>
      <c r="B24" s="65"/>
      <c r="C24" s="65"/>
      <c r="D24" s="65"/>
      <c r="E24" s="65" t="s">
        <v>797</v>
      </c>
      <c r="F24" s="65"/>
      <c r="G24" s="65" t="s">
        <v>794</v>
      </c>
      <c r="H24" s="65"/>
      <c r="I24" s="73" t="s">
        <v>1662</v>
      </c>
      <c r="J24" s="65"/>
    </row>
    <row r="25" spans="1:10" ht="11.25" customHeight="1">
      <c r="A25" s="65" t="s">
        <v>790</v>
      </c>
      <c r="B25" s="65"/>
      <c r="C25" s="65"/>
      <c r="D25" s="65"/>
      <c r="E25" s="65" t="s">
        <v>798</v>
      </c>
      <c r="F25" s="65"/>
      <c r="G25" s="65" t="s">
        <v>799</v>
      </c>
      <c r="H25" s="65"/>
      <c r="I25" s="73" t="s">
        <v>1662</v>
      </c>
      <c r="J25" s="65"/>
    </row>
    <row r="26" spans="1:10" ht="11.25" customHeight="1">
      <c r="A26" s="65" t="s">
        <v>790</v>
      </c>
      <c r="B26" s="65"/>
      <c r="C26" s="65"/>
      <c r="D26" s="65"/>
      <c r="E26" s="65" t="s">
        <v>800</v>
      </c>
      <c r="F26" s="65"/>
      <c r="G26" s="65" t="s">
        <v>796</v>
      </c>
      <c r="H26" s="65"/>
      <c r="I26" s="73" t="s">
        <v>1662</v>
      </c>
      <c r="J26" s="65"/>
    </row>
    <row r="27" spans="1:10" ht="11.25" customHeight="1">
      <c r="A27" s="65" t="s">
        <v>790</v>
      </c>
      <c r="B27" s="65"/>
      <c r="C27" s="65"/>
      <c r="D27" s="65"/>
      <c r="E27" s="65" t="s">
        <v>801</v>
      </c>
      <c r="F27" s="65"/>
      <c r="G27" s="65" t="s">
        <v>794</v>
      </c>
      <c r="H27" s="65"/>
      <c r="I27" s="73" t="s">
        <v>1662</v>
      </c>
      <c r="J27" s="65"/>
    </row>
    <row r="28" spans="1:10" ht="11.25" customHeight="1">
      <c r="A28" s="65" t="s">
        <v>790</v>
      </c>
      <c r="B28" s="65"/>
      <c r="C28" s="72" t="s">
        <v>1878</v>
      </c>
      <c r="D28" s="65"/>
      <c r="E28" s="65" t="s">
        <v>802</v>
      </c>
      <c r="F28" s="65"/>
      <c r="G28" s="65" t="s">
        <v>803</v>
      </c>
      <c r="H28" s="65"/>
      <c r="I28" s="69">
        <v>120</v>
      </c>
      <c r="J28" s="65"/>
    </row>
    <row r="29" spans="1:10" ht="11.25" customHeight="1">
      <c r="A29" s="65" t="s">
        <v>1626</v>
      </c>
      <c r="B29" s="65"/>
      <c r="C29" s="72" t="s">
        <v>1617</v>
      </c>
      <c r="D29" s="65"/>
      <c r="E29" s="65" t="s">
        <v>804</v>
      </c>
      <c r="F29" s="65"/>
      <c r="G29" s="65" t="s">
        <v>805</v>
      </c>
      <c r="H29" s="65"/>
      <c r="I29" s="69">
        <v>2000</v>
      </c>
      <c r="J29" s="65"/>
    </row>
    <row r="30" spans="1:10" ht="11.25" customHeight="1">
      <c r="A30" s="65" t="s">
        <v>790</v>
      </c>
      <c r="B30" s="65"/>
      <c r="C30" s="72" t="s">
        <v>1618</v>
      </c>
      <c r="D30" s="65"/>
      <c r="E30" s="65" t="s">
        <v>806</v>
      </c>
      <c r="F30" s="65"/>
      <c r="G30" s="65" t="s">
        <v>807</v>
      </c>
      <c r="H30" s="65"/>
      <c r="I30" s="69">
        <v>1000</v>
      </c>
      <c r="J30" s="65"/>
    </row>
    <row r="31" spans="1:10" ht="11.25" customHeight="1">
      <c r="A31" s="65" t="s">
        <v>790</v>
      </c>
      <c r="B31" s="65"/>
      <c r="C31" s="72"/>
      <c r="D31" s="65"/>
      <c r="E31" s="65" t="s">
        <v>808</v>
      </c>
      <c r="F31" s="65"/>
      <c r="G31" s="65" t="s">
        <v>809</v>
      </c>
      <c r="H31" s="65"/>
      <c r="I31" s="73" t="s">
        <v>1662</v>
      </c>
      <c r="J31" s="65"/>
    </row>
    <row r="32" spans="1:10" ht="11.25" customHeight="1">
      <c r="A32" s="59" t="s">
        <v>790</v>
      </c>
      <c r="B32" s="59"/>
      <c r="C32" s="67"/>
      <c r="D32" s="59"/>
      <c r="E32" s="59" t="s">
        <v>810</v>
      </c>
      <c r="F32" s="59"/>
      <c r="G32" s="74" t="s">
        <v>1662</v>
      </c>
      <c r="H32" s="59"/>
      <c r="I32" s="75" t="s">
        <v>1662</v>
      </c>
      <c r="J32" s="59"/>
    </row>
    <row r="33" spans="1:10" ht="11.25" customHeight="1">
      <c r="A33" s="76"/>
      <c r="B33" s="76"/>
      <c r="C33" s="77"/>
      <c r="D33" s="76"/>
      <c r="E33" s="76" t="s">
        <v>811</v>
      </c>
      <c r="F33" s="76"/>
      <c r="G33" s="76"/>
      <c r="H33" s="76"/>
      <c r="I33" s="78"/>
      <c r="J33" s="76"/>
    </row>
    <row r="34" spans="1:10" ht="11.25" customHeight="1">
      <c r="A34" s="65" t="s">
        <v>812</v>
      </c>
      <c r="B34" s="65"/>
      <c r="C34" s="72"/>
      <c r="D34" s="65"/>
      <c r="E34" s="65" t="s">
        <v>813</v>
      </c>
      <c r="F34" s="65"/>
      <c r="G34" s="65" t="s">
        <v>814</v>
      </c>
      <c r="H34" s="65"/>
      <c r="I34" s="73" t="s">
        <v>1662</v>
      </c>
      <c r="J34" s="65"/>
    </row>
    <row r="35" spans="1:10" ht="11.25" customHeight="1">
      <c r="A35" s="59" t="s">
        <v>1364</v>
      </c>
      <c r="B35" s="59"/>
      <c r="C35" s="59"/>
      <c r="D35" s="59"/>
      <c r="E35" s="59" t="s">
        <v>1365</v>
      </c>
      <c r="F35" s="59"/>
      <c r="G35" s="59" t="s">
        <v>777</v>
      </c>
      <c r="H35" s="59"/>
      <c r="I35" s="64">
        <v>20400</v>
      </c>
      <c r="J35" s="59"/>
    </row>
    <row r="36" spans="1:10" ht="11.25" customHeight="1">
      <c r="A36" s="57"/>
      <c r="B36" s="57"/>
      <c r="C36" s="57"/>
      <c r="D36" s="57"/>
      <c r="E36" s="57" t="s">
        <v>1366</v>
      </c>
      <c r="F36" s="57"/>
      <c r="G36" s="57"/>
      <c r="H36" s="57"/>
      <c r="I36" s="58"/>
      <c r="J36" s="57"/>
    </row>
    <row r="37" spans="1:10" ht="11.25" customHeight="1">
      <c r="A37" s="59" t="s">
        <v>790</v>
      </c>
      <c r="B37" s="59"/>
      <c r="C37" s="59"/>
      <c r="D37" s="59"/>
      <c r="E37" s="59" t="s">
        <v>1367</v>
      </c>
      <c r="F37" s="59"/>
      <c r="G37" s="59" t="s">
        <v>771</v>
      </c>
      <c r="H37" s="59"/>
      <c r="I37" s="64">
        <v>2000</v>
      </c>
      <c r="J37" s="59"/>
    </row>
    <row r="38" spans="1:10" ht="11.25" customHeight="1">
      <c r="A38" s="57"/>
      <c r="B38" s="57"/>
      <c r="C38" s="57"/>
      <c r="D38" s="57"/>
      <c r="E38" s="57" t="s">
        <v>1368</v>
      </c>
      <c r="F38" s="57"/>
      <c r="G38" s="57"/>
      <c r="H38" s="57"/>
      <c r="I38" s="58"/>
      <c r="J38" s="57"/>
    </row>
    <row r="39" spans="1:10" ht="11.25" customHeight="1">
      <c r="A39" s="65" t="s">
        <v>1369</v>
      </c>
      <c r="B39" s="65"/>
      <c r="C39" s="72" t="s">
        <v>1608</v>
      </c>
      <c r="D39" s="65"/>
      <c r="E39" s="65" t="s">
        <v>1370</v>
      </c>
      <c r="F39" s="65"/>
      <c r="G39" s="65" t="s">
        <v>1371</v>
      </c>
      <c r="H39" s="65"/>
      <c r="I39" s="69">
        <v>1110</v>
      </c>
      <c r="J39" s="65"/>
    </row>
    <row r="40" spans="1:10" ht="11.25" customHeight="1">
      <c r="A40" s="65" t="s">
        <v>1372</v>
      </c>
      <c r="B40" s="65"/>
      <c r="C40" s="65"/>
      <c r="D40" s="65"/>
      <c r="E40" s="65" t="s">
        <v>2017</v>
      </c>
      <c r="F40" s="65"/>
      <c r="G40" s="65" t="s">
        <v>775</v>
      </c>
      <c r="H40" s="65"/>
      <c r="I40" s="73" t="s">
        <v>1662</v>
      </c>
      <c r="J40" s="65"/>
    </row>
    <row r="41" spans="1:10" ht="11.25" customHeight="1">
      <c r="A41" s="71" t="s">
        <v>2018</v>
      </c>
      <c r="B41" s="71"/>
      <c r="C41" s="71"/>
      <c r="D41" s="55"/>
      <c r="E41" s="59"/>
      <c r="F41" s="59"/>
      <c r="G41" s="59"/>
      <c r="H41" s="59"/>
      <c r="I41" s="64"/>
      <c r="J41" s="59"/>
    </row>
    <row r="42" spans="1:10" ht="11.25" customHeight="1">
      <c r="A42" s="57" t="s">
        <v>2019</v>
      </c>
      <c r="B42" s="57"/>
      <c r="C42" s="68" t="s">
        <v>1608</v>
      </c>
      <c r="D42" s="57"/>
      <c r="E42" s="57" t="s">
        <v>2020</v>
      </c>
      <c r="F42" s="57"/>
      <c r="G42" s="57" t="s">
        <v>2021</v>
      </c>
      <c r="H42" s="57"/>
      <c r="I42" s="79">
        <v>150</v>
      </c>
      <c r="J42" s="57"/>
    </row>
    <row r="43" spans="1:10" ht="11.25" customHeight="1">
      <c r="A43" s="65" t="s">
        <v>1646</v>
      </c>
      <c r="B43" s="65"/>
      <c r="C43" s="65"/>
      <c r="D43" s="65"/>
      <c r="E43" s="65" t="s">
        <v>2022</v>
      </c>
      <c r="F43" s="65"/>
      <c r="G43" s="65" t="s">
        <v>2023</v>
      </c>
      <c r="H43" s="65"/>
      <c r="I43" s="69">
        <v>100000</v>
      </c>
      <c r="J43" s="65"/>
    </row>
    <row r="44" spans="1:10" ht="11.25" customHeight="1">
      <c r="A44" s="65" t="s">
        <v>2024</v>
      </c>
      <c r="B44" s="65"/>
      <c r="C44" s="65"/>
      <c r="D44" s="65"/>
      <c r="E44" s="65" t="s">
        <v>2025</v>
      </c>
      <c r="F44" s="65"/>
      <c r="G44" s="65" t="s">
        <v>2026</v>
      </c>
      <c r="H44" s="65"/>
      <c r="I44" s="69">
        <v>600000</v>
      </c>
      <c r="J44" s="65"/>
    </row>
    <row r="45" spans="1:10" ht="11.25" customHeight="1">
      <c r="A45" s="65" t="s">
        <v>2027</v>
      </c>
      <c r="B45" s="65"/>
      <c r="C45" s="65"/>
      <c r="D45" s="65"/>
      <c r="E45" s="80" t="s">
        <v>1662</v>
      </c>
      <c r="F45" s="65"/>
      <c r="G45" s="65" t="s">
        <v>2028</v>
      </c>
      <c r="H45" s="65"/>
      <c r="I45" s="73" t="s">
        <v>1662</v>
      </c>
      <c r="J45" s="65"/>
    </row>
    <row r="46" spans="1:10" ht="11.25" customHeight="1">
      <c r="A46" s="65" t="s">
        <v>2029</v>
      </c>
      <c r="B46" s="65"/>
      <c r="C46" s="65"/>
      <c r="D46" s="65"/>
      <c r="E46" s="80" t="s">
        <v>1662</v>
      </c>
      <c r="F46" s="65"/>
      <c r="G46" s="65" t="s">
        <v>2030</v>
      </c>
      <c r="H46" s="65"/>
      <c r="I46" s="73" t="s">
        <v>1662</v>
      </c>
      <c r="J46" s="65"/>
    </row>
    <row r="47" spans="1:10" ht="11.25" customHeight="1">
      <c r="A47" s="59" t="s">
        <v>1631</v>
      </c>
      <c r="B47" s="59"/>
      <c r="C47" s="59"/>
      <c r="D47" s="59"/>
      <c r="E47" s="59" t="s">
        <v>2031</v>
      </c>
      <c r="F47" s="59"/>
      <c r="G47" s="59" t="s">
        <v>2032</v>
      </c>
      <c r="H47" s="59"/>
      <c r="I47" s="64">
        <v>1000000</v>
      </c>
      <c r="J47" s="66" t="s">
        <v>772</v>
      </c>
    </row>
    <row r="48" spans="1:10" ht="11.25" customHeight="1">
      <c r="A48" s="57"/>
      <c r="B48" s="57"/>
      <c r="C48" s="57"/>
      <c r="D48" s="57"/>
      <c r="E48" s="57" t="s">
        <v>2033</v>
      </c>
      <c r="F48" s="57"/>
      <c r="G48" s="57" t="s">
        <v>2034</v>
      </c>
      <c r="H48" s="57"/>
      <c r="I48" s="58"/>
      <c r="J48" s="57"/>
    </row>
    <row r="49" spans="1:10" ht="11.25" customHeight="1">
      <c r="A49" s="65" t="s">
        <v>2035</v>
      </c>
      <c r="B49" s="65"/>
      <c r="C49" s="65"/>
      <c r="D49" s="65"/>
      <c r="E49" s="65" t="s">
        <v>2036</v>
      </c>
      <c r="F49" s="65"/>
      <c r="G49" s="65" t="s">
        <v>2037</v>
      </c>
      <c r="H49" s="65"/>
      <c r="I49" s="69">
        <v>1000000</v>
      </c>
      <c r="J49" s="65"/>
    </row>
    <row r="50" spans="1:10" ht="11.25" customHeight="1">
      <c r="A50" s="65" t="s">
        <v>2038</v>
      </c>
      <c r="B50" s="65"/>
      <c r="C50" s="65"/>
      <c r="D50" s="65"/>
      <c r="E50" s="65" t="s">
        <v>2039</v>
      </c>
      <c r="F50" s="65"/>
      <c r="G50" s="65" t="s">
        <v>2040</v>
      </c>
      <c r="H50" s="65"/>
      <c r="I50" s="69">
        <v>30000</v>
      </c>
      <c r="J50" s="65"/>
    </row>
    <row r="51" spans="1:10" ht="11.25" customHeight="1">
      <c r="A51" s="57" t="s">
        <v>2041</v>
      </c>
      <c r="B51" s="57"/>
      <c r="C51" s="57"/>
      <c r="D51" s="57"/>
      <c r="E51" s="57" t="s">
        <v>2042</v>
      </c>
      <c r="F51" s="57"/>
      <c r="G51" s="81" t="s">
        <v>1662</v>
      </c>
      <c r="H51" s="57"/>
      <c r="I51" s="79" t="s">
        <v>1662</v>
      </c>
      <c r="J51" s="57"/>
    </row>
    <row r="52" spans="1:10" ht="11.25" customHeight="1">
      <c r="A52" s="59" t="s">
        <v>2043</v>
      </c>
      <c r="B52" s="59"/>
      <c r="C52" s="59"/>
      <c r="D52" s="59"/>
      <c r="E52" s="59" t="s">
        <v>2044</v>
      </c>
      <c r="F52" s="59"/>
      <c r="G52" s="59" t="s">
        <v>2045</v>
      </c>
      <c r="H52" s="59"/>
      <c r="I52" s="75" t="s">
        <v>1662</v>
      </c>
      <c r="J52" s="59"/>
    </row>
    <row r="53" spans="1:10" ht="11.25" customHeight="1">
      <c r="A53" s="57"/>
      <c r="B53" s="57"/>
      <c r="C53" s="57"/>
      <c r="D53" s="57"/>
      <c r="E53" s="57" t="s">
        <v>2046</v>
      </c>
      <c r="F53" s="57"/>
      <c r="G53" s="57"/>
      <c r="H53" s="57"/>
      <c r="I53" s="79"/>
      <c r="J53" s="57"/>
    </row>
    <row r="54" spans="1:10" ht="11.25" customHeight="1">
      <c r="A54" s="65" t="s">
        <v>2047</v>
      </c>
      <c r="B54" s="65"/>
      <c r="C54" s="72"/>
      <c r="D54" s="65"/>
      <c r="E54" s="80" t="s">
        <v>1662</v>
      </c>
      <c r="F54" s="65"/>
      <c r="G54" s="65" t="s">
        <v>2048</v>
      </c>
      <c r="H54" s="65"/>
      <c r="I54" s="73" t="s">
        <v>1662</v>
      </c>
      <c r="J54" s="65"/>
    </row>
    <row r="55" spans="1:10" ht="11.25" customHeight="1">
      <c r="A55" s="59" t="s">
        <v>2049</v>
      </c>
      <c r="B55" s="59"/>
      <c r="C55" s="59"/>
      <c r="D55" s="59"/>
      <c r="E55" s="59" t="s">
        <v>2050</v>
      </c>
      <c r="F55" s="59"/>
      <c r="G55" s="59" t="s">
        <v>454</v>
      </c>
      <c r="H55" s="59"/>
      <c r="I55" s="75" t="s">
        <v>1662</v>
      </c>
      <c r="J55" s="59"/>
    </row>
    <row r="56" spans="1:10" ht="11.25" customHeight="1">
      <c r="A56" s="57"/>
      <c r="B56" s="57"/>
      <c r="C56" s="57"/>
      <c r="D56" s="57"/>
      <c r="E56" s="57"/>
      <c r="F56" s="57"/>
      <c r="G56" s="57" t="s">
        <v>455</v>
      </c>
      <c r="H56" s="57"/>
      <c r="I56" s="58"/>
      <c r="J56" s="57"/>
    </row>
    <row r="57" spans="1:10" ht="11.25" customHeight="1">
      <c r="A57" s="65" t="s">
        <v>2051</v>
      </c>
      <c r="B57" s="65"/>
      <c r="C57" s="65"/>
      <c r="D57" s="65"/>
      <c r="E57" s="65" t="s">
        <v>2052</v>
      </c>
      <c r="F57" s="65"/>
      <c r="G57" s="65" t="s">
        <v>2053</v>
      </c>
      <c r="H57" s="65"/>
      <c r="I57" s="69">
        <v>1400000</v>
      </c>
      <c r="J57" s="65"/>
    </row>
    <row r="58" spans="1:10" ht="11.25" customHeight="1">
      <c r="A58" s="65" t="s">
        <v>2054</v>
      </c>
      <c r="B58" s="65"/>
      <c r="C58" s="65"/>
      <c r="D58" s="65"/>
      <c r="E58" s="80" t="s">
        <v>1662</v>
      </c>
      <c r="F58" s="65"/>
      <c r="G58" s="65" t="s">
        <v>2055</v>
      </c>
      <c r="H58" s="65"/>
      <c r="I58" s="73" t="s">
        <v>1662</v>
      </c>
      <c r="J58" s="65"/>
    </row>
    <row r="59" spans="1:10" ht="11.25" customHeight="1">
      <c r="A59" s="65" t="s">
        <v>1623</v>
      </c>
      <c r="B59" s="65"/>
      <c r="C59" s="65"/>
      <c r="D59" s="65"/>
      <c r="E59" s="80" t="s">
        <v>1662</v>
      </c>
      <c r="F59" s="65"/>
      <c r="G59" s="65" t="s">
        <v>2053</v>
      </c>
      <c r="H59" s="65"/>
      <c r="I59" s="73" t="s">
        <v>1662</v>
      </c>
      <c r="J59" s="65"/>
    </row>
    <row r="60" spans="1:10" ht="11.25" customHeight="1">
      <c r="A60" s="65" t="s">
        <v>2056</v>
      </c>
      <c r="B60" s="65"/>
      <c r="C60" s="65"/>
      <c r="D60" s="65"/>
      <c r="E60" s="80" t="s">
        <v>1662</v>
      </c>
      <c r="F60" s="65"/>
      <c r="G60" s="65" t="s">
        <v>2057</v>
      </c>
      <c r="H60" s="65"/>
      <c r="I60" s="73" t="s">
        <v>1662</v>
      </c>
      <c r="J60" s="65"/>
    </row>
    <row r="61" spans="1:10" ht="11.25" customHeight="1">
      <c r="A61" s="65" t="s">
        <v>2058</v>
      </c>
      <c r="B61" s="65"/>
      <c r="C61" s="65"/>
      <c r="D61" s="65"/>
      <c r="E61" s="65" t="s">
        <v>2059</v>
      </c>
      <c r="F61" s="65"/>
      <c r="G61" s="65" t="s">
        <v>2060</v>
      </c>
      <c r="H61" s="65"/>
      <c r="I61" s="73" t="s">
        <v>1662</v>
      </c>
      <c r="J61" s="65"/>
    </row>
    <row r="62" spans="1:10" ht="11.25" customHeight="1">
      <c r="A62" s="273" t="s">
        <v>1615</v>
      </c>
      <c r="B62" s="273"/>
      <c r="C62" s="273"/>
      <c r="D62" s="273"/>
      <c r="E62" s="273"/>
      <c r="F62" s="273"/>
      <c r="G62" s="273"/>
      <c r="H62" s="273"/>
      <c r="I62" s="273"/>
      <c r="J62" s="273"/>
    </row>
    <row r="63" spans="1:10" ht="11.25" customHeight="1">
      <c r="A63" s="274"/>
      <c r="B63" s="274"/>
      <c r="C63" s="274"/>
      <c r="D63" s="274"/>
      <c r="E63" s="274"/>
      <c r="F63" s="274"/>
      <c r="G63" s="274"/>
      <c r="H63" s="274"/>
      <c r="I63" s="274"/>
      <c r="J63" s="274"/>
    </row>
    <row r="64" spans="1:10" ht="11.25" customHeight="1">
      <c r="A64" s="272" t="s">
        <v>2061</v>
      </c>
      <c r="B64" s="272"/>
      <c r="C64" s="272"/>
      <c r="D64" s="272"/>
      <c r="E64" s="272"/>
      <c r="F64" s="272"/>
      <c r="G64" s="272"/>
      <c r="H64" s="272"/>
      <c r="I64" s="272"/>
      <c r="J64" s="272"/>
    </row>
    <row r="65" spans="1:10" ht="11.25" customHeight="1">
      <c r="A65" s="272" t="s">
        <v>2498</v>
      </c>
      <c r="B65" s="272"/>
      <c r="C65" s="272"/>
      <c r="D65" s="272"/>
      <c r="E65" s="272"/>
      <c r="F65" s="272"/>
      <c r="G65" s="272"/>
      <c r="H65" s="272"/>
      <c r="I65" s="272"/>
      <c r="J65" s="272"/>
    </row>
    <row r="66" spans="1:10" ht="11.25" customHeight="1">
      <c r="A66" s="272"/>
      <c r="B66" s="272"/>
      <c r="C66" s="272"/>
      <c r="D66" s="272"/>
      <c r="E66" s="272"/>
      <c r="F66" s="272"/>
      <c r="G66" s="272"/>
      <c r="H66" s="272"/>
      <c r="I66" s="272"/>
      <c r="J66" s="272"/>
    </row>
    <row r="67" spans="1:10" ht="11.25" customHeight="1">
      <c r="A67" s="272" t="s">
        <v>748</v>
      </c>
      <c r="B67" s="272"/>
      <c r="C67" s="272"/>
      <c r="D67" s="272"/>
      <c r="E67" s="272"/>
      <c r="F67" s="272"/>
      <c r="G67" s="272"/>
      <c r="H67" s="272"/>
      <c r="I67" s="272"/>
      <c r="J67" s="272"/>
    </row>
    <row r="68" spans="1:10" ht="11.25" customHeight="1">
      <c r="A68" s="275" t="s">
        <v>761</v>
      </c>
      <c r="B68" s="275"/>
      <c r="C68" s="275"/>
      <c r="D68" s="275"/>
      <c r="E68" s="275"/>
      <c r="F68" s="275"/>
      <c r="G68" s="275"/>
      <c r="H68" s="275"/>
      <c r="I68" s="275"/>
      <c r="J68" s="275"/>
    </row>
    <row r="69" spans="1:10" ht="11.25" customHeight="1">
      <c r="A69" s="273"/>
      <c r="B69" s="273"/>
      <c r="C69" s="273"/>
      <c r="D69" s="59"/>
      <c r="E69" s="59"/>
      <c r="F69" s="59"/>
      <c r="G69" s="59"/>
      <c r="H69" s="59"/>
      <c r="I69" s="60" t="s">
        <v>762</v>
      </c>
      <c r="J69" s="59"/>
    </row>
    <row r="70" spans="1:10" ht="11.25" customHeight="1">
      <c r="A70" s="61" t="s">
        <v>1625</v>
      </c>
      <c r="B70" s="61"/>
      <c r="C70" s="61"/>
      <c r="D70" s="61"/>
      <c r="E70" s="62" t="s">
        <v>763</v>
      </c>
      <c r="F70" s="57"/>
      <c r="G70" s="62" t="s">
        <v>764</v>
      </c>
      <c r="H70" s="62"/>
      <c r="I70" s="63" t="s">
        <v>765</v>
      </c>
      <c r="J70" s="57"/>
    </row>
    <row r="71" spans="1:10" ht="11.25" customHeight="1">
      <c r="A71" s="82" t="s">
        <v>2062</v>
      </c>
      <c r="B71" s="82"/>
      <c r="C71" s="82"/>
      <c r="D71" s="55"/>
      <c r="E71" s="59"/>
      <c r="F71" s="59"/>
      <c r="G71" s="59"/>
      <c r="H71" s="59"/>
      <c r="I71" s="64"/>
      <c r="J71" s="59"/>
    </row>
    <row r="72" spans="1:10" ht="11.25" customHeight="1">
      <c r="A72" s="65" t="s">
        <v>2063</v>
      </c>
      <c r="B72" s="71"/>
      <c r="C72" s="71"/>
      <c r="D72" s="55"/>
      <c r="E72" s="59"/>
      <c r="F72" s="59"/>
      <c r="G72" s="59"/>
      <c r="H72" s="59"/>
      <c r="I72" s="64"/>
      <c r="J72" s="59"/>
    </row>
    <row r="73" spans="1:10" ht="11.25" customHeight="1">
      <c r="A73" s="59" t="s">
        <v>2064</v>
      </c>
      <c r="B73" s="59"/>
      <c r="C73" s="59"/>
      <c r="D73" s="59"/>
      <c r="E73" s="59" t="s">
        <v>2065</v>
      </c>
      <c r="F73" s="59"/>
      <c r="G73" s="59" t="s">
        <v>2066</v>
      </c>
      <c r="H73" s="59"/>
      <c r="I73" s="64">
        <v>3000000</v>
      </c>
      <c r="J73" s="66" t="s">
        <v>772</v>
      </c>
    </row>
    <row r="74" spans="1:10" ht="11.25" customHeight="1">
      <c r="A74" s="59"/>
      <c r="B74" s="59"/>
      <c r="C74" s="59"/>
      <c r="D74" s="59"/>
      <c r="E74" s="59" t="s">
        <v>2067</v>
      </c>
      <c r="F74" s="59"/>
      <c r="G74" s="59" t="s">
        <v>456</v>
      </c>
      <c r="H74" s="59"/>
      <c r="I74" s="64"/>
      <c r="J74" s="59"/>
    </row>
    <row r="75" spans="1:10" ht="11.25" customHeight="1">
      <c r="A75" s="57"/>
      <c r="B75" s="57"/>
      <c r="C75" s="57"/>
      <c r="D75" s="57"/>
      <c r="E75" s="57"/>
      <c r="F75" s="57"/>
      <c r="G75" s="57" t="s">
        <v>457</v>
      </c>
      <c r="H75" s="57"/>
      <c r="I75" s="79"/>
      <c r="J75" s="57"/>
    </row>
    <row r="76" spans="1:10" ht="11.25" customHeight="1">
      <c r="A76" s="59" t="s">
        <v>2068</v>
      </c>
      <c r="B76" s="59"/>
      <c r="C76" s="59"/>
      <c r="D76" s="59"/>
      <c r="E76" s="59" t="s">
        <v>803</v>
      </c>
      <c r="F76" s="59"/>
      <c r="G76" s="59" t="s">
        <v>461</v>
      </c>
      <c r="H76" s="59"/>
      <c r="I76" s="75">
        <v>12000000</v>
      </c>
      <c r="J76" s="66" t="s">
        <v>772</v>
      </c>
    </row>
    <row r="77" spans="1:10" ht="11.25" customHeight="1">
      <c r="A77" s="59"/>
      <c r="B77" s="59"/>
      <c r="C77" s="59"/>
      <c r="D77" s="59"/>
      <c r="E77" s="59"/>
      <c r="F77" s="59"/>
      <c r="G77" s="59" t="s">
        <v>460</v>
      </c>
      <c r="H77" s="59"/>
      <c r="I77" s="75"/>
      <c r="J77" s="59"/>
    </row>
    <row r="78" spans="1:10" ht="11.25" customHeight="1">
      <c r="A78" s="59"/>
      <c r="B78" s="59"/>
      <c r="C78" s="59"/>
      <c r="D78" s="59"/>
      <c r="E78" s="59"/>
      <c r="F78" s="59"/>
      <c r="G78" s="59" t="s">
        <v>459</v>
      </c>
      <c r="H78" s="59"/>
      <c r="I78" s="75"/>
      <c r="J78" s="59"/>
    </row>
    <row r="79" spans="1:10" ht="11.25" customHeight="1">
      <c r="A79" s="57"/>
      <c r="B79" s="57"/>
      <c r="C79" s="57"/>
      <c r="D79" s="57"/>
      <c r="E79" s="57"/>
      <c r="F79" s="57"/>
      <c r="G79" s="57" t="s">
        <v>458</v>
      </c>
      <c r="H79" s="57"/>
      <c r="I79" s="79"/>
      <c r="J79" s="57"/>
    </row>
    <row r="80" spans="1:10" ht="11.25" customHeight="1">
      <c r="A80" s="59" t="s">
        <v>2068</v>
      </c>
      <c r="B80" s="59"/>
      <c r="C80" s="59"/>
      <c r="D80" s="59"/>
      <c r="E80" s="59" t="s">
        <v>2070</v>
      </c>
      <c r="F80" s="59"/>
      <c r="G80" s="59" t="s">
        <v>2071</v>
      </c>
      <c r="H80" s="59"/>
      <c r="I80" s="75">
        <v>7000000</v>
      </c>
      <c r="J80" s="66" t="s">
        <v>772</v>
      </c>
    </row>
    <row r="81" spans="1:10" ht="11.25" customHeight="1">
      <c r="A81" s="57"/>
      <c r="B81" s="57"/>
      <c r="C81" s="57"/>
      <c r="D81" s="57"/>
      <c r="E81" s="57" t="s">
        <v>2072</v>
      </c>
      <c r="F81" s="57"/>
      <c r="G81" s="57"/>
      <c r="H81" s="57"/>
      <c r="I81" s="79"/>
      <c r="J81" s="57"/>
    </row>
    <row r="82" spans="1:10" ht="11.25" customHeight="1">
      <c r="A82" s="59" t="s">
        <v>2068</v>
      </c>
      <c r="B82" s="59"/>
      <c r="C82" s="59"/>
      <c r="D82" s="59"/>
      <c r="E82" s="59" t="s">
        <v>2073</v>
      </c>
      <c r="F82" s="59"/>
      <c r="G82" s="59" t="s">
        <v>2074</v>
      </c>
      <c r="H82" s="59"/>
      <c r="I82" s="75" t="s">
        <v>1662</v>
      </c>
      <c r="J82" s="59"/>
    </row>
    <row r="83" spans="1:10" ht="11.25" customHeight="1">
      <c r="A83" s="57"/>
      <c r="B83" s="57"/>
      <c r="C83" s="57"/>
      <c r="D83" s="57"/>
      <c r="E83" s="57" t="s">
        <v>2075</v>
      </c>
      <c r="F83" s="57"/>
      <c r="G83" s="57"/>
      <c r="H83" s="57"/>
      <c r="I83" s="79"/>
      <c r="J83" s="57"/>
    </row>
    <row r="84" spans="1:10" ht="11.25" customHeight="1">
      <c r="A84" s="59" t="s">
        <v>2076</v>
      </c>
      <c r="B84" s="59"/>
      <c r="C84" s="67" t="s">
        <v>1091</v>
      </c>
      <c r="D84" s="59"/>
      <c r="E84" s="59" t="s">
        <v>2065</v>
      </c>
      <c r="F84" s="59"/>
      <c r="G84" s="59" t="s">
        <v>2066</v>
      </c>
      <c r="H84" s="59"/>
      <c r="I84" s="75">
        <v>6000</v>
      </c>
      <c r="J84" s="66" t="s">
        <v>772</v>
      </c>
    </row>
    <row r="85" spans="1:10" ht="11.25" customHeight="1">
      <c r="A85" s="59"/>
      <c r="B85" s="59"/>
      <c r="C85" s="67"/>
      <c r="D85" s="59"/>
      <c r="E85" s="59" t="s">
        <v>2067</v>
      </c>
      <c r="F85" s="59"/>
      <c r="G85" s="59" t="s">
        <v>456</v>
      </c>
      <c r="H85" s="59"/>
      <c r="I85" s="75"/>
      <c r="J85" s="59"/>
    </row>
    <row r="86" spans="1:10" ht="11.25" customHeight="1">
      <c r="A86" s="59"/>
      <c r="B86" s="59"/>
      <c r="C86" s="67"/>
      <c r="D86" s="59"/>
      <c r="E86" s="59"/>
      <c r="F86" s="59"/>
      <c r="G86" s="59" t="s">
        <v>462</v>
      </c>
      <c r="H86" s="59"/>
      <c r="I86" s="75"/>
      <c r="J86" s="59"/>
    </row>
    <row r="87" spans="1:10" ht="11.25" customHeight="1">
      <c r="A87" s="59"/>
      <c r="B87" s="59"/>
      <c r="C87" s="67"/>
      <c r="D87" s="59"/>
      <c r="E87" s="59"/>
      <c r="F87" s="59"/>
      <c r="G87" s="83" t="s">
        <v>2138</v>
      </c>
      <c r="H87" s="59"/>
      <c r="I87" s="75"/>
      <c r="J87" s="59"/>
    </row>
    <row r="88" spans="1:10" ht="11.25" customHeight="1">
      <c r="A88" s="59"/>
      <c r="B88" s="59"/>
      <c r="C88" s="67"/>
      <c r="D88" s="59"/>
      <c r="E88" s="59"/>
      <c r="F88" s="59"/>
      <c r="G88" s="59" t="s">
        <v>2139</v>
      </c>
      <c r="H88" s="59"/>
      <c r="I88" s="75"/>
      <c r="J88" s="59"/>
    </row>
    <row r="89" spans="1:10" ht="11.25" customHeight="1">
      <c r="A89" s="59"/>
      <c r="B89" s="59"/>
      <c r="C89" s="67"/>
      <c r="D89" s="59"/>
      <c r="E89" s="59"/>
      <c r="F89" s="59"/>
      <c r="G89" s="59" t="s">
        <v>2140</v>
      </c>
      <c r="H89" s="59"/>
      <c r="I89" s="64"/>
      <c r="J89" s="59"/>
    </row>
    <row r="90" spans="1:10" ht="11.25" customHeight="1">
      <c r="A90" s="57"/>
      <c r="B90" s="57"/>
      <c r="C90" s="57"/>
      <c r="D90" s="57"/>
      <c r="E90" s="57"/>
      <c r="F90" s="57"/>
      <c r="G90" s="57" t="s">
        <v>2069</v>
      </c>
      <c r="H90" s="57"/>
      <c r="I90" s="58"/>
      <c r="J90" s="57"/>
    </row>
    <row r="91" spans="1:10" ht="11.25" customHeight="1">
      <c r="A91" s="65" t="s">
        <v>2068</v>
      </c>
      <c r="B91" s="65"/>
      <c r="C91" s="65"/>
      <c r="D91" s="65"/>
      <c r="E91" s="80" t="s">
        <v>1662</v>
      </c>
      <c r="F91" s="65"/>
      <c r="G91" s="65" t="s">
        <v>2077</v>
      </c>
      <c r="H91" s="65"/>
      <c r="I91" s="73" t="s">
        <v>1662</v>
      </c>
      <c r="J91" s="65"/>
    </row>
    <row r="92" spans="1:10" ht="11.25" customHeight="1">
      <c r="A92" s="65" t="s">
        <v>2078</v>
      </c>
      <c r="B92" s="65"/>
      <c r="C92" s="72" t="s">
        <v>2079</v>
      </c>
      <c r="D92" s="65"/>
      <c r="E92" s="65" t="s">
        <v>2080</v>
      </c>
      <c r="F92" s="65"/>
      <c r="G92" s="65" t="s">
        <v>2081</v>
      </c>
      <c r="H92" s="65"/>
      <c r="I92" s="69">
        <v>83950000</v>
      </c>
      <c r="J92" s="84" t="s">
        <v>2082</v>
      </c>
    </row>
    <row r="93" spans="1:10" ht="11.25" customHeight="1">
      <c r="A93" s="59" t="s">
        <v>2083</v>
      </c>
      <c r="B93" s="59"/>
      <c r="C93" s="67" t="s">
        <v>1618</v>
      </c>
      <c r="D93" s="59"/>
      <c r="E93" s="59" t="s">
        <v>2084</v>
      </c>
      <c r="F93" s="59"/>
      <c r="G93" s="59" t="s">
        <v>803</v>
      </c>
      <c r="H93" s="59"/>
      <c r="I93" s="64">
        <v>77380000</v>
      </c>
      <c r="J93" s="66" t="s">
        <v>2082</v>
      </c>
    </row>
    <row r="94" spans="1:10" ht="11.25" customHeight="1">
      <c r="A94" s="57"/>
      <c r="B94" s="57"/>
      <c r="C94" s="68"/>
      <c r="D94" s="57"/>
      <c r="E94" s="57" t="s">
        <v>2085</v>
      </c>
      <c r="F94" s="57"/>
      <c r="G94" s="57"/>
      <c r="H94" s="57"/>
      <c r="I94" s="58"/>
      <c r="J94" s="57"/>
    </row>
    <row r="95" spans="1:10" ht="11.25" customHeight="1">
      <c r="A95" s="65" t="s">
        <v>2086</v>
      </c>
      <c r="B95" s="65"/>
      <c r="C95" s="72"/>
      <c r="D95" s="65"/>
      <c r="E95" s="80" t="s">
        <v>1662</v>
      </c>
      <c r="F95" s="65"/>
      <c r="G95" s="65" t="s">
        <v>2087</v>
      </c>
      <c r="H95" s="65"/>
      <c r="I95" s="73" t="s">
        <v>1662</v>
      </c>
      <c r="J95" s="65"/>
    </row>
    <row r="96" spans="1:10" ht="11.25" customHeight="1">
      <c r="A96" s="65" t="s">
        <v>1648</v>
      </c>
      <c r="B96" s="65"/>
      <c r="C96" s="72"/>
      <c r="D96" s="85"/>
      <c r="E96" s="86"/>
      <c r="F96" s="85"/>
      <c r="G96" s="85"/>
      <c r="H96" s="85"/>
      <c r="I96" s="87"/>
      <c r="J96" s="85"/>
    </row>
    <row r="97" spans="1:10" ht="11.25" customHeight="1">
      <c r="A97" s="65" t="s">
        <v>2088</v>
      </c>
      <c r="B97" s="65"/>
      <c r="C97" s="72"/>
      <c r="D97" s="57"/>
      <c r="E97" s="57" t="s">
        <v>2089</v>
      </c>
      <c r="F97" s="57"/>
      <c r="G97" s="57" t="s">
        <v>2021</v>
      </c>
      <c r="H97" s="57"/>
      <c r="I97" s="58">
        <v>800000</v>
      </c>
      <c r="J97" s="57"/>
    </row>
    <row r="98" spans="1:10" ht="11.25" customHeight="1">
      <c r="A98" s="65" t="s">
        <v>2090</v>
      </c>
      <c r="B98" s="65"/>
      <c r="C98" s="72"/>
      <c r="D98" s="65"/>
      <c r="E98" s="65" t="s">
        <v>2091</v>
      </c>
      <c r="F98" s="65"/>
      <c r="G98" s="65" t="s">
        <v>2091</v>
      </c>
      <c r="H98" s="65"/>
      <c r="I98" s="69">
        <v>700000</v>
      </c>
      <c r="J98" s="65"/>
    </row>
    <row r="99" spans="1:10" ht="11.25" customHeight="1">
      <c r="A99" s="65" t="s">
        <v>2092</v>
      </c>
      <c r="B99" s="65"/>
      <c r="C99" s="65"/>
      <c r="D99" s="65"/>
      <c r="E99" s="65" t="s">
        <v>2091</v>
      </c>
      <c r="F99" s="65"/>
      <c r="G99" s="65" t="s">
        <v>2091</v>
      </c>
      <c r="H99" s="65"/>
      <c r="I99" s="69">
        <v>540000</v>
      </c>
      <c r="J99" s="65"/>
    </row>
    <row r="100" spans="1:10" ht="11.25" customHeight="1">
      <c r="A100" s="65" t="s">
        <v>2093</v>
      </c>
      <c r="B100" s="65"/>
      <c r="C100" s="65"/>
      <c r="D100" s="65"/>
      <c r="E100" s="65" t="s">
        <v>2094</v>
      </c>
      <c r="F100" s="65"/>
      <c r="G100" s="80" t="s">
        <v>1662</v>
      </c>
      <c r="H100" s="65"/>
      <c r="I100" s="73" t="s">
        <v>1662</v>
      </c>
      <c r="J100" s="65"/>
    </row>
    <row r="101" spans="1:10" ht="11.25" customHeight="1">
      <c r="A101" s="65" t="s">
        <v>2095</v>
      </c>
      <c r="B101" s="65"/>
      <c r="C101" s="65"/>
      <c r="D101" s="65"/>
      <c r="E101" s="80" t="s">
        <v>1662</v>
      </c>
      <c r="F101" s="65"/>
      <c r="G101" s="65" t="s">
        <v>2030</v>
      </c>
      <c r="H101" s="65"/>
      <c r="I101" s="73" t="s">
        <v>1662</v>
      </c>
      <c r="J101" s="65"/>
    </row>
    <row r="102" spans="1:10" ht="11.25" customHeight="1">
      <c r="A102" s="65" t="s">
        <v>2096</v>
      </c>
      <c r="B102" s="65"/>
      <c r="C102" s="65"/>
      <c r="D102" s="65"/>
      <c r="E102" s="80" t="s">
        <v>1662</v>
      </c>
      <c r="F102" s="65"/>
      <c r="G102" s="65" t="s">
        <v>2048</v>
      </c>
      <c r="H102" s="65"/>
      <c r="I102" s="73" t="s">
        <v>1662</v>
      </c>
      <c r="J102" s="65"/>
    </row>
    <row r="103" spans="1:10" ht="11.25" customHeight="1">
      <c r="A103" s="71" t="s">
        <v>729</v>
      </c>
      <c r="B103" s="71"/>
      <c r="C103" s="71"/>
      <c r="D103" s="55"/>
      <c r="E103" s="59"/>
      <c r="F103" s="59"/>
      <c r="G103" s="59"/>
      <c r="H103" s="59"/>
      <c r="I103" s="64"/>
      <c r="J103" s="59"/>
    </row>
    <row r="104" spans="1:10" ht="11.25" customHeight="1">
      <c r="A104" s="57" t="s">
        <v>1631</v>
      </c>
      <c r="B104" s="57"/>
      <c r="C104" s="68"/>
      <c r="D104" s="57"/>
      <c r="E104" s="57" t="s">
        <v>2097</v>
      </c>
      <c r="F104" s="57"/>
      <c r="G104" s="57" t="s">
        <v>2098</v>
      </c>
      <c r="H104" s="57"/>
      <c r="I104" s="58">
        <v>2200000</v>
      </c>
      <c r="J104" s="57"/>
    </row>
    <row r="105" spans="1:10" ht="11.25" customHeight="1">
      <c r="A105" s="65" t="s">
        <v>2099</v>
      </c>
      <c r="B105" s="65"/>
      <c r="C105" s="65"/>
      <c r="D105" s="65"/>
      <c r="E105" s="65" t="s">
        <v>2100</v>
      </c>
      <c r="F105" s="65"/>
      <c r="G105" s="65" t="s">
        <v>2101</v>
      </c>
      <c r="H105" s="65"/>
      <c r="I105" s="73" t="s">
        <v>1662</v>
      </c>
      <c r="J105" s="65"/>
    </row>
    <row r="106" spans="1:10" ht="11.25" customHeight="1">
      <c r="A106" s="65" t="s">
        <v>1663</v>
      </c>
      <c r="B106" s="65"/>
      <c r="C106" s="65"/>
      <c r="D106" s="65"/>
      <c r="E106" s="65" t="s">
        <v>2102</v>
      </c>
      <c r="F106" s="65"/>
      <c r="G106" s="65" t="s">
        <v>2103</v>
      </c>
      <c r="H106" s="65"/>
      <c r="I106" s="69">
        <v>1000000</v>
      </c>
      <c r="J106" s="65"/>
    </row>
    <row r="107" spans="1:10" ht="11.25" customHeight="1">
      <c r="A107" s="59" t="s">
        <v>577</v>
      </c>
      <c r="B107" s="59"/>
      <c r="C107" s="67"/>
      <c r="D107" s="59"/>
      <c r="E107" s="59" t="s">
        <v>2104</v>
      </c>
      <c r="F107" s="59"/>
      <c r="G107" s="59" t="s">
        <v>2105</v>
      </c>
      <c r="H107" s="59"/>
      <c r="I107" s="64">
        <v>5000000</v>
      </c>
      <c r="J107" s="66" t="s">
        <v>2106</v>
      </c>
    </row>
    <row r="108" spans="1:10" ht="11.25" customHeight="1">
      <c r="A108" s="57"/>
      <c r="B108" s="57"/>
      <c r="C108" s="68"/>
      <c r="D108" s="57"/>
      <c r="E108" s="57" t="s">
        <v>2107</v>
      </c>
      <c r="F108" s="57"/>
      <c r="G108" s="57"/>
      <c r="H108" s="57"/>
      <c r="I108" s="58"/>
      <c r="J108" s="57"/>
    </row>
    <row r="109" spans="1:10" ht="11.25" customHeight="1">
      <c r="A109" s="65" t="s">
        <v>1619</v>
      </c>
      <c r="B109" s="65"/>
      <c r="C109" s="65"/>
      <c r="D109" s="59"/>
      <c r="E109" s="59"/>
      <c r="F109" s="59"/>
      <c r="G109" s="59"/>
      <c r="H109" s="59"/>
      <c r="I109" s="64"/>
      <c r="J109" s="59"/>
    </row>
    <row r="110" spans="1:10" ht="11.25" customHeight="1">
      <c r="A110" s="65" t="s">
        <v>2108</v>
      </c>
      <c r="B110" s="65"/>
      <c r="C110" s="72"/>
      <c r="D110" s="57"/>
      <c r="E110" s="57" t="s">
        <v>2109</v>
      </c>
      <c r="F110" s="57"/>
      <c r="G110" s="57" t="s">
        <v>1455</v>
      </c>
      <c r="H110" s="57"/>
      <c r="I110" s="58">
        <v>2000000</v>
      </c>
      <c r="J110" s="57"/>
    </row>
    <row r="111" spans="1:10" ht="11.25" customHeight="1">
      <c r="A111" s="65" t="s">
        <v>1456</v>
      </c>
      <c r="B111" s="65"/>
      <c r="C111" s="65"/>
      <c r="D111" s="65"/>
      <c r="E111" s="65" t="s">
        <v>1457</v>
      </c>
      <c r="F111" s="65"/>
      <c r="G111" s="65" t="s">
        <v>1458</v>
      </c>
      <c r="H111" s="65"/>
      <c r="I111" s="69">
        <v>16000000</v>
      </c>
      <c r="J111" s="84" t="s">
        <v>1459</v>
      </c>
    </row>
    <row r="112" spans="1:10" ht="11.25" customHeight="1">
      <c r="A112" s="65" t="s">
        <v>1460</v>
      </c>
      <c r="B112" s="65"/>
      <c r="C112" s="65"/>
      <c r="D112" s="65"/>
      <c r="E112" s="65" t="s">
        <v>1461</v>
      </c>
      <c r="F112" s="65"/>
      <c r="G112" s="65" t="s">
        <v>1462</v>
      </c>
      <c r="H112" s="65"/>
      <c r="I112" s="69">
        <v>8450000</v>
      </c>
      <c r="J112" s="84" t="s">
        <v>1459</v>
      </c>
    </row>
    <row r="113" spans="1:10" ht="11.25" customHeight="1">
      <c r="A113" s="65" t="s">
        <v>1664</v>
      </c>
      <c r="B113" s="65"/>
      <c r="C113" s="65"/>
      <c r="D113" s="65"/>
      <c r="E113" s="65" t="s">
        <v>1463</v>
      </c>
      <c r="F113" s="65"/>
      <c r="G113" s="65" t="s">
        <v>1464</v>
      </c>
      <c r="H113" s="65"/>
      <c r="I113" s="69">
        <v>5000000</v>
      </c>
      <c r="J113" s="65"/>
    </row>
    <row r="114" spans="1:10" ht="11.25" customHeight="1">
      <c r="A114" s="65" t="s">
        <v>1648</v>
      </c>
      <c r="B114" s="65"/>
      <c r="C114" s="65"/>
      <c r="D114" s="59"/>
      <c r="E114" s="59"/>
      <c r="F114" s="59"/>
      <c r="G114" s="59"/>
      <c r="H114" s="59"/>
      <c r="I114" s="64"/>
      <c r="J114" s="59"/>
    </row>
    <row r="115" spans="1:10" ht="11.25" customHeight="1">
      <c r="A115" s="65" t="s">
        <v>2088</v>
      </c>
      <c r="B115" s="65"/>
      <c r="C115" s="72"/>
      <c r="D115" s="76"/>
      <c r="E115" s="76" t="s">
        <v>1465</v>
      </c>
      <c r="F115" s="76"/>
      <c r="G115" s="76" t="s">
        <v>1466</v>
      </c>
      <c r="H115" s="76"/>
      <c r="I115" s="88">
        <v>1400000</v>
      </c>
      <c r="J115" s="76"/>
    </row>
    <row r="116" spans="1:10" ht="11.25" customHeight="1">
      <c r="A116" s="65" t="s">
        <v>1467</v>
      </c>
      <c r="B116" s="65"/>
      <c r="C116" s="65"/>
      <c r="D116" s="65"/>
      <c r="E116" s="65" t="s">
        <v>1468</v>
      </c>
      <c r="F116" s="65"/>
      <c r="G116" s="65" t="s">
        <v>1469</v>
      </c>
      <c r="H116" s="65"/>
      <c r="I116" s="69">
        <v>80000</v>
      </c>
      <c r="J116" s="65"/>
    </row>
    <row r="117" spans="1:10" ht="11.25" customHeight="1">
      <c r="A117" s="71" t="s">
        <v>730</v>
      </c>
      <c r="B117" s="71"/>
      <c r="C117" s="71"/>
      <c r="D117" s="55"/>
      <c r="E117" s="59"/>
      <c r="F117" s="59"/>
      <c r="G117" s="59"/>
      <c r="H117" s="59"/>
      <c r="I117" s="64"/>
      <c r="J117" s="59"/>
    </row>
    <row r="118" spans="1:10" ht="11.25" customHeight="1">
      <c r="A118" s="65" t="s">
        <v>1470</v>
      </c>
      <c r="B118" s="65"/>
      <c r="C118" s="65"/>
      <c r="D118" s="55"/>
      <c r="E118" s="59"/>
      <c r="F118" s="59"/>
      <c r="G118" s="59"/>
      <c r="H118" s="59"/>
      <c r="I118" s="64"/>
      <c r="J118" s="59"/>
    </row>
    <row r="119" spans="1:10" ht="11.25" customHeight="1">
      <c r="A119" s="59" t="s">
        <v>1471</v>
      </c>
      <c r="B119" s="59"/>
      <c r="C119" s="59"/>
      <c r="D119" s="59"/>
      <c r="E119" s="59" t="s">
        <v>1472</v>
      </c>
      <c r="F119" s="59"/>
      <c r="G119" s="59" t="s">
        <v>1473</v>
      </c>
      <c r="H119" s="59"/>
      <c r="I119" s="64">
        <v>2000</v>
      </c>
      <c r="J119" s="66" t="s">
        <v>772</v>
      </c>
    </row>
    <row r="120" spans="1:10" ht="11.25" customHeight="1">
      <c r="A120" s="76"/>
      <c r="B120" s="76"/>
      <c r="C120" s="76"/>
      <c r="D120" s="76"/>
      <c r="E120" s="76" t="s">
        <v>1474</v>
      </c>
      <c r="F120" s="76"/>
      <c r="G120" s="76" t="s">
        <v>1475</v>
      </c>
      <c r="H120" s="76"/>
      <c r="I120" s="88"/>
      <c r="J120" s="76"/>
    </row>
    <row r="121" spans="1:10" ht="11.25" customHeight="1">
      <c r="A121" s="65" t="s">
        <v>930</v>
      </c>
      <c r="B121" s="65"/>
      <c r="C121" s="65"/>
      <c r="D121" s="65"/>
      <c r="E121" s="65" t="s">
        <v>931</v>
      </c>
      <c r="F121" s="65"/>
      <c r="G121" s="65" t="s">
        <v>1473</v>
      </c>
      <c r="H121" s="65"/>
      <c r="I121" s="73" t="s">
        <v>1662</v>
      </c>
      <c r="J121" s="65"/>
    </row>
    <row r="122" spans="1:10" ht="11.25" customHeight="1">
      <c r="A122" s="65" t="s">
        <v>1460</v>
      </c>
      <c r="B122" s="65"/>
      <c r="C122" s="65"/>
      <c r="D122" s="65"/>
      <c r="E122" s="65" t="s">
        <v>932</v>
      </c>
      <c r="F122" s="65"/>
      <c r="G122" s="65" t="s">
        <v>933</v>
      </c>
      <c r="H122" s="65"/>
      <c r="I122" s="73" t="s">
        <v>1662</v>
      </c>
      <c r="J122" s="70"/>
    </row>
    <row r="123" spans="1:10" ht="11.25" customHeight="1">
      <c r="A123" s="65" t="s">
        <v>2029</v>
      </c>
      <c r="B123" s="65"/>
      <c r="C123" s="65"/>
      <c r="D123" s="65"/>
      <c r="E123" s="65" t="s">
        <v>934</v>
      </c>
      <c r="F123" s="65"/>
      <c r="G123" s="65" t="s">
        <v>935</v>
      </c>
      <c r="H123" s="65"/>
      <c r="I123" s="69">
        <v>70000</v>
      </c>
      <c r="J123" s="65"/>
    </row>
    <row r="124" spans="1:10" ht="11.25" customHeight="1">
      <c r="A124" s="65" t="s">
        <v>790</v>
      </c>
      <c r="B124" s="65"/>
      <c r="C124" s="65"/>
      <c r="D124" s="65"/>
      <c r="E124" s="80" t="s">
        <v>1662</v>
      </c>
      <c r="F124" s="65"/>
      <c r="G124" s="65" t="s">
        <v>936</v>
      </c>
      <c r="H124" s="65"/>
      <c r="I124" s="73" t="s">
        <v>1662</v>
      </c>
      <c r="J124" s="65"/>
    </row>
    <row r="125" spans="1:10" ht="11.25" customHeight="1">
      <c r="A125" s="65" t="s">
        <v>937</v>
      </c>
      <c r="B125" s="65"/>
      <c r="C125" s="65"/>
      <c r="D125" s="65"/>
      <c r="E125" s="80" t="s">
        <v>1662</v>
      </c>
      <c r="F125" s="65"/>
      <c r="G125" s="65" t="s">
        <v>938</v>
      </c>
      <c r="H125" s="65"/>
      <c r="I125" s="73" t="s">
        <v>1662</v>
      </c>
      <c r="J125" s="65"/>
    </row>
    <row r="126" spans="1:10" ht="11.25" customHeight="1">
      <c r="A126" s="273" t="s">
        <v>1615</v>
      </c>
      <c r="B126" s="273"/>
      <c r="C126" s="273"/>
      <c r="D126" s="273"/>
      <c r="E126" s="273"/>
      <c r="F126" s="273"/>
      <c r="G126" s="273"/>
      <c r="H126" s="273"/>
      <c r="I126" s="273"/>
      <c r="J126" s="273"/>
    </row>
    <row r="127" spans="1:10" ht="11.25" customHeight="1">
      <c r="A127" s="272" t="s">
        <v>2061</v>
      </c>
      <c r="B127" s="272"/>
      <c r="C127" s="272"/>
      <c r="D127" s="272"/>
      <c r="E127" s="272"/>
      <c r="F127" s="272"/>
      <c r="G127" s="272"/>
      <c r="H127" s="272"/>
      <c r="I127" s="272"/>
      <c r="J127" s="272"/>
    </row>
    <row r="128" spans="1:10" ht="11.25" customHeight="1">
      <c r="A128" s="272" t="s">
        <v>2498</v>
      </c>
      <c r="B128" s="272"/>
      <c r="C128" s="272"/>
      <c r="D128" s="272"/>
      <c r="E128" s="272"/>
      <c r="F128" s="272"/>
      <c r="G128" s="272"/>
      <c r="H128" s="272"/>
      <c r="I128" s="272"/>
      <c r="J128" s="272"/>
    </row>
    <row r="129" spans="1:10" ht="11.25" customHeight="1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</row>
    <row r="130" spans="1:10" ht="11.25" customHeight="1">
      <c r="A130" s="272" t="s">
        <v>748</v>
      </c>
      <c r="B130" s="272"/>
      <c r="C130" s="272"/>
      <c r="D130" s="272"/>
      <c r="E130" s="272"/>
      <c r="F130" s="272"/>
      <c r="G130" s="272"/>
      <c r="H130" s="272"/>
      <c r="I130" s="272"/>
      <c r="J130" s="272"/>
    </row>
    <row r="131" spans="1:10" ht="11.25" customHeight="1">
      <c r="A131" s="275" t="s">
        <v>761</v>
      </c>
      <c r="B131" s="275"/>
      <c r="C131" s="275"/>
      <c r="D131" s="275"/>
      <c r="E131" s="275"/>
      <c r="F131" s="275"/>
      <c r="G131" s="275"/>
      <c r="H131" s="275"/>
      <c r="I131" s="275"/>
      <c r="J131" s="275"/>
    </row>
    <row r="132" spans="1:10" ht="11.25" customHeight="1">
      <c r="A132" s="273"/>
      <c r="B132" s="273"/>
      <c r="C132" s="273"/>
      <c r="D132" s="59"/>
      <c r="E132" s="59"/>
      <c r="F132" s="59"/>
      <c r="G132" s="59"/>
      <c r="H132" s="59"/>
      <c r="I132" s="60" t="s">
        <v>762</v>
      </c>
      <c r="J132" s="59"/>
    </row>
    <row r="133" spans="1:10" ht="11.25" customHeight="1">
      <c r="A133" s="82" t="s">
        <v>1625</v>
      </c>
      <c r="B133" s="82"/>
      <c r="C133" s="82"/>
      <c r="D133" s="61"/>
      <c r="E133" s="62" t="s">
        <v>763</v>
      </c>
      <c r="F133" s="57"/>
      <c r="G133" s="62" t="s">
        <v>764</v>
      </c>
      <c r="H133" s="62"/>
      <c r="I133" s="63" t="s">
        <v>765</v>
      </c>
      <c r="J133" s="57"/>
    </row>
    <row r="134" spans="1:10" ht="11.25" customHeight="1">
      <c r="A134" s="71" t="s">
        <v>939</v>
      </c>
      <c r="B134" s="71"/>
      <c r="C134" s="71"/>
      <c r="D134" s="55"/>
      <c r="E134" s="59"/>
      <c r="F134" s="59"/>
      <c r="G134" s="59"/>
      <c r="H134" s="59"/>
      <c r="I134" s="64"/>
      <c r="J134" s="59"/>
    </row>
    <row r="135" spans="1:10" ht="11.25" customHeight="1">
      <c r="A135" s="65" t="s">
        <v>1820</v>
      </c>
      <c r="B135" s="65"/>
      <c r="C135" s="65"/>
      <c r="D135" s="76"/>
      <c r="E135" s="76" t="s">
        <v>940</v>
      </c>
      <c r="F135" s="76"/>
      <c r="G135" s="76" t="s">
        <v>941</v>
      </c>
      <c r="H135" s="76"/>
      <c r="I135" s="88">
        <v>200000</v>
      </c>
      <c r="J135" s="89" t="s">
        <v>772</v>
      </c>
    </row>
    <row r="136" spans="1:10" ht="11.25" customHeight="1">
      <c r="A136" s="65" t="s">
        <v>1631</v>
      </c>
      <c r="B136" s="65"/>
      <c r="C136" s="65"/>
      <c r="D136" s="65"/>
      <c r="E136" s="65" t="s">
        <v>942</v>
      </c>
      <c r="F136" s="65"/>
      <c r="G136" s="65" t="s">
        <v>943</v>
      </c>
      <c r="H136" s="65"/>
      <c r="I136" s="69">
        <v>1500000</v>
      </c>
      <c r="J136" s="65"/>
    </row>
    <row r="137" spans="1:10" ht="11.25" customHeight="1">
      <c r="A137" s="65" t="s">
        <v>479</v>
      </c>
      <c r="B137" s="65"/>
      <c r="C137" s="65"/>
      <c r="D137" s="65"/>
      <c r="E137" s="65" t="s">
        <v>944</v>
      </c>
      <c r="F137" s="65"/>
      <c r="G137" s="65" t="s">
        <v>945</v>
      </c>
      <c r="H137" s="65"/>
      <c r="I137" s="69">
        <v>300000</v>
      </c>
      <c r="J137" s="84" t="s">
        <v>772</v>
      </c>
    </row>
    <row r="138" spans="1:10" ht="11.25" customHeight="1">
      <c r="A138" s="65" t="s">
        <v>946</v>
      </c>
      <c r="B138" s="65"/>
      <c r="C138" s="65"/>
      <c r="D138" s="65"/>
      <c r="E138" s="65" t="s">
        <v>947</v>
      </c>
      <c r="F138" s="65"/>
      <c r="G138" s="65" t="s">
        <v>948</v>
      </c>
      <c r="H138" s="65"/>
      <c r="I138" s="69">
        <v>12000</v>
      </c>
      <c r="J138" s="65"/>
    </row>
    <row r="139" spans="1:10" ht="11.25" customHeight="1">
      <c r="A139" s="65" t="s">
        <v>949</v>
      </c>
      <c r="B139" s="65"/>
      <c r="C139" s="65"/>
      <c r="D139" s="65"/>
      <c r="E139" s="65" t="s">
        <v>950</v>
      </c>
      <c r="F139" s="65"/>
      <c r="G139" s="65" t="s">
        <v>951</v>
      </c>
      <c r="H139" s="65"/>
      <c r="I139" s="69">
        <v>150000</v>
      </c>
      <c r="J139" s="65"/>
    </row>
    <row r="140" spans="1:10" ht="11.25" customHeight="1">
      <c r="A140" s="65" t="s">
        <v>1122</v>
      </c>
      <c r="B140" s="65"/>
      <c r="C140" s="65"/>
      <c r="D140" s="59"/>
      <c r="E140" s="59"/>
      <c r="F140" s="59"/>
      <c r="G140" s="59"/>
      <c r="H140" s="59"/>
      <c r="I140" s="64"/>
      <c r="J140" s="59"/>
    </row>
    <row r="141" spans="1:10" ht="11.25" customHeight="1">
      <c r="A141" s="65" t="s">
        <v>952</v>
      </c>
      <c r="B141" s="65"/>
      <c r="C141" s="65"/>
      <c r="D141" s="76"/>
      <c r="E141" s="76" t="s">
        <v>953</v>
      </c>
      <c r="F141" s="76"/>
      <c r="G141" s="76" t="s">
        <v>954</v>
      </c>
      <c r="H141" s="76"/>
      <c r="I141" s="88">
        <v>100000</v>
      </c>
      <c r="J141" s="76"/>
    </row>
    <row r="142" spans="1:10" ht="11.25" customHeight="1">
      <c r="A142" s="65" t="s">
        <v>955</v>
      </c>
      <c r="B142" s="65"/>
      <c r="C142" s="65"/>
      <c r="D142" s="65"/>
      <c r="E142" s="65" t="s">
        <v>803</v>
      </c>
      <c r="F142" s="65"/>
      <c r="G142" s="65" t="s">
        <v>803</v>
      </c>
      <c r="H142" s="65"/>
      <c r="I142" s="69">
        <v>250000</v>
      </c>
      <c r="J142" s="65"/>
    </row>
    <row r="143" spans="1:10" ht="11.25" customHeight="1">
      <c r="A143" s="65" t="s">
        <v>956</v>
      </c>
      <c r="B143" s="65"/>
      <c r="C143" s="65"/>
      <c r="D143" s="65"/>
      <c r="E143" s="65" t="s">
        <v>803</v>
      </c>
      <c r="F143" s="65"/>
      <c r="G143" s="65" t="s">
        <v>803</v>
      </c>
      <c r="H143" s="65"/>
      <c r="I143" s="69">
        <v>250000</v>
      </c>
      <c r="J143" s="65"/>
    </row>
    <row r="144" spans="1:10" ht="11.25" customHeight="1">
      <c r="A144" s="65" t="s">
        <v>1626</v>
      </c>
      <c r="B144" s="65"/>
      <c r="C144" s="65"/>
      <c r="D144" s="65"/>
      <c r="E144" s="65" t="s">
        <v>957</v>
      </c>
      <c r="F144" s="65"/>
      <c r="G144" s="65" t="s">
        <v>936</v>
      </c>
      <c r="H144" s="65"/>
      <c r="I144" s="69">
        <v>3</v>
      </c>
      <c r="J144" s="65"/>
    </row>
    <row r="145" spans="1:10" ht="11.25" customHeight="1">
      <c r="A145" s="65" t="s">
        <v>958</v>
      </c>
      <c r="B145" s="65"/>
      <c r="C145" s="65"/>
      <c r="D145" s="59"/>
      <c r="E145" s="59"/>
      <c r="F145" s="59"/>
      <c r="G145" s="59"/>
      <c r="H145" s="59"/>
      <c r="I145" s="64"/>
      <c r="J145" s="59"/>
    </row>
    <row r="146" spans="1:10" ht="11.25" customHeight="1">
      <c r="A146" s="65" t="s">
        <v>959</v>
      </c>
      <c r="B146" s="65"/>
      <c r="C146" s="65"/>
      <c r="D146" s="76"/>
      <c r="E146" s="76" t="s">
        <v>960</v>
      </c>
      <c r="F146" s="76"/>
      <c r="G146" s="76" t="s">
        <v>961</v>
      </c>
      <c r="H146" s="76"/>
      <c r="I146" s="88">
        <v>1200</v>
      </c>
      <c r="J146" s="57"/>
    </row>
    <row r="147" spans="1:10" ht="11.25" customHeight="1">
      <c r="A147" s="65" t="s">
        <v>962</v>
      </c>
      <c r="B147" s="65"/>
      <c r="C147" s="65"/>
      <c r="D147" s="65"/>
      <c r="E147" s="65" t="s">
        <v>2091</v>
      </c>
      <c r="F147" s="65"/>
      <c r="G147" s="65" t="s">
        <v>2091</v>
      </c>
      <c r="H147" s="65"/>
      <c r="I147" s="69">
        <v>3000</v>
      </c>
      <c r="J147" s="65"/>
    </row>
    <row r="148" spans="1:10" ht="11.25" customHeight="1">
      <c r="A148" s="65" t="s">
        <v>963</v>
      </c>
      <c r="B148" s="65"/>
      <c r="C148" s="65"/>
      <c r="D148" s="65"/>
      <c r="E148" s="65" t="s">
        <v>964</v>
      </c>
      <c r="F148" s="65"/>
      <c r="G148" s="65" t="s">
        <v>965</v>
      </c>
      <c r="H148" s="65"/>
      <c r="I148" s="69">
        <v>200000</v>
      </c>
      <c r="J148" s="65"/>
    </row>
    <row r="149" spans="1:10" ht="11.25" customHeight="1">
      <c r="A149" s="65" t="s">
        <v>1619</v>
      </c>
      <c r="B149" s="65"/>
      <c r="C149" s="65"/>
      <c r="D149" s="59"/>
      <c r="E149" s="59"/>
      <c r="F149" s="59"/>
      <c r="G149" s="59"/>
      <c r="H149" s="59"/>
      <c r="I149" s="64"/>
      <c r="J149" s="59"/>
    </row>
    <row r="150" spans="1:10" ht="11.25" customHeight="1">
      <c r="A150" s="65" t="s">
        <v>2108</v>
      </c>
      <c r="B150" s="65"/>
      <c r="C150" s="65"/>
      <c r="D150" s="76"/>
      <c r="E150" s="76" t="s">
        <v>966</v>
      </c>
      <c r="F150" s="76"/>
      <c r="G150" s="76" t="s">
        <v>967</v>
      </c>
      <c r="H150" s="76"/>
      <c r="I150" s="88">
        <v>200000</v>
      </c>
      <c r="J150" s="89" t="s">
        <v>772</v>
      </c>
    </row>
    <row r="151" spans="1:10" ht="11.25" customHeight="1">
      <c r="A151" s="65" t="s">
        <v>1456</v>
      </c>
      <c r="B151" s="65"/>
      <c r="C151" s="65"/>
      <c r="D151" s="65"/>
      <c r="E151" s="65" t="s">
        <v>968</v>
      </c>
      <c r="F151" s="65"/>
      <c r="G151" s="65" t="s">
        <v>969</v>
      </c>
      <c r="H151" s="65"/>
      <c r="I151" s="73" t="s">
        <v>1662</v>
      </c>
      <c r="J151" s="65"/>
    </row>
    <row r="152" spans="1:10" ht="11.25" customHeight="1">
      <c r="A152" s="65" t="s">
        <v>970</v>
      </c>
      <c r="B152" s="65"/>
      <c r="C152" s="65"/>
      <c r="D152" s="65"/>
      <c r="E152" s="65" t="s">
        <v>971</v>
      </c>
      <c r="F152" s="65"/>
      <c r="G152" s="65" t="s">
        <v>943</v>
      </c>
      <c r="H152" s="65"/>
      <c r="I152" s="69">
        <v>1400000</v>
      </c>
      <c r="J152" s="65"/>
    </row>
    <row r="153" spans="1:10" ht="11.25" customHeight="1">
      <c r="A153" s="82" t="s">
        <v>731</v>
      </c>
      <c r="B153" s="82"/>
      <c r="C153" s="82"/>
      <c r="D153" s="55"/>
      <c r="E153" s="59"/>
      <c r="F153" s="59"/>
      <c r="G153" s="59"/>
      <c r="H153" s="59"/>
      <c r="I153" s="64"/>
      <c r="J153" s="59"/>
    </row>
    <row r="154" spans="1:10" ht="11.25" customHeight="1">
      <c r="A154" s="65" t="s">
        <v>1646</v>
      </c>
      <c r="B154" s="65"/>
      <c r="C154" s="65"/>
      <c r="D154" s="57"/>
      <c r="E154" s="57" t="s">
        <v>972</v>
      </c>
      <c r="F154" s="57"/>
      <c r="G154" s="57" t="s">
        <v>973</v>
      </c>
      <c r="H154" s="57"/>
      <c r="I154" s="58">
        <v>1250000</v>
      </c>
      <c r="J154" s="57"/>
    </row>
    <row r="155" spans="1:10" ht="11.25" customHeight="1">
      <c r="A155" s="59" t="s">
        <v>974</v>
      </c>
      <c r="B155" s="59"/>
      <c r="C155" s="59"/>
      <c r="D155" s="59"/>
      <c r="E155" s="59" t="s">
        <v>975</v>
      </c>
      <c r="F155" s="59"/>
      <c r="G155" s="59" t="s">
        <v>976</v>
      </c>
      <c r="H155" s="59"/>
      <c r="I155" s="64">
        <v>3500</v>
      </c>
      <c r="J155" s="59"/>
    </row>
    <row r="156" spans="1:10" ht="11.25" customHeight="1">
      <c r="A156" s="57"/>
      <c r="B156" s="57"/>
      <c r="C156" s="57"/>
      <c r="D156" s="57"/>
      <c r="E156" s="57" t="s">
        <v>977</v>
      </c>
      <c r="F156" s="57"/>
      <c r="G156" s="57"/>
      <c r="H156" s="57"/>
      <c r="I156" s="58"/>
      <c r="J156" s="57"/>
    </row>
    <row r="157" spans="1:10" ht="11.25" customHeight="1">
      <c r="A157" s="59" t="s">
        <v>978</v>
      </c>
      <c r="B157" s="59"/>
      <c r="C157" s="59"/>
      <c r="D157" s="59"/>
      <c r="E157" s="59" t="s">
        <v>979</v>
      </c>
      <c r="F157" s="59"/>
      <c r="G157" s="59" t="s">
        <v>980</v>
      </c>
      <c r="H157" s="59"/>
      <c r="I157" s="64">
        <v>1000000</v>
      </c>
      <c r="J157" s="66" t="s">
        <v>772</v>
      </c>
    </row>
    <row r="158" spans="1:10" ht="11.25" customHeight="1">
      <c r="A158" s="57"/>
      <c r="B158" s="57"/>
      <c r="C158" s="57"/>
      <c r="D158" s="57"/>
      <c r="E158" s="57" t="s">
        <v>981</v>
      </c>
      <c r="F158" s="57"/>
      <c r="G158" s="57" t="s">
        <v>982</v>
      </c>
      <c r="H158" s="57"/>
      <c r="I158" s="58"/>
      <c r="J158" s="57"/>
    </row>
    <row r="159" spans="1:10" ht="11.25" customHeight="1">
      <c r="A159" s="59" t="s">
        <v>2029</v>
      </c>
      <c r="B159" s="59"/>
      <c r="C159" s="59"/>
      <c r="D159" s="59"/>
      <c r="E159" s="59" t="s">
        <v>983</v>
      </c>
      <c r="F159" s="59"/>
      <c r="G159" s="59" t="s">
        <v>984</v>
      </c>
      <c r="H159" s="59"/>
      <c r="I159" s="64">
        <v>300000</v>
      </c>
      <c r="J159" s="66" t="s">
        <v>772</v>
      </c>
    </row>
    <row r="160" spans="1:10" ht="11.25" customHeight="1">
      <c r="A160" s="59"/>
      <c r="B160" s="59"/>
      <c r="C160" s="59"/>
      <c r="D160" s="59"/>
      <c r="E160" s="59" t="s">
        <v>985</v>
      </c>
      <c r="F160" s="59"/>
      <c r="G160" s="59"/>
      <c r="H160" s="59"/>
      <c r="I160" s="64"/>
      <c r="J160" s="59"/>
    </row>
    <row r="161" spans="1:10" ht="11.25" customHeight="1">
      <c r="A161" s="59"/>
      <c r="B161" s="59"/>
      <c r="C161" s="59"/>
      <c r="D161" s="59"/>
      <c r="E161" s="59" t="s">
        <v>986</v>
      </c>
      <c r="F161" s="59"/>
      <c r="G161" s="59" t="s">
        <v>987</v>
      </c>
      <c r="H161" s="59"/>
      <c r="I161" s="64"/>
      <c r="J161" s="59"/>
    </row>
    <row r="162" spans="1:10" ht="11.25" customHeight="1">
      <c r="A162" s="57"/>
      <c r="B162" s="57"/>
      <c r="C162" s="57"/>
      <c r="D162" s="57"/>
      <c r="E162" s="57" t="s">
        <v>988</v>
      </c>
      <c r="F162" s="57"/>
      <c r="G162" s="57" t="s">
        <v>989</v>
      </c>
      <c r="H162" s="57"/>
      <c r="I162" s="58"/>
      <c r="J162" s="57"/>
    </row>
    <row r="163" spans="1:10" ht="11.25" customHeight="1">
      <c r="A163" s="59" t="s">
        <v>1108</v>
      </c>
      <c r="B163" s="59"/>
      <c r="C163" s="59"/>
      <c r="D163" s="59"/>
      <c r="E163" s="59" t="s">
        <v>990</v>
      </c>
      <c r="F163" s="59"/>
      <c r="G163" s="59" t="s">
        <v>991</v>
      </c>
      <c r="H163" s="59"/>
      <c r="I163" s="64">
        <v>4000000</v>
      </c>
      <c r="J163" s="59"/>
    </row>
    <row r="164" spans="1:10" ht="11.25" customHeight="1">
      <c r="A164" s="57"/>
      <c r="B164" s="57"/>
      <c r="C164" s="57"/>
      <c r="D164" s="57"/>
      <c r="E164" s="57" t="s">
        <v>992</v>
      </c>
      <c r="F164" s="57"/>
      <c r="G164" s="57"/>
      <c r="H164" s="57"/>
      <c r="I164" s="58"/>
      <c r="J164" s="57"/>
    </row>
    <row r="165" spans="1:10" ht="11.25" customHeight="1">
      <c r="A165" s="65" t="s">
        <v>993</v>
      </c>
      <c r="B165" s="65"/>
      <c r="C165" s="65"/>
      <c r="D165" s="65"/>
      <c r="E165" s="65" t="s">
        <v>994</v>
      </c>
      <c r="F165" s="65"/>
      <c r="G165" s="65" t="s">
        <v>995</v>
      </c>
      <c r="H165" s="65"/>
      <c r="I165" s="73" t="s">
        <v>1662</v>
      </c>
      <c r="J165" s="65"/>
    </row>
    <row r="166" spans="1:10" ht="11.25" customHeight="1">
      <c r="A166" s="59" t="s">
        <v>996</v>
      </c>
      <c r="B166" s="59"/>
      <c r="C166" s="59"/>
      <c r="D166" s="59"/>
      <c r="E166" s="59" t="s">
        <v>997</v>
      </c>
      <c r="F166" s="59"/>
      <c r="G166" s="59"/>
      <c r="H166" s="59"/>
      <c r="I166" s="64">
        <v>70</v>
      </c>
      <c r="J166" s="66" t="s">
        <v>772</v>
      </c>
    </row>
    <row r="167" spans="1:10" ht="11.25" customHeight="1">
      <c r="A167" s="59"/>
      <c r="B167" s="59"/>
      <c r="C167" s="59"/>
      <c r="D167" s="59"/>
      <c r="E167" s="59" t="s">
        <v>998</v>
      </c>
      <c r="F167" s="59"/>
      <c r="G167" s="59" t="s">
        <v>995</v>
      </c>
      <c r="H167" s="59"/>
      <c r="I167" s="64"/>
      <c r="J167" s="59"/>
    </row>
    <row r="168" spans="1:10" ht="11.25" customHeight="1">
      <c r="A168" s="57"/>
      <c r="B168" s="57"/>
      <c r="C168" s="57"/>
      <c r="D168" s="57"/>
      <c r="E168" s="57" t="s">
        <v>999</v>
      </c>
      <c r="F168" s="57"/>
      <c r="G168" s="57" t="s">
        <v>1000</v>
      </c>
      <c r="H168" s="57"/>
      <c r="I168" s="58" t="s">
        <v>761</v>
      </c>
      <c r="J168" s="57"/>
    </row>
    <row r="169" spans="1:10" ht="11.25" customHeight="1">
      <c r="A169" s="65" t="s">
        <v>790</v>
      </c>
      <c r="B169" s="65"/>
      <c r="C169" s="65"/>
      <c r="D169" s="65"/>
      <c r="E169" s="65" t="s">
        <v>1001</v>
      </c>
      <c r="F169" s="65"/>
      <c r="G169" s="65" t="s">
        <v>976</v>
      </c>
      <c r="H169" s="65"/>
      <c r="I169" s="69">
        <v>20</v>
      </c>
      <c r="J169" s="65"/>
    </row>
    <row r="170" spans="1:10" ht="11.25" customHeight="1">
      <c r="A170" s="65" t="s">
        <v>1002</v>
      </c>
      <c r="B170" s="65"/>
      <c r="C170" s="65"/>
      <c r="D170" s="65"/>
      <c r="E170" s="65" t="s">
        <v>803</v>
      </c>
      <c r="F170" s="65"/>
      <c r="G170" s="65" t="s">
        <v>2091</v>
      </c>
      <c r="H170" s="65"/>
      <c r="I170" s="69">
        <v>10</v>
      </c>
      <c r="J170" s="65"/>
    </row>
    <row r="171" spans="1:10" ht="11.25" customHeight="1">
      <c r="A171" s="65" t="s">
        <v>790</v>
      </c>
      <c r="B171" s="65"/>
      <c r="C171" s="65"/>
      <c r="D171" s="65"/>
      <c r="E171" s="65" t="s">
        <v>1003</v>
      </c>
      <c r="F171" s="65"/>
      <c r="G171" s="65" t="s">
        <v>1004</v>
      </c>
      <c r="H171" s="65"/>
      <c r="I171" s="69">
        <v>1200</v>
      </c>
      <c r="J171" s="65"/>
    </row>
    <row r="172" spans="1:10" ht="11.25" customHeight="1">
      <c r="A172" s="65" t="s">
        <v>1005</v>
      </c>
      <c r="B172" s="65"/>
      <c r="C172" s="65"/>
      <c r="D172" s="59"/>
      <c r="E172" s="59"/>
      <c r="F172" s="59"/>
      <c r="G172" s="59"/>
      <c r="H172" s="59"/>
      <c r="I172" s="64"/>
      <c r="J172" s="59"/>
    </row>
    <row r="173" spans="1:10" ht="11.25" customHeight="1">
      <c r="A173" s="65" t="s">
        <v>1006</v>
      </c>
      <c r="B173" s="65"/>
      <c r="C173" s="65"/>
      <c r="D173" s="57"/>
      <c r="E173" s="57" t="s">
        <v>1007</v>
      </c>
      <c r="F173" s="57"/>
      <c r="G173" s="57" t="s">
        <v>1008</v>
      </c>
      <c r="H173" s="57"/>
      <c r="I173" s="58">
        <v>5000000</v>
      </c>
      <c r="J173" s="57"/>
    </row>
    <row r="174" spans="1:10" ht="11.25" customHeight="1">
      <c r="A174" s="65" t="s">
        <v>1545</v>
      </c>
      <c r="B174" s="65"/>
      <c r="C174" s="65"/>
      <c r="D174" s="65"/>
      <c r="E174" s="65" t="s">
        <v>803</v>
      </c>
      <c r="F174" s="65"/>
      <c r="G174" s="65" t="s">
        <v>1546</v>
      </c>
      <c r="H174" s="65"/>
      <c r="I174" s="69">
        <v>4000000</v>
      </c>
      <c r="J174" s="65"/>
    </row>
    <row r="175" spans="1:10" ht="11.25" customHeight="1">
      <c r="A175" s="65" t="s">
        <v>479</v>
      </c>
      <c r="B175" s="65"/>
      <c r="C175" s="65"/>
      <c r="D175" s="65"/>
      <c r="E175" s="65" t="s">
        <v>1547</v>
      </c>
      <c r="F175" s="65"/>
      <c r="G175" s="65" t="s">
        <v>1548</v>
      </c>
      <c r="H175" s="65"/>
      <c r="I175" s="69">
        <v>50000000</v>
      </c>
      <c r="J175" s="65"/>
    </row>
    <row r="176" spans="1:10" ht="11.25" customHeight="1">
      <c r="A176" s="65" t="s">
        <v>790</v>
      </c>
      <c r="B176" s="65"/>
      <c r="C176" s="65"/>
      <c r="D176" s="65"/>
      <c r="E176" s="65" t="s">
        <v>1549</v>
      </c>
      <c r="F176" s="65"/>
      <c r="G176" s="65" t="s">
        <v>2091</v>
      </c>
      <c r="H176" s="65"/>
      <c r="I176" s="69">
        <v>85000000</v>
      </c>
      <c r="J176" s="65"/>
    </row>
    <row r="177" spans="1:10" ht="11.25" customHeight="1">
      <c r="A177" s="65" t="s">
        <v>790</v>
      </c>
      <c r="B177" s="65"/>
      <c r="C177" s="65"/>
      <c r="D177" s="65"/>
      <c r="E177" s="65" t="s">
        <v>1550</v>
      </c>
      <c r="F177" s="65"/>
      <c r="G177" s="65" t="s">
        <v>2091</v>
      </c>
      <c r="H177" s="65"/>
      <c r="I177" s="69">
        <v>10000000</v>
      </c>
      <c r="J177" s="65"/>
    </row>
    <row r="178" spans="1:10" ht="11.25" customHeight="1">
      <c r="A178" s="65" t="s">
        <v>790</v>
      </c>
      <c r="B178" s="65"/>
      <c r="C178" s="65"/>
      <c r="D178" s="65"/>
      <c r="E178" s="65" t="s">
        <v>1551</v>
      </c>
      <c r="F178" s="65"/>
      <c r="G178" s="65" t="s">
        <v>2091</v>
      </c>
      <c r="H178" s="65"/>
      <c r="I178" s="69">
        <v>1000000</v>
      </c>
      <c r="J178" s="65"/>
    </row>
    <row r="179" spans="1:10" ht="11.25" customHeight="1">
      <c r="A179" s="65" t="s">
        <v>1633</v>
      </c>
      <c r="B179" s="65"/>
      <c r="C179" s="65"/>
      <c r="D179" s="59"/>
      <c r="E179" s="59"/>
      <c r="F179" s="59"/>
      <c r="G179" s="59"/>
      <c r="H179" s="59"/>
      <c r="I179" s="64"/>
      <c r="J179" s="59"/>
    </row>
    <row r="180" spans="1:10" ht="11.25" customHeight="1">
      <c r="A180" s="65" t="s">
        <v>1552</v>
      </c>
      <c r="B180" s="65"/>
      <c r="C180" s="71"/>
      <c r="D180" s="61"/>
      <c r="E180" s="57" t="s">
        <v>1553</v>
      </c>
      <c r="F180" s="57"/>
      <c r="G180" s="57" t="s">
        <v>1554</v>
      </c>
      <c r="H180" s="57"/>
      <c r="I180" s="58">
        <v>10000</v>
      </c>
      <c r="J180" s="57"/>
    </row>
    <row r="181" spans="1:10" ht="11.25" customHeight="1">
      <c r="A181" s="65" t="s">
        <v>1555</v>
      </c>
      <c r="B181" s="65"/>
      <c r="C181" s="65"/>
      <c r="D181" s="65"/>
      <c r="E181" s="65" t="s">
        <v>1000</v>
      </c>
      <c r="F181" s="65"/>
      <c r="G181" s="65" t="s">
        <v>1556</v>
      </c>
      <c r="H181" s="65"/>
      <c r="I181" s="69">
        <v>15000</v>
      </c>
      <c r="J181" s="65"/>
    </row>
    <row r="182" spans="1:10" ht="11.25" customHeight="1">
      <c r="A182" s="65" t="s">
        <v>1555</v>
      </c>
      <c r="B182" s="65"/>
      <c r="C182" s="65"/>
      <c r="D182" s="65"/>
      <c r="E182" s="65" t="s">
        <v>1557</v>
      </c>
      <c r="F182" s="65"/>
      <c r="G182" s="65" t="s">
        <v>1558</v>
      </c>
      <c r="H182" s="65"/>
      <c r="I182" s="69">
        <v>5000</v>
      </c>
      <c r="J182" s="65"/>
    </row>
    <row r="183" spans="1:10" ht="11.25" customHeight="1">
      <c r="A183" s="59"/>
      <c r="B183" s="59"/>
      <c r="C183" s="59"/>
      <c r="D183" s="59"/>
      <c r="E183" s="65" t="s">
        <v>1559</v>
      </c>
      <c r="F183" s="59"/>
      <c r="G183" s="59"/>
      <c r="H183" s="59"/>
      <c r="I183" s="64"/>
      <c r="J183" s="59"/>
    </row>
    <row r="184" spans="1:10" ht="11.25" customHeight="1">
      <c r="A184" s="57" t="s">
        <v>1555</v>
      </c>
      <c r="B184" s="57"/>
      <c r="C184" s="57"/>
      <c r="D184" s="57"/>
      <c r="E184" s="57" t="s">
        <v>1560</v>
      </c>
      <c r="F184" s="57"/>
      <c r="G184" s="57" t="s">
        <v>1561</v>
      </c>
      <c r="H184" s="57"/>
      <c r="I184" s="58">
        <v>200000</v>
      </c>
      <c r="J184" s="57"/>
    </row>
    <row r="185" spans="1:10" ht="11.25" customHeight="1">
      <c r="A185" s="65" t="s">
        <v>1555</v>
      </c>
      <c r="B185" s="65"/>
      <c r="C185" s="65"/>
      <c r="D185" s="65"/>
      <c r="E185" s="65" t="s">
        <v>1562</v>
      </c>
      <c r="F185" s="65"/>
      <c r="G185" s="65" t="s">
        <v>1563</v>
      </c>
      <c r="H185" s="65"/>
      <c r="I185" s="69">
        <v>12000</v>
      </c>
      <c r="J185" s="65"/>
    </row>
    <row r="186" spans="1:10" ht="11.25" customHeight="1">
      <c r="A186" s="65" t="s">
        <v>1555</v>
      </c>
      <c r="B186" s="65"/>
      <c r="C186" s="65"/>
      <c r="D186" s="65"/>
      <c r="E186" s="65" t="s">
        <v>1564</v>
      </c>
      <c r="F186" s="65"/>
      <c r="G186" s="65" t="s">
        <v>1565</v>
      </c>
      <c r="H186" s="65"/>
      <c r="I186" s="69">
        <v>25000</v>
      </c>
      <c r="J186" s="65"/>
    </row>
    <row r="187" spans="1:10" ht="11.25" customHeight="1">
      <c r="A187" s="65" t="s">
        <v>1555</v>
      </c>
      <c r="B187" s="65"/>
      <c r="C187" s="65"/>
      <c r="D187" s="65"/>
      <c r="E187" s="65" t="s">
        <v>1566</v>
      </c>
      <c r="F187" s="65"/>
      <c r="G187" s="65" t="s">
        <v>1561</v>
      </c>
      <c r="H187" s="65"/>
      <c r="I187" s="73">
        <v>250000</v>
      </c>
      <c r="J187" s="65"/>
    </row>
    <row r="188" spans="1:10" ht="11.25" customHeight="1">
      <c r="A188" s="273" t="s">
        <v>1615</v>
      </c>
      <c r="B188" s="273"/>
      <c r="C188" s="273"/>
      <c r="D188" s="273"/>
      <c r="E188" s="273"/>
      <c r="F188" s="273"/>
      <c r="G188" s="273"/>
      <c r="H188" s="273"/>
      <c r="I188" s="273"/>
      <c r="J188" s="273"/>
    </row>
    <row r="189" spans="1:10" ht="11.25" customHeight="1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</row>
    <row r="190" spans="1:10" ht="11.25" customHeight="1">
      <c r="A190" s="272" t="s">
        <v>2061</v>
      </c>
      <c r="B190" s="272"/>
      <c r="C190" s="272"/>
      <c r="D190" s="272"/>
      <c r="E190" s="272"/>
      <c r="F190" s="272"/>
      <c r="G190" s="272"/>
      <c r="H190" s="272"/>
      <c r="I190" s="272"/>
      <c r="J190" s="272"/>
    </row>
    <row r="191" spans="1:10" ht="11.25" customHeight="1">
      <c r="A191" s="272" t="s">
        <v>2498</v>
      </c>
      <c r="B191" s="272"/>
      <c r="C191" s="272"/>
      <c r="D191" s="272"/>
      <c r="E191" s="272"/>
      <c r="F191" s="272"/>
      <c r="G191" s="272"/>
      <c r="H191" s="272"/>
      <c r="I191" s="272"/>
      <c r="J191" s="272"/>
    </row>
    <row r="192" spans="1:10" ht="11.25" customHeight="1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</row>
    <row r="193" spans="1:10" ht="11.25" customHeight="1">
      <c r="A193" s="272" t="s">
        <v>748</v>
      </c>
      <c r="B193" s="272"/>
      <c r="C193" s="272"/>
      <c r="D193" s="272"/>
      <c r="E193" s="272"/>
      <c r="F193" s="272"/>
      <c r="G193" s="272"/>
      <c r="H193" s="272"/>
      <c r="I193" s="272"/>
      <c r="J193" s="272"/>
    </row>
    <row r="194" spans="1:10" ht="11.25" customHeight="1">
      <c r="A194" s="276" t="s">
        <v>761</v>
      </c>
      <c r="B194" s="276"/>
      <c r="C194" s="276"/>
      <c r="D194" s="276"/>
      <c r="E194" s="276"/>
      <c r="F194" s="276"/>
      <c r="G194" s="276"/>
      <c r="H194" s="276"/>
      <c r="I194" s="276"/>
      <c r="J194" s="276"/>
    </row>
    <row r="195" spans="1:10" ht="11.25" customHeight="1">
      <c r="A195" s="277"/>
      <c r="B195" s="277"/>
      <c r="C195" s="277"/>
      <c r="D195" s="237"/>
      <c r="E195" s="237"/>
      <c r="F195" s="237"/>
      <c r="G195" s="237"/>
      <c r="H195" s="237"/>
      <c r="I195" s="238" t="s">
        <v>762</v>
      </c>
      <c r="J195" s="237"/>
    </row>
    <row r="196" spans="1:10" ht="11.25" customHeight="1">
      <c r="A196" s="61" t="s">
        <v>1625</v>
      </c>
      <c r="B196" s="61"/>
      <c r="C196" s="61"/>
      <c r="D196" s="61"/>
      <c r="E196" s="62" t="s">
        <v>763</v>
      </c>
      <c r="F196" s="57"/>
      <c r="G196" s="62" t="s">
        <v>764</v>
      </c>
      <c r="H196" s="62"/>
      <c r="I196" s="63" t="s">
        <v>765</v>
      </c>
      <c r="J196" s="57"/>
    </row>
    <row r="197" spans="1:10" ht="11.25" customHeight="1">
      <c r="A197" s="82" t="s">
        <v>745</v>
      </c>
      <c r="B197" s="82"/>
      <c r="C197" s="82"/>
      <c r="D197" s="55"/>
      <c r="E197" s="59"/>
      <c r="F197" s="59"/>
      <c r="G197" s="59"/>
      <c r="H197" s="59"/>
      <c r="I197" s="64"/>
      <c r="J197" s="59"/>
    </row>
    <row r="198" spans="1:10" ht="11.25" customHeight="1">
      <c r="A198" s="65" t="s">
        <v>1567</v>
      </c>
      <c r="B198" s="65"/>
      <c r="C198" s="65"/>
      <c r="D198" s="59"/>
      <c r="E198" s="76"/>
      <c r="F198" s="59"/>
      <c r="G198" s="59"/>
      <c r="H198" s="59"/>
      <c r="I198" s="64"/>
      <c r="J198" s="59"/>
    </row>
    <row r="199" spans="1:10" ht="11.25" customHeight="1">
      <c r="A199" s="59" t="s">
        <v>1568</v>
      </c>
      <c r="B199" s="59"/>
      <c r="C199" s="59"/>
      <c r="D199" s="59"/>
      <c r="E199" s="57" t="s">
        <v>1569</v>
      </c>
      <c r="F199" s="59"/>
      <c r="G199" s="59"/>
      <c r="H199" s="59"/>
      <c r="I199" s="64">
        <v>37400000</v>
      </c>
      <c r="J199" s="66" t="s">
        <v>772</v>
      </c>
    </row>
    <row r="200" spans="1:10" ht="11.25" customHeight="1">
      <c r="A200" s="59"/>
      <c r="B200" s="59"/>
      <c r="C200" s="59"/>
      <c r="D200" s="59"/>
      <c r="E200" s="59" t="s">
        <v>1570</v>
      </c>
      <c r="F200" s="59"/>
      <c r="G200" s="59" t="s">
        <v>991</v>
      </c>
      <c r="H200" s="59"/>
      <c r="I200" s="75"/>
      <c r="J200" s="59"/>
    </row>
    <row r="201" spans="1:10" ht="11.25" customHeight="1">
      <c r="A201" s="59"/>
      <c r="B201" s="59"/>
      <c r="C201" s="59"/>
      <c r="D201" s="59"/>
      <c r="E201" s="59" t="s">
        <v>1571</v>
      </c>
      <c r="F201" s="59"/>
      <c r="G201" s="59"/>
      <c r="H201" s="59"/>
      <c r="I201" s="75"/>
      <c r="J201" s="59"/>
    </row>
    <row r="202" spans="1:10" ht="11.25" customHeight="1">
      <c r="A202" s="59"/>
      <c r="B202" s="59"/>
      <c r="C202" s="59"/>
      <c r="D202" s="59"/>
      <c r="E202" s="59" t="s">
        <v>1572</v>
      </c>
      <c r="F202" s="59"/>
      <c r="G202" s="59" t="s">
        <v>1573</v>
      </c>
      <c r="H202" s="59"/>
      <c r="I202" s="75"/>
      <c r="J202" s="59"/>
    </row>
    <row r="203" spans="1:10" ht="11.25" customHeight="1">
      <c r="A203" s="59"/>
      <c r="B203" s="59"/>
      <c r="C203" s="59"/>
      <c r="D203" s="59"/>
      <c r="E203" s="59" t="s">
        <v>1574</v>
      </c>
      <c r="F203" s="59"/>
      <c r="G203" s="59" t="s">
        <v>1575</v>
      </c>
      <c r="H203" s="59"/>
      <c r="I203" s="75"/>
      <c r="J203" s="59"/>
    </row>
    <row r="204" spans="1:10" ht="11.25" customHeight="1">
      <c r="A204" s="59"/>
      <c r="B204" s="59"/>
      <c r="C204" s="59"/>
      <c r="D204" s="59"/>
      <c r="E204" s="59" t="s">
        <v>52</v>
      </c>
      <c r="F204" s="59"/>
      <c r="G204" s="59"/>
      <c r="H204" s="59"/>
      <c r="I204" s="75"/>
      <c r="J204" s="59"/>
    </row>
    <row r="205" spans="1:10" ht="11.25" customHeight="1">
      <c r="A205" s="57"/>
      <c r="B205" s="57"/>
      <c r="C205" s="57"/>
      <c r="D205" s="57"/>
      <c r="E205" s="57" t="s">
        <v>53</v>
      </c>
      <c r="F205" s="57"/>
      <c r="G205" s="57"/>
      <c r="H205" s="57"/>
      <c r="I205" s="79"/>
      <c r="J205" s="57"/>
    </row>
    <row r="206" spans="1:10" ht="11.25" customHeight="1">
      <c r="A206" s="76"/>
      <c r="B206" s="76"/>
      <c r="C206" s="76"/>
      <c r="D206" s="59"/>
      <c r="E206" s="65" t="s">
        <v>54</v>
      </c>
      <c r="F206" s="59"/>
      <c r="G206" s="59"/>
      <c r="H206" s="59"/>
      <c r="I206" s="64"/>
      <c r="J206" s="59"/>
    </row>
    <row r="207" spans="1:10" ht="11.25" customHeight="1">
      <c r="A207" s="57" t="s">
        <v>1555</v>
      </c>
      <c r="B207" s="57"/>
      <c r="C207" s="57"/>
      <c r="D207" s="57"/>
      <c r="E207" s="57" t="s">
        <v>55</v>
      </c>
      <c r="F207" s="57"/>
      <c r="G207" s="57" t="s">
        <v>56</v>
      </c>
      <c r="H207" s="57"/>
      <c r="I207" s="79">
        <v>4000000</v>
      </c>
      <c r="J207" s="57"/>
    </row>
    <row r="208" spans="1:10" ht="11.25" customHeight="1">
      <c r="A208" s="65" t="s">
        <v>1555</v>
      </c>
      <c r="B208" s="65"/>
      <c r="C208" s="65"/>
      <c r="D208" s="65"/>
      <c r="E208" s="65" t="s">
        <v>57</v>
      </c>
      <c r="F208" s="65"/>
      <c r="G208" s="90" t="s">
        <v>1662</v>
      </c>
      <c r="H208" s="65"/>
      <c r="I208" s="73">
        <v>2000000</v>
      </c>
      <c r="J208" s="65"/>
    </row>
    <row r="209" spans="1:10" ht="11.25" customHeight="1">
      <c r="A209" s="65" t="s">
        <v>1555</v>
      </c>
      <c r="B209" s="65"/>
      <c r="C209" s="65"/>
      <c r="D209" s="65"/>
      <c r="E209" s="65" t="s">
        <v>58</v>
      </c>
      <c r="F209" s="65"/>
      <c r="G209" s="65" t="s">
        <v>59</v>
      </c>
      <c r="H209" s="65"/>
      <c r="I209" s="73">
        <v>2000000</v>
      </c>
      <c r="J209" s="65"/>
    </row>
    <row r="210" spans="1:10" ht="11.25" customHeight="1">
      <c r="A210" s="65" t="s">
        <v>60</v>
      </c>
      <c r="B210" s="65"/>
      <c r="C210" s="65"/>
      <c r="D210" s="59"/>
      <c r="E210" s="59"/>
      <c r="F210" s="59"/>
      <c r="G210" s="59"/>
      <c r="H210" s="59"/>
      <c r="I210" s="75"/>
      <c r="J210" s="59"/>
    </row>
    <row r="211" spans="1:10" ht="11.25" customHeight="1">
      <c r="A211" s="65" t="s">
        <v>61</v>
      </c>
      <c r="B211" s="65"/>
      <c r="C211" s="65"/>
      <c r="D211" s="57"/>
      <c r="E211" s="57" t="s">
        <v>62</v>
      </c>
      <c r="F211" s="57"/>
      <c r="G211" s="57" t="s">
        <v>995</v>
      </c>
      <c r="H211" s="57"/>
      <c r="I211" s="58">
        <v>37100</v>
      </c>
      <c r="J211" s="57"/>
    </row>
    <row r="212" spans="1:10" ht="11.25" customHeight="1">
      <c r="A212" s="59"/>
      <c r="B212" s="59"/>
      <c r="C212" s="59"/>
      <c r="D212" s="59"/>
      <c r="E212" s="65" t="s">
        <v>1559</v>
      </c>
      <c r="F212" s="59"/>
      <c r="G212" s="59"/>
      <c r="H212" s="59"/>
      <c r="I212" s="64"/>
      <c r="J212" s="59"/>
    </row>
    <row r="213" spans="1:10" ht="11.25" customHeight="1">
      <c r="A213" s="57" t="s">
        <v>63</v>
      </c>
      <c r="B213" s="57"/>
      <c r="C213" s="57"/>
      <c r="D213" s="57"/>
      <c r="E213" s="57" t="s">
        <v>1560</v>
      </c>
      <c r="F213" s="57"/>
      <c r="G213" s="57" t="s">
        <v>1561</v>
      </c>
      <c r="H213" s="57"/>
      <c r="I213" s="58">
        <v>110000</v>
      </c>
      <c r="J213" s="57"/>
    </row>
    <row r="214" spans="1:10" ht="11.25" customHeight="1">
      <c r="A214" s="65" t="s">
        <v>64</v>
      </c>
      <c r="B214" s="65"/>
      <c r="C214" s="65"/>
      <c r="D214" s="65"/>
      <c r="E214" s="65" t="s">
        <v>1566</v>
      </c>
      <c r="F214" s="65"/>
      <c r="G214" s="65" t="s">
        <v>2091</v>
      </c>
      <c r="H214" s="65"/>
      <c r="I214" s="69">
        <v>250000</v>
      </c>
      <c r="J214" s="65"/>
    </row>
    <row r="215" spans="1:10" ht="11.25" customHeight="1">
      <c r="A215" s="65" t="s">
        <v>65</v>
      </c>
      <c r="B215" s="65"/>
      <c r="C215" s="65"/>
      <c r="D215" s="65"/>
      <c r="E215" s="65" t="s">
        <v>1560</v>
      </c>
      <c r="F215" s="65"/>
      <c r="G215" s="65" t="s">
        <v>2091</v>
      </c>
      <c r="H215" s="65"/>
      <c r="I215" s="69">
        <v>150000</v>
      </c>
      <c r="J215" s="65"/>
    </row>
    <row r="216" spans="1:10" ht="11.25" customHeight="1">
      <c r="A216" s="65" t="s">
        <v>64</v>
      </c>
      <c r="B216" s="65"/>
      <c r="C216" s="65"/>
      <c r="D216" s="65"/>
      <c r="E216" s="65" t="s">
        <v>1566</v>
      </c>
      <c r="F216" s="65"/>
      <c r="G216" s="65" t="s">
        <v>2091</v>
      </c>
      <c r="H216" s="65"/>
      <c r="I216" s="69">
        <v>250000</v>
      </c>
      <c r="J216" s="65"/>
    </row>
    <row r="217" spans="1:10" ht="11.25" customHeight="1">
      <c r="A217" s="65" t="s">
        <v>64</v>
      </c>
      <c r="B217" s="65"/>
      <c r="C217" s="71"/>
      <c r="D217" s="71"/>
      <c r="E217" s="65" t="s">
        <v>66</v>
      </c>
      <c r="F217" s="65"/>
      <c r="G217" s="65" t="s">
        <v>1554</v>
      </c>
      <c r="H217" s="65"/>
      <c r="I217" s="69">
        <v>40000</v>
      </c>
      <c r="J217" s="65"/>
    </row>
    <row r="218" spans="1:10" ht="11.25" customHeight="1">
      <c r="A218" s="65" t="s">
        <v>67</v>
      </c>
      <c r="B218" s="65"/>
      <c r="C218" s="65"/>
      <c r="D218" s="65"/>
      <c r="E218" s="65" t="s">
        <v>62</v>
      </c>
      <c r="F218" s="65"/>
      <c r="G218" s="65" t="s">
        <v>995</v>
      </c>
      <c r="H218" s="65"/>
      <c r="I218" s="69">
        <v>6600</v>
      </c>
      <c r="J218" s="70"/>
    </row>
    <row r="219" spans="1:10" ht="11.25" customHeight="1">
      <c r="A219" s="65" t="s">
        <v>1122</v>
      </c>
      <c r="B219" s="65"/>
      <c r="C219" s="65"/>
      <c r="D219" s="59"/>
      <c r="E219" s="59"/>
      <c r="F219" s="59"/>
      <c r="G219" s="59"/>
      <c r="H219" s="59"/>
      <c r="I219" s="64"/>
      <c r="J219" s="59"/>
    </row>
    <row r="220" spans="1:10" ht="11.25" customHeight="1">
      <c r="A220" s="65" t="s">
        <v>68</v>
      </c>
      <c r="B220" s="65"/>
      <c r="C220" s="65"/>
      <c r="D220" s="59"/>
      <c r="E220" s="59"/>
      <c r="F220" s="59"/>
      <c r="G220" s="59"/>
      <c r="H220" s="59"/>
      <c r="I220" s="64"/>
      <c r="J220" s="59"/>
    </row>
    <row r="221" spans="1:10" ht="11.25" customHeight="1">
      <c r="A221" s="65" t="s">
        <v>69</v>
      </c>
      <c r="B221" s="65"/>
      <c r="C221" s="65"/>
      <c r="D221" s="57"/>
      <c r="E221" s="57" t="s">
        <v>70</v>
      </c>
      <c r="F221" s="57"/>
      <c r="G221" s="57" t="s">
        <v>71</v>
      </c>
      <c r="H221" s="57"/>
      <c r="I221" s="58">
        <v>200000</v>
      </c>
      <c r="J221" s="57"/>
    </row>
    <row r="222" spans="1:10" ht="11.25" customHeight="1">
      <c r="A222" s="65" t="s">
        <v>72</v>
      </c>
      <c r="B222" s="65"/>
      <c r="C222" s="65"/>
      <c r="D222" s="65"/>
      <c r="E222" s="65" t="s">
        <v>2091</v>
      </c>
      <c r="F222" s="65"/>
      <c r="G222" s="65" t="s">
        <v>2091</v>
      </c>
      <c r="H222" s="65"/>
      <c r="I222" s="69">
        <v>200000</v>
      </c>
      <c r="J222" s="65"/>
    </row>
    <row r="223" spans="1:10" ht="11.25" customHeight="1">
      <c r="A223" s="65" t="s">
        <v>73</v>
      </c>
      <c r="B223" s="65"/>
      <c r="C223" s="65"/>
      <c r="D223" s="65"/>
      <c r="E223" s="65" t="s">
        <v>74</v>
      </c>
      <c r="F223" s="65"/>
      <c r="G223" s="65" t="s">
        <v>75</v>
      </c>
      <c r="H223" s="65"/>
      <c r="I223" s="69">
        <v>200000</v>
      </c>
      <c r="J223" s="65"/>
    </row>
    <row r="224" spans="1:10" ht="11.25" customHeight="1">
      <c r="A224" s="65" t="s">
        <v>76</v>
      </c>
      <c r="B224" s="65"/>
      <c r="C224" s="65"/>
      <c r="D224" s="65"/>
      <c r="E224" s="65" t="s">
        <v>2091</v>
      </c>
      <c r="F224" s="65"/>
      <c r="G224" s="65" t="s">
        <v>2091</v>
      </c>
      <c r="H224" s="65"/>
      <c r="I224" s="69">
        <v>700000</v>
      </c>
      <c r="J224" s="70"/>
    </row>
    <row r="225" spans="1:10" ht="11.25" customHeight="1">
      <c r="A225" s="65" t="s">
        <v>77</v>
      </c>
      <c r="B225" s="65"/>
      <c r="C225" s="65"/>
      <c r="D225" s="65"/>
      <c r="E225" s="65" t="s">
        <v>2091</v>
      </c>
      <c r="F225" s="65"/>
      <c r="G225" s="65" t="s">
        <v>2091</v>
      </c>
      <c r="H225" s="65"/>
      <c r="I225" s="69">
        <v>700000</v>
      </c>
      <c r="J225" s="70"/>
    </row>
    <row r="226" spans="1:10" ht="11.25" customHeight="1">
      <c r="A226" s="65" t="s">
        <v>78</v>
      </c>
      <c r="B226" s="65"/>
      <c r="C226" s="65"/>
      <c r="D226" s="65"/>
      <c r="E226" s="65" t="s">
        <v>2091</v>
      </c>
      <c r="F226" s="65"/>
      <c r="G226" s="65" t="s">
        <v>2091</v>
      </c>
      <c r="H226" s="65"/>
      <c r="I226" s="69">
        <v>500000</v>
      </c>
      <c r="J226" s="70"/>
    </row>
    <row r="227" spans="1:10" ht="11.25" customHeight="1">
      <c r="A227" s="65" t="s">
        <v>955</v>
      </c>
      <c r="B227" s="65"/>
      <c r="C227" s="65"/>
      <c r="D227" s="65"/>
      <c r="E227" s="65" t="s">
        <v>2091</v>
      </c>
      <c r="F227" s="65"/>
      <c r="G227" s="65" t="s">
        <v>2091</v>
      </c>
      <c r="H227" s="65"/>
      <c r="I227" s="69">
        <v>90000</v>
      </c>
      <c r="J227" s="70"/>
    </row>
    <row r="228" spans="1:10" ht="11.25" customHeight="1">
      <c r="A228" s="65" t="s">
        <v>79</v>
      </c>
      <c r="B228" s="65"/>
      <c r="C228" s="65"/>
      <c r="D228" s="65"/>
      <c r="E228" s="65" t="s">
        <v>972</v>
      </c>
      <c r="F228" s="65"/>
      <c r="G228" s="65" t="s">
        <v>973</v>
      </c>
      <c r="H228" s="65"/>
      <c r="I228" s="73" t="s">
        <v>1662</v>
      </c>
      <c r="J228" s="70"/>
    </row>
    <row r="229" spans="1:10" ht="11.25" customHeight="1">
      <c r="A229" s="59" t="s">
        <v>1626</v>
      </c>
      <c r="B229" s="59"/>
      <c r="C229" s="59"/>
      <c r="D229" s="59"/>
      <c r="E229" s="59" t="s">
        <v>80</v>
      </c>
      <c r="F229" s="59"/>
      <c r="G229" s="59" t="s">
        <v>464</v>
      </c>
      <c r="H229" s="59"/>
      <c r="I229" s="64">
        <v>30</v>
      </c>
      <c r="J229" s="83"/>
    </row>
    <row r="230" spans="1:10" ht="11.25" customHeight="1">
      <c r="A230" s="57"/>
      <c r="B230" s="57"/>
      <c r="C230" s="57"/>
      <c r="D230" s="57"/>
      <c r="E230" s="57" t="s">
        <v>81</v>
      </c>
      <c r="F230" s="57"/>
      <c r="G230" s="57" t="s">
        <v>463</v>
      </c>
      <c r="H230" s="57"/>
      <c r="I230" s="58"/>
      <c r="J230" s="91"/>
    </row>
    <row r="231" spans="1:10" ht="11.25" customHeight="1">
      <c r="A231" s="65" t="s">
        <v>1614</v>
      </c>
      <c r="B231" s="65"/>
      <c r="C231" s="65"/>
      <c r="D231" s="59"/>
      <c r="E231" s="59"/>
      <c r="F231" s="59"/>
      <c r="G231" s="59"/>
      <c r="H231" s="59"/>
      <c r="I231" s="64"/>
      <c r="J231" s="83"/>
    </row>
    <row r="232" spans="1:10" ht="11.25" customHeight="1">
      <c r="A232" s="65" t="s">
        <v>82</v>
      </c>
      <c r="B232" s="65"/>
      <c r="C232" s="65"/>
      <c r="D232" s="76"/>
      <c r="E232" s="76" t="s">
        <v>83</v>
      </c>
      <c r="F232" s="76"/>
      <c r="G232" s="76" t="s">
        <v>84</v>
      </c>
      <c r="H232" s="76"/>
      <c r="I232" s="88">
        <v>5000000</v>
      </c>
      <c r="J232" s="92"/>
    </row>
    <row r="233" spans="1:10" ht="11.25" customHeight="1">
      <c r="A233" s="65" t="s">
        <v>85</v>
      </c>
      <c r="B233" s="65"/>
      <c r="C233" s="65"/>
      <c r="D233" s="65"/>
      <c r="E233" s="65" t="s">
        <v>2091</v>
      </c>
      <c r="F233" s="65"/>
      <c r="G233" s="65" t="s">
        <v>2091</v>
      </c>
      <c r="H233" s="65"/>
      <c r="I233" s="69">
        <v>6300000</v>
      </c>
      <c r="J233" s="70"/>
    </row>
    <row r="234" spans="1:10" ht="11.25" customHeight="1">
      <c r="A234" s="59" t="s">
        <v>2051</v>
      </c>
      <c r="B234" s="59"/>
      <c r="C234" s="59"/>
      <c r="D234" s="59"/>
      <c r="E234" s="59" t="s">
        <v>86</v>
      </c>
      <c r="F234" s="59"/>
      <c r="G234" s="59" t="s">
        <v>980</v>
      </c>
      <c r="H234" s="59"/>
      <c r="I234" s="64">
        <v>25000000</v>
      </c>
      <c r="J234" s="83"/>
    </row>
    <row r="235" spans="1:10" ht="11.25" customHeight="1">
      <c r="A235" s="76"/>
      <c r="B235" s="76"/>
      <c r="C235" s="76"/>
      <c r="D235" s="57"/>
      <c r="E235" s="57" t="s">
        <v>3</v>
      </c>
      <c r="F235" s="57"/>
      <c r="G235" s="57"/>
      <c r="H235" s="57"/>
      <c r="I235" s="58"/>
      <c r="J235" s="91"/>
    </row>
    <row r="236" spans="1:10" ht="11.25" customHeight="1">
      <c r="A236" s="65" t="s">
        <v>518</v>
      </c>
      <c r="B236" s="65"/>
      <c r="C236" s="65"/>
      <c r="D236" s="59"/>
      <c r="E236" s="59"/>
      <c r="F236" s="59"/>
      <c r="G236" s="59"/>
      <c r="H236" s="59"/>
      <c r="I236" s="64"/>
      <c r="J236" s="83"/>
    </row>
    <row r="237" spans="1:10" ht="11.25" customHeight="1">
      <c r="A237" s="65" t="s">
        <v>4</v>
      </c>
      <c r="B237" s="65"/>
      <c r="C237" s="65"/>
      <c r="D237" s="57"/>
      <c r="E237" s="57" t="s">
        <v>5</v>
      </c>
      <c r="F237" s="57"/>
      <c r="G237" s="57" t="s">
        <v>6</v>
      </c>
      <c r="H237" s="57"/>
      <c r="I237" s="58">
        <v>40000</v>
      </c>
      <c r="J237" s="93" t="s">
        <v>772</v>
      </c>
    </row>
    <row r="238" spans="1:10" ht="11.25" customHeight="1">
      <c r="A238" s="65" t="s">
        <v>7</v>
      </c>
      <c r="B238" s="65"/>
      <c r="C238" s="65"/>
      <c r="D238" s="65"/>
      <c r="E238" s="65" t="s">
        <v>8</v>
      </c>
      <c r="F238" s="65"/>
      <c r="G238" s="65" t="s">
        <v>9</v>
      </c>
      <c r="H238" s="65"/>
      <c r="I238" s="69">
        <v>10000</v>
      </c>
      <c r="J238" s="70"/>
    </row>
    <row r="239" spans="1:10" ht="11.25" customHeight="1">
      <c r="A239" s="65" t="s">
        <v>7</v>
      </c>
      <c r="B239" s="65"/>
      <c r="C239" s="65"/>
      <c r="D239" s="65"/>
      <c r="E239" s="65" t="s">
        <v>1553</v>
      </c>
      <c r="F239" s="65"/>
      <c r="G239" s="65" t="s">
        <v>10</v>
      </c>
      <c r="H239" s="65"/>
      <c r="I239" s="69">
        <v>10000</v>
      </c>
      <c r="J239" s="70"/>
    </row>
    <row r="240" spans="1:10" ht="11.25" customHeight="1">
      <c r="A240" s="65" t="s">
        <v>7</v>
      </c>
      <c r="B240" s="65"/>
      <c r="C240" s="65"/>
      <c r="D240" s="65"/>
      <c r="E240" s="65" t="s">
        <v>11</v>
      </c>
      <c r="F240" s="65"/>
      <c r="G240" s="65" t="s">
        <v>12</v>
      </c>
      <c r="H240" s="65"/>
      <c r="I240" s="69">
        <v>20000</v>
      </c>
      <c r="J240" s="70"/>
    </row>
    <row r="241" spans="1:10" ht="11.25" customHeight="1">
      <c r="A241" s="65" t="s">
        <v>7</v>
      </c>
      <c r="B241" s="65"/>
      <c r="C241" s="65"/>
      <c r="D241" s="65"/>
      <c r="E241" s="65" t="s">
        <v>13</v>
      </c>
      <c r="F241" s="65"/>
      <c r="G241" s="65" t="s">
        <v>14</v>
      </c>
      <c r="H241" s="65"/>
      <c r="I241" s="73" t="s">
        <v>1662</v>
      </c>
      <c r="J241" s="70"/>
    </row>
    <row r="242" spans="1:10" ht="11.25" customHeight="1">
      <c r="A242" s="65" t="s">
        <v>7</v>
      </c>
      <c r="B242" s="65"/>
      <c r="C242" s="65"/>
      <c r="D242" s="65"/>
      <c r="E242" s="65" t="s">
        <v>15</v>
      </c>
      <c r="F242" s="65"/>
      <c r="G242" s="65" t="s">
        <v>16</v>
      </c>
      <c r="H242" s="65"/>
      <c r="I242" s="69">
        <v>20000</v>
      </c>
      <c r="J242" s="70"/>
    </row>
    <row r="243" spans="1:10" ht="11.25" customHeight="1">
      <c r="A243" s="65" t="s">
        <v>7</v>
      </c>
      <c r="B243" s="65"/>
      <c r="C243" s="65"/>
      <c r="D243" s="65"/>
      <c r="E243" s="65" t="s">
        <v>17</v>
      </c>
      <c r="F243" s="65"/>
      <c r="G243" s="65" t="s">
        <v>1563</v>
      </c>
      <c r="H243" s="65"/>
      <c r="I243" s="73" t="s">
        <v>1662</v>
      </c>
      <c r="J243" s="70"/>
    </row>
    <row r="244" spans="1:10" ht="11.25" customHeight="1">
      <c r="A244" s="59"/>
      <c r="B244" s="59"/>
      <c r="C244" s="59"/>
      <c r="D244" s="59"/>
      <c r="E244" s="65" t="s">
        <v>18</v>
      </c>
      <c r="F244" s="59"/>
      <c r="G244" s="59"/>
      <c r="H244" s="59"/>
      <c r="I244" s="64"/>
      <c r="J244" s="83"/>
    </row>
    <row r="245" spans="1:10" ht="11.25" customHeight="1">
      <c r="A245" s="57" t="s">
        <v>7</v>
      </c>
      <c r="B245" s="57"/>
      <c r="C245" s="57"/>
      <c r="D245" s="57"/>
      <c r="E245" s="57" t="s">
        <v>19</v>
      </c>
      <c r="F245" s="57"/>
      <c r="G245" s="57" t="s">
        <v>1556</v>
      </c>
      <c r="H245" s="57"/>
      <c r="I245" s="58">
        <v>60000</v>
      </c>
      <c r="J245" s="91"/>
    </row>
    <row r="246" spans="1:10" ht="11.25" customHeight="1">
      <c r="A246" s="65" t="s">
        <v>7</v>
      </c>
      <c r="B246" s="65"/>
      <c r="C246" s="65"/>
      <c r="D246" s="65"/>
      <c r="E246" s="65" t="s">
        <v>20</v>
      </c>
      <c r="F246" s="65"/>
      <c r="G246" s="65" t="s">
        <v>21</v>
      </c>
      <c r="H246" s="65"/>
      <c r="I246" s="69">
        <v>15000</v>
      </c>
      <c r="J246" s="94" t="s">
        <v>772</v>
      </c>
    </row>
    <row r="247" spans="1:10" ht="11.25" customHeight="1">
      <c r="A247" s="65" t="s">
        <v>7</v>
      </c>
      <c r="B247" s="65"/>
      <c r="C247" s="65"/>
      <c r="D247" s="65"/>
      <c r="E247" s="65" t="s">
        <v>22</v>
      </c>
      <c r="F247" s="65"/>
      <c r="G247" s="65" t="s">
        <v>1558</v>
      </c>
      <c r="H247" s="65"/>
      <c r="I247" s="69">
        <v>20000</v>
      </c>
      <c r="J247" s="70"/>
    </row>
    <row r="248" spans="1:10" ht="11.25" customHeight="1">
      <c r="A248" s="65" t="s">
        <v>23</v>
      </c>
      <c r="B248" s="65"/>
      <c r="C248" s="65"/>
      <c r="D248" s="65"/>
      <c r="E248" s="65" t="s">
        <v>24</v>
      </c>
      <c r="F248" s="65"/>
      <c r="G248" s="65" t="s">
        <v>995</v>
      </c>
      <c r="H248" s="65"/>
      <c r="I248" s="69">
        <v>145000</v>
      </c>
      <c r="J248" s="70"/>
    </row>
    <row r="249" spans="1:10" ht="11.25" customHeight="1">
      <c r="A249" s="65" t="s">
        <v>7</v>
      </c>
      <c r="B249" s="65"/>
      <c r="C249" s="65"/>
      <c r="D249" s="65"/>
      <c r="E249" s="65" t="s">
        <v>19</v>
      </c>
      <c r="F249" s="65"/>
      <c r="G249" s="65" t="s">
        <v>1556</v>
      </c>
      <c r="H249" s="65"/>
      <c r="I249" s="69">
        <v>30000</v>
      </c>
      <c r="J249" s="70"/>
    </row>
    <row r="250" spans="1:10" ht="11.25" customHeight="1">
      <c r="A250" s="65" t="s">
        <v>7</v>
      </c>
      <c r="B250" s="65"/>
      <c r="C250" s="65"/>
      <c r="D250" s="65"/>
      <c r="E250" s="65" t="s">
        <v>1001</v>
      </c>
      <c r="F250" s="65"/>
      <c r="G250" s="65" t="s">
        <v>976</v>
      </c>
      <c r="H250" s="65"/>
      <c r="I250" s="73">
        <v>160000</v>
      </c>
      <c r="J250" s="70"/>
    </row>
    <row r="251" spans="1:10" ht="11.25" customHeight="1">
      <c r="A251" s="65" t="s">
        <v>25</v>
      </c>
      <c r="B251" s="65"/>
      <c r="C251" s="65"/>
      <c r="D251" s="65"/>
      <c r="E251" s="65" t="s">
        <v>26</v>
      </c>
      <c r="F251" s="65"/>
      <c r="G251" s="65" t="s">
        <v>995</v>
      </c>
      <c r="H251" s="65"/>
      <c r="I251" s="69">
        <v>20000</v>
      </c>
      <c r="J251" s="70"/>
    </row>
    <row r="252" spans="1:10" ht="11.25" customHeight="1">
      <c r="A252" s="273" t="s">
        <v>1615</v>
      </c>
      <c r="B252" s="273"/>
      <c r="C252" s="273"/>
      <c r="D252" s="273"/>
      <c r="E252" s="273"/>
      <c r="F252" s="273"/>
      <c r="G252" s="273"/>
      <c r="H252" s="273"/>
      <c r="I252" s="273"/>
      <c r="J252" s="273"/>
    </row>
    <row r="253" spans="1:10" ht="11.25" customHeight="1">
      <c r="A253" s="272" t="s">
        <v>2061</v>
      </c>
      <c r="B253" s="272"/>
      <c r="C253" s="272"/>
      <c r="D253" s="272"/>
      <c r="E253" s="272"/>
      <c r="F253" s="272"/>
      <c r="G253" s="272"/>
      <c r="H253" s="272"/>
      <c r="I253" s="272"/>
      <c r="J253" s="272"/>
    </row>
    <row r="254" spans="1:10" ht="11.25" customHeight="1">
      <c r="A254" s="272" t="s">
        <v>2498</v>
      </c>
      <c r="B254" s="272"/>
      <c r="C254" s="272"/>
      <c r="D254" s="272"/>
      <c r="E254" s="272"/>
      <c r="F254" s="272"/>
      <c r="G254" s="272"/>
      <c r="H254" s="272"/>
      <c r="I254" s="272"/>
      <c r="J254" s="272"/>
    </row>
    <row r="255" spans="1:10" ht="11.25" customHeight="1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</row>
    <row r="256" spans="1:10" ht="11.25" customHeight="1">
      <c r="A256" s="272" t="s">
        <v>748</v>
      </c>
      <c r="B256" s="272"/>
      <c r="C256" s="272"/>
      <c r="D256" s="272"/>
      <c r="E256" s="272"/>
      <c r="F256" s="272"/>
      <c r="G256" s="272"/>
      <c r="H256" s="272"/>
      <c r="I256" s="272"/>
      <c r="J256" s="272"/>
    </row>
    <row r="257" spans="1:10" ht="11.25" customHeight="1">
      <c r="A257" s="275" t="s">
        <v>761</v>
      </c>
      <c r="B257" s="275"/>
      <c r="C257" s="275"/>
      <c r="D257" s="275"/>
      <c r="E257" s="275"/>
      <c r="F257" s="275"/>
      <c r="G257" s="275"/>
      <c r="H257" s="275"/>
      <c r="I257" s="275"/>
      <c r="J257" s="275"/>
    </row>
    <row r="258" spans="1:10" ht="11.25" customHeight="1">
      <c r="A258" s="273"/>
      <c r="B258" s="273"/>
      <c r="C258" s="273"/>
      <c r="D258" s="59"/>
      <c r="E258" s="59"/>
      <c r="F258" s="59"/>
      <c r="G258" s="59"/>
      <c r="H258" s="59"/>
      <c r="I258" s="60" t="s">
        <v>762</v>
      </c>
      <c r="J258" s="59"/>
    </row>
    <row r="259" spans="1:10" ht="11.25" customHeight="1">
      <c r="A259" s="61" t="s">
        <v>1625</v>
      </c>
      <c r="B259" s="61"/>
      <c r="C259" s="61"/>
      <c r="D259" s="61"/>
      <c r="E259" s="62" t="s">
        <v>763</v>
      </c>
      <c r="F259" s="57"/>
      <c r="G259" s="62" t="s">
        <v>764</v>
      </c>
      <c r="H259" s="62"/>
      <c r="I259" s="63" t="s">
        <v>765</v>
      </c>
      <c r="J259" s="57"/>
    </row>
    <row r="260" spans="1:10" ht="11.25" customHeight="1">
      <c r="A260" s="71" t="s">
        <v>745</v>
      </c>
      <c r="B260" s="71"/>
      <c r="C260" s="71"/>
      <c r="D260" s="55"/>
      <c r="E260" s="59"/>
      <c r="F260" s="59"/>
      <c r="G260" s="59"/>
      <c r="H260" s="59"/>
      <c r="I260" s="64"/>
      <c r="J260" s="59"/>
    </row>
    <row r="261" spans="1:10" ht="11.25" customHeight="1">
      <c r="A261" s="59" t="s">
        <v>27</v>
      </c>
      <c r="B261" s="59"/>
      <c r="C261" s="59"/>
      <c r="D261" s="59"/>
      <c r="E261" s="59" t="s">
        <v>28</v>
      </c>
      <c r="F261" s="59"/>
      <c r="G261" s="59" t="s">
        <v>29</v>
      </c>
      <c r="H261" s="59"/>
      <c r="I261" s="75">
        <v>2550000</v>
      </c>
      <c r="J261" s="95" t="s">
        <v>772</v>
      </c>
    </row>
    <row r="262" spans="1:10" ht="11.25" customHeight="1">
      <c r="A262" s="59"/>
      <c r="B262" s="59"/>
      <c r="C262" s="59"/>
      <c r="D262" s="59"/>
      <c r="E262" s="59" t="s">
        <v>30</v>
      </c>
      <c r="F262" s="59"/>
      <c r="G262" s="59" t="s">
        <v>31</v>
      </c>
      <c r="H262" s="59"/>
      <c r="I262" s="64"/>
      <c r="J262" s="83"/>
    </row>
    <row r="263" spans="1:10" ht="11.25" customHeight="1">
      <c r="A263" s="57"/>
      <c r="B263" s="57"/>
      <c r="C263" s="57"/>
      <c r="D263" s="57"/>
      <c r="E263" s="57" t="s">
        <v>15</v>
      </c>
      <c r="F263" s="57"/>
      <c r="G263" s="57" t="s">
        <v>16</v>
      </c>
      <c r="H263" s="57"/>
      <c r="I263" s="58"/>
      <c r="J263" s="91"/>
    </row>
    <row r="264" spans="1:10" ht="11.25" customHeight="1">
      <c r="A264" s="65" t="s">
        <v>32</v>
      </c>
      <c r="B264" s="65"/>
      <c r="C264" s="65"/>
      <c r="D264" s="59"/>
      <c r="E264" s="59"/>
      <c r="F264" s="59"/>
      <c r="G264" s="59"/>
      <c r="H264" s="59"/>
      <c r="I264" s="64"/>
      <c r="J264" s="83"/>
    </row>
    <row r="265" spans="1:10" ht="11.25" customHeight="1">
      <c r="A265" s="59" t="s">
        <v>33</v>
      </c>
      <c r="B265" s="59"/>
      <c r="C265" s="59"/>
      <c r="D265" s="59"/>
      <c r="E265" s="59" t="s">
        <v>34</v>
      </c>
      <c r="F265" s="59"/>
      <c r="G265" s="59" t="s">
        <v>35</v>
      </c>
      <c r="H265" s="59"/>
      <c r="I265" s="64">
        <v>6000</v>
      </c>
      <c r="J265" s="95" t="s">
        <v>772</v>
      </c>
    </row>
    <row r="266" spans="1:10" ht="11.25" customHeight="1">
      <c r="A266" s="59"/>
      <c r="B266" s="59"/>
      <c r="C266" s="59"/>
      <c r="D266" s="59"/>
      <c r="E266" s="59" t="s">
        <v>36</v>
      </c>
      <c r="F266" s="59"/>
      <c r="G266" s="59" t="s">
        <v>37</v>
      </c>
      <c r="H266" s="59"/>
      <c r="I266" s="64"/>
      <c r="J266" s="83"/>
    </row>
    <row r="267" spans="1:10" ht="11.25" customHeight="1">
      <c r="A267" s="57"/>
      <c r="B267" s="57"/>
      <c r="C267" s="57"/>
      <c r="D267" s="76"/>
      <c r="E267" s="76" t="s">
        <v>38</v>
      </c>
      <c r="F267" s="76"/>
      <c r="G267" s="76" t="s">
        <v>39</v>
      </c>
      <c r="H267" s="76"/>
      <c r="I267" s="88"/>
      <c r="J267" s="92"/>
    </row>
    <row r="268" spans="1:10" ht="11.25" customHeight="1">
      <c r="A268" s="65" t="s">
        <v>40</v>
      </c>
      <c r="B268" s="65"/>
      <c r="C268" s="65"/>
      <c r="D268" s="65"/>
      <c r="E268" s="65" t="s">
        <v>41</v>
      </c>
      <c r="F268" s="65"/>
      <c r="G268" s="65" t="s">
        <v>9</v>
      </c>
      <c r="H268" s="65"/>
      <c r="I268" s="73" t="s">
        <v>1662</v>
      </c>
      <c r="J268" s="70"/>
    </row>
    <row r="269" spans="1:10" ht="11.25" customHeight="1">
      <c r="A269" s="65" t="s">
        <v>1658</v>
      </c>
      <c r="B269" s="65"/>
      <c r="C269" s="72" t="s">
        <v>1091</v>
      </c>
      <c r="D269" s="59"/>
      <c r="E269" s="59" t="s">
        <v>42</v>
      </c>
      <c r="F269" s="59"/>
      <c r="G269" s="59" t="s">
        <v>71</v>
      </c>
      <c r="H269" s="59"/>
      <c r="I269" s="75">
        <v>12000</v>
      </c>
      <c r="J269" s="95" t="s">
        <v>772</v>
      </c>
    </row>
    <row r="270" spans="1:10" ht="11.25" customHeight="1">
      <c r="A270" s="59"/>
      <c r="B270" s="59"/>
      <c r="C270" s="67"/>
      <c r="D270" s="59"/>
      <c r="E270" s="59" t="s">
        <v>43</v>
      </c>
      <c r="F270" s="59"/>
      <c r="G270" s="59" t="s">
        <v>44</v>
      </c>
      <c r="H270" s="59"/>
      <c r="I270" s="64"/>
      <c r="J270" s="83"/>
    </row>
    <row r="271" spans="1:10" ht="11.25" customHeight="1">
      <c r="A271" s="59"/>
      <c r="B271" s="59"/>
      <c r="C271" s="67"/>
      <c r="D271" s="59"/>
      <c r="E271" s="59" t="s">
        <v>45</v>
      </c>
      <c r="F271" s="59"/>
      <c r="G271" s="59" t="s">
        <v>46</v>
      </c>
      <c r="H271" s="59"/>
      <c r="I271" s="64"/>
      <c r="J271" s="83"/>
    </row>
    <row r="272" spans="1:10" ht="11.25" customHeight="1">
      <c r="A272" s="59"/>
      <c r="B272" s="59"/>
      <c r="C272" s="67"/>
      <c r="D272" s="59"/>
      <c r="E272" s="59" t="s">
        <v>47</v>
      </c>
      <c r="F272" s="59"/>
      <c r="G272" s="59" t="s">
        <v>48</v>
      </c>
      <c r="H272" s="59"/>
      <c r="I272" s="64"/>
      <c r="J272" s="83"/>
    </row>
    <row r="273" spans="1:10" ht="11.25" customHeight="1">
      <c r="A273" s="59"/>
      <c r="B273" s="59"/>
      <c r="C273" s="67"/>
      <c r="D273" s="59"/>
      <c r="E273" s="59" t="s">
        <v>49</v>
      </c>
      <c r="F273" s="59"/>
      <c r="G273" s="59" t="s">
        <v>50</v>
      </c>
      <c r="H273" s="59"/>
      <c r="I273" s="64"/>
      <c r="J273" s="83"/>
    </row>
    <row r="274" spans="1:10" ht="11.25" customHeight="1">
      <c r="A274" s="59"/>
      <c r="B274" s="59"/>
      <c r="C274" s="67"/>
      <c r="D274" s="59"/>
      <c r="E274" s="59" t="s">
        <v>51</v>
      </c>
      <c r="F274" s="59"/>
      <c r="G274" s="59" t="s">
        <v>2204</v>
      </c>
      <c r="H274" s="59"/>
      <c r="I274" s="64"/>
      <c r="J274" s="83"/>
    </row>
    <row r="275" spans="1:10" ht="11.25" customHeight="1">
      <c r="A275" s="59"/>
      <c r="B275" s="59"/>
      <c r="C275" s="67"/>
      <c r="D275" s="59"/>
      <c r="E275" s="76" t="s">
        <v>2091</v>
      </c>
      <c r="F275" s="59"/>
      <c r="G275" s="59" t="s">
        <v>2205</v>
      </c>
      <c r="H275" s="59"/>
      <c r="I275" s="64"/>
      <c r="J275" s="83"/>
    </row>
    <row r="276" spans="1:10" ht="11.25" customHeight="1">
      <c r="A276" s="59"/>
      <c r="B276" s="59"/>
      <c r="C276" s="67"/>
      <c r="D276" s="59"/>
      <c r="E276" s="76" t="s">
        <v>2091</v>
      </c>
      <c r="F276" s="59"/>
      <c r="G276" s="59" t="s">
        <v>2206</v>
      </c>
      <c r="H276" s="59"/>
      <c r="I276" s="64"/>
      <c r="J276" s="83"/>
    </row>
    <row r="277" spans="1:10" ht="11.25" customHeight="1">
      <c r="A277" s="59"/>
      <c r="B277" s="59"/>
      <c r="C277" s="67"/>
      <c r="D277" s="59"/>
      <c r="E277" s="59" t="s">
        <v>2207</v>
      </c>
      <c r="F277" s="59"/>
      <c r="G277" s="59" t="s">
        <v>2208</v>
      </c>
      <c r="H277" s="59"/>
      <c r="I277" s="64"/>
      <c r="J277" s="83"/>
    </row>
    <row r="278" spans="1:10" ht="11.25" customHeight="1">
      <c r="A278" s="59"/>
      <c r="B278" s="59"/>
      <c r="C278" s="67"/>
      <c r="D278" s="59"/>
      <c r="E278" s="59" t="s">
        <v>2209</v>
      </c>
      <c r="F278" s="59"/>
      <c r="G278" s="59"/>
      <c r="H278" s="59"/>
      <c r="I278" s="64"/>
      <c r="J278" s="83"/>
    </row>
    <row r="279" spans="1:10" ht="11.25" customHeight="1">
      <c r="A279" s="57"/>
      <c r="B279" s="57"/>
      <c r="C279" s="68"/>
      <c r="D279" s="57"/>
      <c r="E279" s="57" t="s">
        <v>2210</v>
      </c>
      <c r="F279" s="57"/>
      <c r="G279" s="57" t="s">
        <v>2211</v>
      </c>
      <c r="H279" s="57"/>
      <c r="I279" s="58"/>
      <c r="J279" s="91"/>
    </row>
    <row r="280" spans="1:10" ht="11.25" customHeight="1">
      <c r="A280" s="65" t="s">
        <v>1619</v>
      </c>
      <c r="B280" s="65"/>
      <c r="C280" s="65"/>
      <c r="D280" s="59"/>
      <c r="E280" s="59"/>
      <c r="F280" s="59"/>
      <c r="G280" s="59"/>
      <c r="H280" s="59"/>
      <c r="I280" s="64"/>
      <c r="J280" s="83"/>
    </row>
    <row r="281" spans="1:10" ht="11.25" customHeight="1">
      <c r="A281" s="59" t="s">
        <v>2108</v>
      </c>
      <c r="B281" s="59"/>
      <c r="C281" s="59"/>
      <c r="D281" s="59"/>
      <c r="E281" s="59" t="s">
        <v>42</v>
      </c>
      <c r="F281" s="59"/>
      <c r="G281" s="59" t="s">
        <v>71</v>
      </c>
      <c r="H281" s="59"/>
      <c r="I281" s="64">
        <v>32000000</v>
      </c>
      <c r="J281" s="95" t="s">
        <v>772</v>
      </c>
    </row>
    <row r="282" spans="1:10" ht="11.25" customHeight="1">
      <c r="A282" s="59"/>
      <c r="B282" s="59"/>
      <c r="C282" s="59"/>
      <c r="D282" s="59"/>
      <c r="E282" s="59" t="s">
        <v>43</v>
      </c>
      <c r="F282" s="59"/>
      <c r="G282" s="59" t="s">
        <v>44</v>
      </c>
      <c r="H282" s="59"/>
      <c r="I282" s="64"/>
      <c r="J282" s="83"/>
    </row>
    <row r="283" spans="1:10" ht="11.25" customHeight="1">
      <c r="A283" s="59"/>
      <c r="B283" s="59"/>
      <c r="C283" s="59"/>
      <c r="D283" s="59"/>
      <c r="E283" s="59" t="s">
        <v>45</v>
      </c>
      <c r="F283" s="59"/>
      <c r="G283" s="59" t="s">
        <v>46</v>
      </c>
      <c r="H283" s="59"/>
      <c r="I283" s="64"/>
      <c r="J283" s="83"/>
    </row>
    <row r="284" spans="1:10" ht="11.25" customHeight="1">
      <c r="A284" s="59"/>
      <c r="B284" s="59"/>
      <c r="C284" s="59"/>
      <c r="D284" s="59"/>
      <c r="E284" s="59" t="s">
        <v>2212</v>
      </c>
      <c r="F284" s="59"/>
      <c r="G284" s="59" t="s">
        <v>47</v>
      </c>
      <c r="H284" s="59"/>
      <c r="I284" s="64"/>
      <c r="J284" s="83"/>
    </row>
    <row r="285" spans="1:10" ht="11.25" customHeight="1">
      <c r="A285" s="59"/>
      <c r="B285" s="59"/>
      <c r="C285" s="59"/>
      <c r="D285" s="59"/>
      <c r="E285" s="59" t="s">
        <v>49</v>
      </c>
      <c r="F285" s="59"/>
      <c r="G285" s="59" t="s">
        <v>50</v>
      </c>
      <c r="H285" s="59"/>
      <c r="I285" s="64"/>
      <c r="J285" s="83"/>
    </row>
    <row r="286" spans="1:10" ht="11.25" customHeight="1">
      <c r="A286" s="57"/>
      <c r="B286" s="57"/>
      <c r="C286" s="57"/>
      <c r="D286" s="57"/>
      <c r="E286" s="57" t="s">
        <v>2210</v>
      </c>
      <c r="F286" s="57"/>
      <c r="G286" s="57" t="s">
        <v>2211</v>
      </c>
      <c r="H286" s="57"/>
      <c r="I286" s="58"/>
      <c r="J286" s="91"/>
    </row>
    <row r="287" spans="1:10" ht="11.25" customHeight="1">
      <c r="A287" s="59" t="s">
        <v>1460</v>
      </c>
      <c r="B287" s="59"/>
      <c r="C287" s="59"/>
      <c r="D287" s="59"/>
      <c r="E287" s="59" t="s">
        <v>2213</v>
      </c>
      <c r="F287" s="59"/>
      <c r="G287" s="74" t="s">
        <v>1662</v>
      </c>
      <c r="H287" s="59"/>
      <c r="I287" s="75" t="s">
        <v>1662</v>
      </c>
      <c r="J287" s="83"/>
    </row>
    <row r="288" spans="1:10" ht="11.25" customHeight="1">
      <c r="A288" s="59"/>
      <c r="B288" s="59"/>
      <c r="C288" s="59"/>
      <c r="D288" s="59"/>
      <c r="E288" s="59" t="s">
        <v>2214</v>
      </c>
      <c r="F288" s="59"/>
      <c r="G288" s="59"/>
      <c r="H288" s="59"/>
      <c r="I288" s="64"/>
      <c r="J288" s="83"/>
    </row>
    <row r="289" spans="1:10" ht="11.25" customHeight="1">
      <c r="A289" s="57"/>
      <c r="B289" s="57"/>
      <c r="C289" s="57"/>
      <c r="D289" s="57"/>
      <c r="E289" s="57" t="s">
        <v>2046</v>
      </c>
      <c r="F289" s="57"/>
      <c r="G289" s="57"/>
      <c r="H289" s="57"/>
      <c r="I289" s="79"/>
      <c r="J289" s="91"/>
    </row>
    <row r="290" spans="1:10" ht="11.25" customHeight="1">
      <c r="A290" s="65" t="s">
        <v>1460</v>
      </c>
      <c r="B290" s="65"/>
      <c r="C290" s="72" t="s">
        <v>2215</v>
      </c>
      <c r="D290" s="65"/>
      <c r="E290" s="65" t="s">
        <v>51</v>
      </c>
      <c r="F290" s="65"/>
      <c r="G290" s="65" t="s">
        <v>2216</v>
      </c>
      <c r="H290" s="65"/>
      <c r="I290" s="69">
        <v>750000</v>
      </c>
      <c r="J290" s="70"/>
    </row>
    <row r="291" spans="1:10" ht="11.25" customHeight="1">
      <c r="A291" s="59" t="s">
        <v>1460</v>
      </c>
      <c r="B291" s="59"/>
      <c r="C291" s="67" t="s">
        <v>1618</v>
      </c>
      <c r="D291" s="59"/>
      <c r="E291" s="59" t="s">
        <v>2207</v>
      </c>
      <c r="F291" s="59"/>
      <c r="G291" s="59" t="s">
        <v>2208</v>
      </c>
      <c r="H291" s="59"/>
      <c r="I291" s="64">
        <v>100000</v>
      </c>
      <c r="J291" s="83"/>
    </row>
    <row r="292" spans="1:10" ht="11.25" customHeight="1">
      <c r="A292" s="57"/>
      <c r="B292" s="57"/>
      <c r="C292" s="68"/>
      <c r="D292" s="57"/>
      <c r="E292" s="57" t="s">
        <v>2209</v>
      </c>
      <c r="F292" s="57"/>
      <c r="G292" s="57"/>
      <c r="H292" s="57"/>
      <c r="I292" s="58"/>
      <c r="J292" s="91"/>
    </row>
    <row r="293" spans="1:10" ht="11.25" customHeight="1">
      <c r="A293" s="65" t="s">
        <v>2217</v>
      </c>
      <c r="B293" s="65"/>
      <c r="C293" s="72" t="s">
        <v>1618</v>
      </c>
      <c r="D293" s="65"/>
      <c r="E293" s="65" t="s">
        <v>2218</v>
      </c>
      <c r="F293" s="65"/>
      <c r="G293" s="65" t="s">
        <v>2219</v>
      </c>
      <c r="H293" s="65"/>
      <c r="I293" s="69">
        <v>427000</v>
      </c>
      <c r="J293" s="94" t="s">
        <v>772</v>
      </c>
    </row>
    <row r="294" spans="1:10" ht="11.25" customHeight="1">
      <c r="A294" s="59" t="s">
        <v>2220</v>
      </c>
      <c r="B294" s="59"/>
      <c r="C294" s="59"/>
      <c r="D294" s="59"/>
      <c r="E294" s="59" t="s">
        <v>2221</v>
      </c>
      <c r="F294" s="59"/>
      <c r="G294" s="59" t="s">
        <v>982</v>
      </c>
      <c r="H294" s="59"/>
      <c r="I294" s="64">
        <v>10000000</v>
      </c>
      <c r="J294" s="95" t="s">
        <v>772</v>
      </c>
    </row>
    <row r="295" spans="1:10" ht="11.25" customHeight="1">
      <c r="A295" s="57"/>
      <c r="B295" s="57"/>
      <c r="C295" s="57"/>
      <c r="D295" s="57"/>
      <c r="E295" s="57" t="s">
        <v>2222</v>
      </c>
      <c r="F295" s="57"/>
      <c r="G295" s="57" t="s">
        <v>2223</v>
      </c>
      <c r="H295" s="57"/>
      <c r="I295" s="58"/>
      <c r="J295" s="91"/>
    </row>
    <row r="296" spans="1:10" ht="11.25" customHeight="1">
      <c r="A296" s="59" t="s">
        <v>2224</v>
      </c>
      <c r="B296" s="59"/>
      <c r="C296" s="59"/>
      <c r="D296" s="59"/>
      <c r="E296" s="59" t="s">
        <v>2225</v>
      </c>
      <c r="F296" s="59"/>
      <c r="G296" s="59" t="s">
        <v>2226</v>
      </c>
      <c r="H296" s="59"/>
      <c r="I296" s="75" t="s">
        <v>1662</v>
      </c>
      <c r="J296" s="83"/>
    </row>
    <row r="297" spans="1:10" ht="11.25" customHeight="1">
      <c r="A297" s="57" t="s">
        <v>2227</v>
      </c>
      <c r="B297" s="57"/>
      <c r="C297" s="57"/>
      <c r="D297" s="57"/>
      <c r="E297" s="57"/>
      <c r="F297" s="57"/>
      <c r="G297" s="57"/>
      <c r="H297" s="57"/>
      <c r="I297" s="58"/>
      <c r="J297" s="91"/>
    </row>
    <row r="298" spans="1:10" ht="11.25" customHeight="1">
      <c r="A298" s="65" t="s">
        <v>2068</v>
      </c>
      <c r="B298" s="65"/>
      <c r="C298" s="65"/>
      <c r="D298" s="65"/>
      <c r="E298" s="65" t="s">
        <v>2228</v>
      </c>
      <c r="F298" s="65"/>
      <c r="G298" s="65" t="s">
        <v>2229</v>
      </c>
      <c r="H298" s="65"/>
      <c r="I298" s="73" t="s">
        <v>1662</v>
      </c>
      <c r="J298" s="70"/>
    </row>
    <row r="299" spans="1:10" ht="11.25" customHeight="1">
      <c r="A299" s="65" t="s">
        <v>2068</v>
      </c>
      <c r="B299" s="65"/>
      <c r="C299" s="65"/>
      <c r="D299" s="65"/>
      <c r="E299" s="65" t="s">
        <v>2230</v>
      </c>
      <c r="F299" s="65"/>
      <c r="G299" s="65" t="s">
        <v>976</v>
      </c>
      <c r="H299" s="65"/>
      <c r="I299" s="73" t="s">
        <v>1662</v>
      </c>
      <c r="J299" s="70"/>
    </row>
    <row r="300" spans="1:10" ht="11.25" customHeight="1">
      <c r="A300" s="65" t="s">
        <v>2068</v>
      </c>
      <c r="B300" s="65"/>
      <c r="C300" s="65"/>
      <c r="D300" s="65"/>
      <c r="E300" s="65" t="s">
        <v>2231</v>
      </c>
      <c r="F300" s="65"/>
      <c r="G300" s="65" t="s">
        <v>995</v>
      </c>
      <c r="H300" s="65"/>
      <c r="I300" s="73" t="s">
        <v>1662</v>
      </c>
      <c r="J300" s="70"/>
    </row>
    <row r="301" spans="1:10" ht="11.25" customHeight="1">
      <c r="A301" s="65" t="s">
        <v>2068</v>
      </c>
      <c r="B301" s="65"/>
      <c r="C301" s="65"/>
      <c r="D301" s="65"/>
      <c r="E301" s="65" t="s">
        <v>2232</v>
      </c>
      <c r="F301" s="65"/>
      <c r="G301" s="65" t="s">
        <v>9</v>
      </c>
      <c r="H301" s="65"/>
      <c r="I301" s="73" t="s">
        <v>1662</v>
      </c>
      <c r="J301" s="70"/>
    </row>
    <row r="302" spans="1:10" ht="11.25" customHeight="1">
      <c r="A302" s="65" t="s">
        <v>2233</v>
      </c>
      <c r="B302" s="65"/>
      <c r="C302" s="65"/>
      <c r="D302" s="65"/>
      <c r="E302" s="65" t="s">
        <v>2234</v>
      </c>
      <c r="F302" s="65"/>
      <c r="G302" s="65" t="s">
        <v>2235</v>
      </c>
      <c r="H302" s="65"/>
      <c r="I302" s="73" t="s">
        <v>1662</v>
      </c>
      <c r="J302" s="70"/>
    </row>
    <row r="303" spans="1:10" ht="11.25" customHeight="1">
      <c r="A303" s="59" t="s">
        <v>2236</v>
      </c>
      <c r="B303" s="59"/>
      <c r="C303" s="59"/>
      <c r="D303" s="59"/>
      <c r="E303" s="59" t="s">
        <v>2237</v>
      </c>
      <c r="F303" s="59"/>
      <c r="G303" s="59" t="s">
        <v>976</v>
      </c>
      <c r="H303" s="59"/>
      <c r="I303" s="75">
        <v>800</v>
      </c>
      <c r="J303" s="95" t="s">
        <v>772</v>
      </c>
    </row>
    <row r="304" spans="1:10" ht="11.25" customHeight="1">
      <c r="A304" s="59"/>
      <c r="B304" s="59"/>
      <c r="C304" s="59"/>
      <c r="D304" s="59"/>
      <c r="E304" s="59" t="s">
        <v>1004</v>
      </c>
      <c r="F304" s="59"/>
      <c r="G304" s="59" t="s">
        <v>1000</v>
      </c>
      <c r="H304" s="59"/>
      <c r="I304" s="75"/>
      <c r="J304" s="83"/>
    </row>
    <row r="305" spans="1:10" ht="11.25" customHeight="1">
      <c r="A305" s="57"/>
      <c r="B305" s="57"/>
      <c r="C305" s="57"/>
      <c r="D305" s="57"/>
      <c r="E305" s="57" t="s">
        <v>2238</v>
      </c>
      <c r="F305" s="57"/>
      <c r="G305" s="57" t="s">
        <v>9</v>
      </c>
      <c r="H305" s="57"/>
      <c r="I305" s="79"/>
      <c r="J305" s="91"/>
    </row>
    <row r="306" spans="1:10" ht="11.25" customHeight="1">
      <c r="A306" s="65" t="s">
        <v>2239</v>
      </c>
      <c r="B306" s="65"/>
      <c r="C306" s="65"/>
      <c r="D306" s="65"/>
      <c r="E306" s="65" t="s">
        <v>2240</v>
      </c>
      <c r="F306" s="65"/>
      <c r="G306" s="65" t="s">
        <v>75</v>
      </c>
      <c r="H306" s="65"/>
      <c r="I306" s="73" t="s">
        <v>1662</v>
      </c>
      <c r="J306" s="70"/>
    </row>
    <row r="307" spans="1:10" ht="11.25" customHeight="1">
      <c r="A307" s="65" t="s">
        <v>2241</v>
      </c>
      <c r="B307" s="65"/>
      <c r="C307" s="65"/>
      <c r="D307" s="65"/>
      <c r="E307" s="65" t="s">
        <v>2232</v>
      </c>
      <c r="F307" s="65"/>
      <c r="G307" s="65" t="s">
        <v>2242</v>
      </c>
      <c r="H307" s="65"/>
      <c r="I307" s="73">
        <v>700</v>
      </c>
      <c r="J307" s="70"/>
    </row>
    <row r="308" spans="1:10" ht="11.25" customHeight="1">
      <c r="A308" s="65" t="s">
        <v>2243</v>
      </c>
      <c r="B308" s="65"/>
      <c r="C308" s="65"/>
      <c r="D308" s="65"/>
      <c r="E308" s="65" t="s">
        <v>26</v>
      </c>
      <c r="F308" s="65"/>
      <c r="G308" s="65" t="s">
        <v>995</v>
      </c>
      <c r="H308" s="65"/>
      <c r="I308" s="73">
        <v>35000</v>
      </c>
      <c r="J308" s="70"/>
    </row>
    <row r="309" spans="1:10" ht="11.25" customHeight="1">
      <c r="A309" s="59" t="s">
        <v>2244</v>
      </c>
      <c r="B309" s="59"/>
      <c r="C309" s="59"/>
      <c r="D309" s="59"/>
      <c r="E309" s="59" t="s">
        <v>2245</v>
      </c>
      <c r="F309" s="59"/>
      <c r="G309" s="59" t="s">
        <v>2246</v>
      </c>
      <c r="H309" s="59"/>
      <c r="I309" s="75">
        <v>3500</v>
      </c>
      <c r="J309" s="95" t="s">
        <v>772</v>
      </c>
    </row>
    <row r="310" spans="1:10" ht="11.25" customHeight="1">
      <c r="A310" s="59"/>
      <c r="B310" s="59"/>
      <c r="C310" s="59"/>
      <c r="D310" s="59"/>
      <c r="E310" s="59" t="s">
        <v>2247</v>
      </c>
      <c r="F310" s="59"/>
      <c r="G310" s="59" t="s">
        <v>2235</v>
      </c>
      <c r="H310" s="59"/>
      <c r="I310" s="75"/>
      <c r="J310" s="83"/>
    </row>
    <row r="311" spans="1:10" ht="11.25" customHeight="1">
      <c r="A311" s="59"/>
      <c r="B311" s="59"/>
      <c r="C311" s="59"/>
      <c r="D311" s="59"/>
      <c r="E311" s="59" t="s">
        <v>2248</v>
      </c>
      <c r="F311" s="59"/>
      <c r="G311" s="59" t="s">
        <v>2249</v>
      </c>
      <c r="H311" s="59"/>
      <c r="I311" s="75"/>
      <c r="J311" s="83"/>
    </row>
    <row r="312" spans="1:10" ht="11.25" customHeight="1">
      <c r="A312" s="59"/>
      <c r="B312" s="59"/>
      <c r="C312" s="59"/>
      <c r="D312" s="59"/>
      <c r="E312" s="59" t="s">
        <v>2250</v>
      </c>
      <c r="F312" s="59"/>
      <c r="G312" s="59" t="s">
        <v>2251</v>
      </c>
      <c r="H312" s="59"/>
      <c r="I312" s="75"/>
      <c r="J312" s="83"/>
    </row>
    <row r="313" spans="1:10" ht="11.25" customHeight="1">
      <c r="A313" s="57"/>
      <c r="B313" s="57"/>
      <c r="C313" s="57"/>
      <c r="D313" s="57"/>
      <c r="E313" s="57" t="s">
        <v>2252</v>
      </c>
      <c r="F313" s="57"/>
      <c r="G313" s="57" t="s">
        <v>2249</v>
      </c>
      <c r="H313" s="57"/>
      <c r="I313" s="58"/>
      <c r="J313" s="91"/>
    </row>
    <row r="314" spans="1:10" ht="11.25" customHeight="1">
      <c r="A314" s="273" t="s">
        <v>1615</v>
      </c>
      <c r="B314" s="273"/>
      <c r="C314" s="273"/>
      <c r="D314" s="273"/>
      <c r="E314" s="273"/>
      <c r="F314" s="273"/>
      <c r="G314" s="273"/>
      <c r="H314" s="273"/>
      <c r="I314" s="273"/>
      <c r="J314" s="273"/>
    </row>
    <row r="315" spans="1:10" ht="11.25" customHeight="1">
      <c r="A315" s="276"/>
      <c r="B315" s="276"/>
      <c r="C315" s="276"/>
      <c r="D315" s="276"/>
      <c r="E315" s="276"/>
      <c r="F315" s="276"/>
      <c r="G315" s="276"/>
      <c r="H315" s="276"/>
      <c r="I315" s="276"/>
      <c r="J315" s="276"/>
    </row>
    <row r="316" spans="1:10" ht="11.25" customHeight="1">
      <c r="A316" s="272" t="s">
        <v>2061</v>
      </c>
      <c r="B316" s="272"/>
      <c r="C316" s="272"/>
      <c r="D316" s="272"/>
      <c r="E316" s="272"/>
      <c r="F316" s="272"/>
      <c r="G316" s="272"/>
      <c r="H316" s="272"/>
      <c r="I316" s="272"/>
      <c r="J316" s="272"/>
    </row>
    <row r="317" spans="1:10" ht="11.25" customHeight="1">
      <c r="A317" s="272" t="s">
        <v>2498</v>
      </c>
      <c r="B317" s="272"/>
      <c r="C317" s="272"/>
      <c r="D317" s="272"/>
      <c r="E317" s="272"/>
      <c r="F317" s="272"/>
      <c r="G317" s="272"/>
      <c r="H317" s="272"/>
      <c r="I317" s="272"/>
      <c r="J317" s="272"/>
    </row>
    <row r="318" spans="1:10" ht="11.25" customHeight="1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</row>
    <row r="319" spans="1:10" ht="11.25" customHeight="1">
      <c r="A319" s="272" t="s">
        <v>748</v>
      </c>
      <c r="B319" s="272"/>
      <c r="C319" s="272"/>
      <c r="D319" s="272"/>
      <c r="E319" s="272"/>
      <c r="F319" s="272"/>
      <c r="G319" s="272"/>
      <c r="H319" s="272"/>
      <c r="I319" s="272"/>
      <c r="J319" s="272"/>
    </row>
    <row r="320" spans="1:10" ht="11.25" customHeight="1">
      <c r="A320" s="275" t="s">
        <v>761</v>
      </c>
      <c r="B320" s="275"/>
      <c r="C320" s="275"/>
      <c r="D320" s="275"/>
      <c r="E320" s="275"/>
      <c r="F320" s="275"/>
      <c r="G320" s="275"/>
      <c r="H320" s="275"/>
      <c r="I320" s="275"/>
      <c r="J320" s="275"/>
    </row>
    <row r="321" spans="1:10" ht="11.25" customHeight="1">
      <c r="A321" s="273"/>
      <c r="B321" s="273"/>
      <c r="C321" s="273"/>
      <c r="D321" s="59"/>
      <c r="E321" s="59"/>
      <c r="F321" s="59"/>
      <c r="G321" s="59"/>
      <c r="H321" s="59"/>
      <c r="I321" s="60" t="s">
        <v>762</v>
      </c>
      <c r="J321" s="59"/>
    </row>
    <row r="322" spans="1:10" ht="11.25" customHeight="1">
      <c r="A322" s="61" t="s">
        <v>1625</v>
      </c>
      <c r="B322" s="61"/>
      <c r="C322" s="61"/>
      <c r="D322" s="61"/>
      <c r="E322" s="62" t="s">
        <v>763</v>
      </c>
      <c r="F322" s="57"/>
      <c r="G322" s="62" t="s">
        <v>764</v>
      </c>
      <c r="H322" s="62"/>
      <c r="I322" s="63" t="s">
        <v>765</v>
      </c>
      <c r="J322" s="57"/>
    </row>
    <row r="323" spans="1:10" ht="11.25" customHeight="1">
      <c r="A323" s="71" t="s">
        <v>745</v>
      </c>
      <c r="B323" s="71"/>
      <c r="C323" s="71"/>
      <c r="D323" s="76"/>
      <c r="E323" s="76"/>
      <c r="F323" s="76"/>
      <c r="G323" s="76"/>
      <c r="H323" s="76"/>
      <c r="I323" s="78"/>
      <c r="J323" s="92"/>
    </row>
    <row r="324" spans="1:10" ht="11.25" customHeight="1">
      <c r="A324" s="65" t="s">
        <v>1858</v>
      </c>
      <c r="B324" s="65"/>
      <c r="C324" s="65"/>
      <c r="D324" s="59"/>
      <c r="E324" s="59"/>
      <c r="F324" s="59"/>
      <c r="G324" s="59"/>
      <c r="H324" s="59"/>
      <c r="I324" s="64"/>
      <c r="J324" s="83"/>
    </row>
    <row r="325" spans="1:10" ht="11.25" customHeight="1">
      <c r="A325" s="59"/>
      <c r="B325" s="59"/>
      <c r="C325" s="59"/>
      <c r="D325" s="59"/>
      <c r="E325" s="57" t="s">
        <v>1559</v>
      </c>
      <c r="F325" s="59"/>
      <c r="G325" s="59"/>
      <c r="H325" s="59"/>
      <c r="I325" s="64"/>
      <c r="J325" s="59"/>
    </row>
    <row r="326" spans="1:10" ht="11.25" customHeight="1">
      <c r="A326" s="57" t="s">
        <v>2253</v>
      </c>
      <c r="B326" s="57"/>
      <c r="C326" s="57"/>
      <c r="D326" s="57"/>
      <c r="E326" s="57" t="s">
        <v>1562</v>
      </c>
      <c r="F326" s="57"/>
      <c r="G326" s="57" t="s">
        <v>1563</v>
      </c>
      <c r="H326" s="57"/>
      <c r="I326" s="79">
        <v>50000</v>
      </c>
      <c r="J326" s="91"/>
    </row>
    <row r="327" spans="1:10" ht="11.25" customHeight="1">
      <c r="A327" s="65" t="s">
        <v>1460</v>
      </c>
      <c r="B327" s="65"/>
      <c r="C327" s="65"/>
      <c r="D327" s="65"/>
      <c r="E327" s="65" t="s">
        <v>1564</v>
      </c>
      <c r="F327" s="65"/>
      <c r="G327" s="65" t="s">
        <v>1565</v>
      </c>
      <c r="H327" s="65"/>
      <c r="I327" s="73">
        <v>25000</v>
      </c>
      <c r="J327" s="70"/>
    </row>
    <row r="328" spans="1:10" ht="11.25" customHeight="1">
      <c r="A328" s="65" t="s">
        <v>2254</v>
      </c>
      <c r="B328" s="65"/>
      <c r="C328" s="65"/>
      <c r="D328" s="65"/>
      <c r="E328" s="65" t="s">
        <v>2255</v>
      </c>
      <c r="F328" s="65"/>
      <c r="G328" s="65"/>
      <c r="H328" s="65"/>
      <c r="I328" s="73" t="s">
        <v>1662</v>
      </c>
      <c r="J328" s="70"/>
    </row>
    <row r="329" spans="1:10" ht="11.25" customHeight="1">
      <c r="A329" s="85"/>
      <c r="B329" s="85"/>
      <c r="C329" s="85"/>
      <c r="D329" s="96"/>
      <c r="E329" s="65" t="s">
        <v>18</v>
      </c>
      <c r="F329" s="85"/>
      <c r="G329" s="97"/>
      <c r="H329" s="97"/>
      <c r="I329" s="87"/>
      <c r="J329" s="85"/>
    </row>
    <row r="330" spans="1:10" ht="11.25" customHeight="1">
      <c r="A330" s="57" t="s">
        <v>1460</v>
      </c>
      <c r="B330" s="57"/>
      <c r="C330" s="57"/>
      <c r="D330" s="57"/>
      <c r="E330" s="65" t="s">
        <v>20</v>
      </c>
      <c r="F330" s="57"/>
      <c r="G330" s="57" t="s">
        <v>21</v>
      </c>
      <c r="H330" s="57"/>
      <c r="I330" s="58">
        <v>30000</v>
      </c>
      <c r="J330" s="93" t="s">
        <v>772</v>
      </c>
    </row>
    <row r="331" spans="1:10" ht="11.25" customHeight="1">
      <c r="A331" s="57" t="s">
        <v>40</v>
      </c>
      <c r="B331" s="57"/>
      <c r="C331" s="57"/>
      <c r="D331" s="57"/>
      <c r="E331" s="57" t="s">
        <v>2256</v>
      </c>
      <c r="F331" s="57"/>
      <c r="G331" s="57" t="s">
        <v>1000</v>
      </c>
      <c r="H331" s="57"/>
      <c r="I331" s="58">
        <v>107000</v>
      </c>
      <c r="J331" s="93" t="s">
        <v>2257</v>
      </c>
    </row>
    <row r="332" spans="1:10" ht="11.25" customHeight="1">
      <c r="A332" s="65" t="s">
        <v>1460</v>
      </c>
      <c r="B332" s="65"/>
      <c r="C332" s="65"/>
      <c r="D332" s="65"/>
      <c r="E332" s="65" t="s">
        <v>2258</v>
      </c>
      <c r="F332" s="65"/>
      <c r="G332" s="65" t="s">
        <v>995</v>
      </c>
      <c r="H332" s="65"/>
      <c r="I332" s="69">
        <v>160000</v>
      </c>
      <c r="J332" s="94" t="s">
        <v>2257</v>
      </c>
    </row>
    <row r="333" spans="1:10" ht="11.25" customHeight="1">
      <c r="A333" s="71" t="s">
        <v>732</v>
      </c>
      <c r="B333" s="71"/>
      <c r="C333" s="71"/>
      <c r="D333" s="55"/>
      <c r="E333" s="59"/>
      <c r="F333" s="59"/>
      <c r="G333" s="59"/>
      <c r="H333" s="59"/>
      <c r="I333" s="64"/>
      <c r="J333" s="59"/>
    </row>
    <row r="334" spans="1:10" ht="11.25" customHeight="1">
      <c r="A334" s="65" t="s">
        <v>482</v>
      </c>
      <c r="B334" s="65"/>
      <c r="C334" s="65"/>
      <c r="D334" s="59"/>
      <c r="E334" s="59"/>
      <c r="F334" s="59"/>
      <c r="G334" s="59"/>
      <c r="H334" s="59"/>
      <c r="I334" s="64"/>
      <c r="J334" s="83"/>
    </row>
    <row r="335" spans="1:10" ht="11.25" customHeight="1">
      <c r="A335" s="65" t="s">
        <v>2259</v>
      </c>
      <c r="B335" s="65"/>
      <c r="C335" s="65"/>
      <c r="D335" s="57"/>
      <c r="E335" s="57" t="s">
        <v>2260</v>
      </c>
      <c r="F335" s="57"/>
      <c r="G335" s="57" t="s">
        <v>2261</v>
      </c>
      <c r="H335" s="57"/>
      <c r="I335" s="58">
        <v>2400</v>
      </c>
      <c r="J335" s="93" t="s">
        <v>772</v>
      </c>
    </row>
    <row r="336" spans="1:10" ht="11.25" customHeight="1">
      <c r="A336" s="65" t="s">
        <v>2254</v>
      </c>
      <c r="B336" s="65"/>
      <c r="C336" s="65"/>
      <c r="D336" s="65"/>
      <c r="E336" s="65" t="s">
        <v>2262</v>
      </c>
      <c r="F336" s="65"/>
      <c r="G336" s="65" t="s">
        <v>2263</v>
      </c>
      <c r="H336" s="65"/>
      <c r="I336" s="69">
        <v>200000</v>
      </c>
      <c r="J336" s="70"/>
    </row>
    <row r="337" spans="1:10" ht="11.25" customHeight="1">
      <c r="A337" s="65" t="s">
        <v>1460</v>
      </c>
      <c r="B337" s="65"/>
      <c r="C337" s="65"/>
      <c r="D337" s="65"/>
      <c r="E337" s="65" t="s">
        <v>2264</v>
      </c>
      <c r="F337" s="65"/>
      <c r="G337" s="65" t="s">
        <v>2265</v>
      </c>
      <c r="H337" s="65"/>
      <c r="I337" s="69">
        <v>60000</v>
      </c>
      <c r="J337" s="70"/>
    </row>
    <row r="338" spans="1:10" ht="11.25" customHeight="1">
      <c r="A338" s="65" t="s">
        <v>930</v>
      </c>
      <c r="B338" s="65"/>
      <c r="C338" s="65"/>
      <c r="D338" s="65"/>
      <c r="E338" s="65" t="s">
        <v>2266</v>
      </c>
      <c r="F338" s="65"/>
      <c r="G338" s="65" t="s">
        <v>2267</v>
      </c>
      <c r="H338" s="65"/>
      <c r="I338" s="69">
        <v>28000</v>
      </c>
      <c r="J338" s="70"/>
    </row>
    <row r="339" spans="1:10" ht="11.25" customHeight="1">
      <c r="A339" s="65" t="s">
        <v>2268</v>
      </c>
      <c r="B339" s="65"/>
      <c r="C339" s="65"/>
      <c r="D339" s="65"/>
      <c r="E339" s="65" t="s">
        <v>2269</v>
      </c>
      <c r="F339" s="65"/>
      <c r="G339" s="65" t="s">
        <v>2270</v>
      </c>
      <c r="H339" s="65"/>
      <c r="I339" s="73" t="s">
        <v>1662</v>
      </c>
      <c r="J339" s="70"/>
    </row>
    <row r="340" spans="1:10" ht="11.25" customHeight="1">
      <c r="A340" s="65" t="s">
        <v>1631</v>
      </c>
      <c r="B340" s="65"/>
      <c r="C340" s="65"/>
      <c r="D340" s="65"/>
      <c r="E340" s="65" t="s">
        <v>2271</v>
      </c>
      <c r="F340" s="65"/>
      <c r="G340" s="65" t="s">
        <v>2272</v>
      </c>
      <c r="H340" s="65"/>
      <c r="I340" s="69">
        <v>1500000</v>
      </c>
      <c r="J340" s="70"/>
    </row>
    <row r="341" spans="1:10" ht="11.25" customHeight="1">
      <c r="A341" s="59" t="s">
        <v>479</v>
      </c>
      <c r="B341" s="59"/>
      <c r="C341" s="59"/>
      <c r="D341" s="59"/>
      <c r="E341" s="59" t="s">
        <v>2273</v>
      </c>
      <c r="F341" s="59"/>
      <c r="G341" s="59" t="s">
        <v>466</v>
      </c>
      <c r="H341" s="59"/>
      <c r="I341" s="64">
        <v>2200000</v>
      </c>
      <c r="J341" s="95" t="s">
        <v>772</v>
      </c>
    </row>
    <row r="342" spans="1:10" ht="11.25" customHeight="1">
      <c r="A342" s="59"/>
      <c r="B342" s="59"/>
      <c r="C342" s="59"/>
      <c r="D342" s="59"/>
      <c r="E342" s="59" t="s">
        <v>2274</v>
      </c>
      <c r="F342" s="59"/>
      <c r="G342" s="59" t="s">
        <v>465</v>
      </c>
      <c r="H342" s="59"/>
      <c r="I342" s="64"/>
      <c r="J342" s="83"/>
    </row>
    <row r="343" spans="1:10" ht="11.25" customHeight="1">
      <c r="A343" s="57"/>
      <c r="B343" s="57"/>
      <c r="C343" s="57"/>
      <c r="D343" s="57"/>
      <c r="E343" s="57" t="s">
        <v>2275</v>
      </c>
      <c r="F343" s="57"/>
      <c r="G343" s="57"/>
      <c r="H343" s="57"/>
      <c r="I343" s="58"/>
      <c r="J343" s="91"/>
    </row>
    <row r="344" spans="1:10" ht="11.25" customHeight="1">
      <c r="A344" s="65" t="s">
        <v>488</v>
      </c>
      <c r="B344" s="65"/>
      <c r="C344" s="65"/>
      <c r="D344" s="65"/>
      <c r="E344" s="65" t="s">
        <v>2269</v>
      </c>
      <c r="F344" s="65"/>
      <c r="G344" s="65" t="s">
        <v>2276</v>
      </c>
      <c r="H344" s="65"/>
      <c r="I344" s="69">
        <v>5000</v>
      </c>
      <c r="J344" s="70"/>
    </row>
    <row r="345" spans="1:10" ht="11.25" customHeight="1">
      <c r="A345" s="65" t="s">
        <v>1118</v>
      </c>
      <c r="B345" s="65"/>
      <c r="C345" s="65"/>
      <c r="D345" s="59"/>
      <c r="E345" s="59"/>
      <c r="F345" s="59"/>
      <c r="G345" s="59"/>
      <c r="H345" s="59"/>
      <c r="I345" s="64"/>
      <c r="J345" s="83"/>
    </row>
    <row r="346" spans="1:10" ht="11.25" customHeight="1">
      <c r="A346" s="65" t="s">
        <v>2277</v>
      </c>
      <c r="B346" s="65"/>
      <c r="C346" s="65"/>
      <c r="D346" s="57"/>
      <c r="E346" s="57" t="s">
        <v>2278</v>
      </c>
      <c r="F346" s="57"/>
      <c r="G346" s="57" t="s">
        <v>130</v>
      </c>
      <c r="H346" s="57"/>
      <c r="I346" s="58">
        <v>3</v>
      </c>
      <c r="J346" s="91"/>
    </row>
    <row r="347" spans="1:10" ht="11.25" customHeight="1">
      <c r="A347" s="65" t="s">
        <v>131</v>
      </c>
      <c r="B347" s="65"/>
      <c r="C347" s="65"/>
      <c r="D347" s="65"/>
      <c r="E347" s="65" t="s">
        <v>132</v>
      </c>
      <c r="F347" s="65"/>
      <c r="G347" s="65" t="s">
        <v>133</v>
      </c>
      <c r="H347" s="65"/>
      <c r="I347" s="69">
        <v>22</v>
      </c>
      <c r="J347" s="70"/>
    </row>
    <row r="348" spans="1:10" ht="11.25" customHeight="1">
      <c r="A348" s="65" t="s">
        <v>131</v>
      </c>
      <c r="B348" s="65"/>
      <c r="C348" s="72" t="s">
        <v>1617</v>
      </c>
      <c r="D348" s="65"/>
      <c r="E348" s="65" t="s">
        <v>134</v>
      </c>
      <c r="F348" s="65"/>
      <c r="G348" s="65" t="s">
        <v>135</v>
      </c>
      <c r="H348" s="65"/>
      <c r="I348" s="73">
        <v>500</v>
      </c>
      <c r="J348" s="70"/>
    </row>
    <row r="349" spans="1:10" ht="11.25" customHeight="1">
      <c r="A349" s="65" t="s">
        <v>131</v>
      </c>
      <c r="B349" s="65"/>
      <c r="C349" s="65"/>
      <c r="D349" s="65"/>
      <c r="E349" s="65" t="s">
        <v>136</v>
      </c>
      <c r="F349" s="65"/>
      <c r="G349" s="80" t="s">
        <v>1662</v>
      </c>
      <c r="H349" s="65"/>
      <c r="I349" s="73" t="s">
        <v>1662</v>
      </c>
      <c r="J349" s="70"/>
    </row>
    <row r="350" spans="1:10" ht="11.25" customHeight="1">
      <c r="A350" s="65" t="s">
        <v>137</v>
      </c>
      <c r="B350" s="65"/>
      <c r="C350" s="65"/>
      <c r="D350" s="65"/>
      <c r="E350" s="65" t="s">
        <v>138</v>
      </c>
      <c r="F350" s="65"/>
      <c r="G350" s="65" t="s">
        <v>139</v>
      </c>
      <c r="H350" s="65"/>
      <c r="I350" s="73">
        <v>650000</v>
      </c>
      <c r="J350" s="70"/>
    </row>
    <row r="351" spans="1:10" ht="11.25" customHeight="1">
      <c r="A351" s="65" t="s">
        <v>140</v>
      </c>
      <c r="B351" s="65"/>
      <c r="C351" s="65"/>
      <c r="D351" s="65"/>
      <c r="E351" s="65" t="s">
        <v>2091</v>
      </c>
      <c r="F351" s="65"/>
      <c r="G351" s="65" t="s">
        <v>2091</v>
      </c>
      <c r="H351" s="65"/>
      <c r="I351" s="73">
        <v>350000</v>
      </c>
      <c r="J351" s="70"/>
    </row>
    <row r="352" spans="1:10" ht="11.25" customHeight="1">
      <c r="A352" s="65" t="s">
        <v>1456</v>
      </c>
      <c r="B352" s="65"/>
      <c r="C352" s="65"/>
      <c r="D352" s="65"/>
      <c r="E352" s="65" t="s">
        <v>141</v>
      </c>
      <c r="F352" s="65"/>
      <c r="G352" s="65" t="s">
        <v>1685</v>
      </c>
      <c r="H352" s="65"/>
      <c r="I352" s="69">
        <v>22</v>
      </c>
      <c r="J352" s="70"/>
    </row>
    <row r="353" spans="1:10" ht="11.25" customHeight="1">
      <c r="A353" s="65" t="s">
        <v>485</v>
      </c>
      <c r="B353" s="65"/>
      <c r="C353" s="65"/>
      <c r="D353" s="59"/>
      <c r="E353" s="59"/>
      <c r="F353" s="59"/>
      <c r="G353" s="59"/>
      <c r="H353" s="59"/>
      <c r="I353" s="64"/>
      <c r="J353" s="83"/>
    </row>
    <row r="354" spans="1:10" ht="11.25" customHeight="1">
      <c r="A354" s="59" t="s">
        <v>1686</v>
      </c>
      <c r="B354" s="59"/>
      <c r="C354" s="59"/>
      <c r="D354" s="59"/>
      <c r="E354" s="59" t="s">
        <v>2269</v>
      </c>
      <c r="F354" s="59"/>
      <c r="G354" s="59" t="s">
        <v>471</v>
      </c>
      <c r="H354" s="59"/>
      <c r="I354" s="64">
        <v>700</v>
      </c>
      <c r="J354" s="95" t="s">
        <v>772</v>
      </c>
    </row>
    <row r="355" spans="1:10" ht="11.25" customHeight="1">
      <c r="A355" s="57"/>
      <c r="B355" s="57"/>
      <c r="C355" s="57"/>
      <c r="D355" s="57"/>
      <c r="E355" s="57"/>
      <c r="F355" s="57"/>
      <c r="G355" s="57" t="s">
        <v>472</v>
      </c>
      <c r="H355" s="57"/>
      <c r="I355" s="58"/>
      <c r="J355" s="91"/>
    </row>
    <row r="356" spans="1:10" ht="11.25" customHeight="1">
      <c r="A356" s="65" t="s">
        <v>40</v>
      </c>
      <c r="B356" s="65"/>
      <c r="C356" s="65"/>
      <c r="D356" s="65"/>
      <c r="E356" s="65" t="s">
        <v>2091</v>
      </c>
      <c r="F356" s="65"/>
      <c r="G356" s="65" t="s">
        <v>2091</v>
      </c>
      <c r="H356" s="65"/>
      <c r="I356" s="69">
        <v>1000</v>
      </c>
      <c r="J356" s="70"/>
    </row>
    <row r="357" spans="1:10" ht="11.25" customHeight="1">
      <c r="A357" s="65" t="s">
        <v>1687</v>
      </c>
      <c r="B357" s="65"/>
      <c r="C357" s="65"/>
      <c r="D357" s="65"/>
      <c r="E357" s="65" t="s">
        <v>1688</v>
      </c>
      <c r="F357" s="65"/>
      <c r="G357" s="65" t="s">
        <v>1685</v>
      </c>
      <c r="H357" s="65"/>
      <c r="I357" s="73" t="s">
        <v>1662</v>
      </c>
      <c r="J357" s="70"/>
    </row>
    <row r="358" spans="1:10" ht="11.25" customHeight="1">
      <c r="A358" s="65" t="s">
        <v>1689</v>
      </c>
      <c r="B358" s="65"/>
      <c r="C358" s="65"/>
      <c r="D358" s="65"/>
      <c r="E358" s="65" t="s">
        <v>1690</v>
      </c>
      <c r="F358" s="65"/>
      <c r="G358" s="65" t="s">
        <v>1691</v>
      </c>
      <c r="H358" s="65"/>
      <c r="I358" s="73" t="s">
        <v>1662</v>
      </c>
      <c r="J358" s="70"/>
    </row>
    <row r="359" spans="1:10" ht="11.25" customHeight="1">
      <c r="A359" s="59" t="s">
        <v>1658</v>
      </c>
      <c r="B359" s="59"/>
      <c r="C359" s="67" t="s">
        <v>1091</v>
      </c>
      <c r="D359" s="59"/>
      <c r="E359" s="59" t="s">
        <v>1692</v>
      </c>
      <c r="F359" s="59"/>
      <c r="G359" s="59" t="s">
        <v>467</v>
      </c>
      <c r="H359" s="59"/>
      <c r="I359" s="75">
        <v>100</v>
      </c>
      <c r="J359" s="95" t="s">
        <v>772</v>
      </c>
    </row>
    <row r="360" spans="1:10" ht="11.25" customHeight="1">
      <c r="A360" s="59"/>
      <c r="B360" s="59"/>
      <c r="C360" s="67"/>
      <c r="D360" s="59"/>
      <c r="E360" s="59"/>
      <c r="F360" s="59"/>
      <c r="G360" s="59" t="s">
        <v>468</v>
      </c>
      <c r="H360" s="59"/>
      <c r="I360" s="75"/>
      <c r="J360" s="83"/>
    </row>
    <row r="361" spans="1:10" ht="11.25" customHeight="1">
      <c r="A361" s="76"/>
      <c r="B361" s="76"/>
      <c r="C361" s="76"/>
      <c r="D361" s="76"/>
      <c r="E361" s="76"/>
      <c r="F361" s="76"/>
      <c r="G361" s="76" t="s">
        <v>469</v>
      </c>
      <c r="H361" s="76"/>
      <c r="I361" s="78"/>
      <c r="J361" s="92"/>
    </row>
    <row r="362" spans="1:10" ht="11.25" customHeight="1">
      <c r="A362" s="57"/>
      <c r="B362" s="57"/>
      <c r="C362" s="57"/>
      <c r="D362" s="57"/>
      <c r="E362" s="57"/>
      <c r="F362" s="57"/>
      <c r="G362" s="57" t="s">
        <v>470</v>
      </c>
      <c r="H362" s="57"/>
      <c r="I362" s="79"/>
      <c r="J362" s="91"/>
    </row>
    <row r="363" spans="1:10" ht="11.25" customHeight="1">
      <c r="A363" s="65" t="s">
        <v>1693</v>
      </c>
      <c r="B363" s="65"/>
      <c r="C363" s="65"/>
      <c r="D363" s="65"/>
      <c r="E363" s="65" t="s">
        <v>2091</v>
      </c>
      <c r="F363" s="65"/>
      <c r="G363" s="65" t="s">
        <v>2091</v>
      </c>
      <c r="H363" s="65"/>
      <c r="I363" s="73">
        <v>150000</v>
      </c>
      <c r="J363" s="70"/>
    </row>
    <row r="364" spans="1:10" ht="11.25" customHeight="1">
      <c r="A364" s="65" t="s">
        <v>489</v>
      </c>
      <c r="B364" s="65"/>
      <c r="C364" s="65"/>
      <c r="D364" s="59"/>
      <c r="E364" s="59"/>
      <c r="F364" s="59"/>
      <c r="G364" s="59"/>
      <c r="H364" s="59"/>
      <c r="I364" s="64"/>
      <c r="J364" s="83"/>
    </row>
    <row r="365" spans="1:10" ht="11.25" customHeight="1">
      <c r="A365" s="65" t="s">
        <v>1694</v>
      </c>
      <c r="B365" s="65"/>
      <c r="C365" s="65"/>
      <c r="D365" s="57"/>
      <c r="E365" s="57" t="s">
        <v>1695</v>
      </c>
      <c r="F365" s="57"/>
      <c r="G365" s="57" t="s">
        <v>1696</v>
      </c>
      <c r="H365" s="57"/>
      <c r="I365" s="79" t="s">
        <v>1662</v>
      </c>
      <c r="J365" s="91"/>
    </row>
    <row r="366" spans="1:10" ht="11.25" customHeight="1">
      <c r="A366" s="65" t="s">
        <v>1697</v>
      </c>
      <c r="B366" s="65"/>
      <c r="C366" s="65"/>
      <c r="D366" s="65"/>
      <c r="E366" s="65" t="s">
        <v>1698</v>
      </c>
      <c r="F366" s="65"/>
      <c r="G366" s="65" t="s">
        <v>1699</v>
      </c>
      <c r="H366" s="65"/>
      <c r="I366" s="69">
        <v>14000</v>
      </c>
      <c r="J366" s="70"/>
    </row>
    <row r="367" spans="1:10" ht="11.25" customHeight="1">
      <c r="A367" s="59" t="s">
        <v>1700</v>
      </c>
      <c r="B367" s="59"/>
      <c r="C367" s="59"/>
      <c r="D367" s="59"/>
      <c r="E367" s="59" t="s">
        <v>2091</v>
      </c>
      <c r="F367" s="59"/>
      <c r="G367" s="59" t="s">
        <v>1701</v>
      </c>
      <c r="H367" s="59"/>
      <c r="I367" s="64">
        <v>8000</v>
      </c>
      <c r="J367" s="83"/>
    </row>
    <row r="368" spans="1:10" ht="11.25" customHeight="1">
      <c r="A368" s="57" t="s">
        <v>1702</v>
      </c>
      <c r="B368" s="57"/>
      <c r="C368" s="57"/>
      <c r="D368" s="57"/>
      <c r="E368" s="57"/>
      <c r="F368" s="57"/>
      <c r="G368" s="57"/>
      <c r="H368" s="57"/>
      <c r="I368" s="58"/>
      <c r="J368" s="91"/>
    </row>
    <row r="369" spans="1:10" ht="11.25" customHeight="1">
      <c r="A369" s="65" t="s">
        <v>1629</v>
      </c>
      <c r="B369" s="65"/>
      <c r="C369" s="65"/>
      <c r="D369" s="65"/>
      <c r="E369" s="65" t="s">
        <v>1703</v>
      </c>
      <c r="F369" s="65"/>
      <c r="G369" s="65" t="s">
        <v>1704</v>
      </c>
      <c r="H369" s="65"/>
      <c r="I369" s="73" t="s">
        <v>1662</v>
      </c>
      <c r="J369" s="70"/>
    </row>
    <row r="370" spans="1:10" ht="11.25" customHeight="1">
      <c r="A370" s="65" t="s">
        <v>1689</v>
      </c>
      <c r="B370" s="65"/>
      <c r="C370" s="65"/>
      <c r="D370" s="65"/>
      <c r="E370" s="65" t="s">
        <v>1705</v>
      </c>
      <c r="F370" s="65"/>
      <c r="G370" s="65" t="s">
        <v>1706</v>
      </c>
      <c r="H370" s="65"/>
      <c r="I370" s="73" t="s">
        <v>1662</v>
      </c>
      <c r="J370" s="70"/>
    </row>
    <row r="371" spans="1:10" ht="11.25" customHeight="1">
      <c r="A371" s="65" t="s">
        <v>2241</v>
      </c>
      <c r="B371" s="65"/>
      <c r="C371" s="65"/>
      <c r="D371" s="65"/>
      <c r="E371" s="65" t="s">
        <v>1707</v>
      </c>
      <c r="F371" s="65"/>
      <c r="G371" s="65" t="s">
        <v>1708</v>
      </c>
      <c r="H371" s="65"/>
      <c r="I371" s="73" t="s">
        <v>1662</v>
      </c>
      <c r="J371" s="70"/>
    </row>
    <row r="372" spans="1:10" ht="11.25" customHeight="1">
      <c r="A372" s="65" t="s">
        <v>1689</v>
      </c>
      <c r="B372" s="65"/>
      <c r="C372" s="65"/>
      <c r="D372" s="65"/>
      <c r="E372" s="65" t="s">
        <v>1709</v>
      </c>
      <c r="F372" s="65"/>
      <c r="G372" s="65" t="s">
        <v>2091</v>
      </c>
      <c r="H372" s="65"/>
      <c r="I372" s="73" t="s">
        <v>1662</v>
      </c>
      <c r="J372" s="70"/>
    </row>
    <row r="373" spans="1:10" ht="11.25" customHeight="1">
      <c r="A373" s="65" t="s">
        <v>1689</v>
      </c>
      <c r="B373" s="65"/>
      <c r="C373" s="65"/>
      <c r="D373" s="57"/>
      <c r="E373" s="57" t="s">
        <v>1710</v>
      </c>
      <c r="F373" s="57"/>
      <c r="G373" s="57" t="s">
        <v>1711</v>
      </c>
      <c r="H373" s="57"/>
      <c r="I373" s="58">
        <v>150</v>
      </c>
      <c r="J373" s="91"/>
    </row>
    <row r="374" spans="1:10" ht="11.25" customHeight="1">
      <c r="A374" s="65" t="s">
        <v>1689</v>
      </c>
      <c r="B374" s="65"/>
      <c r="C374" s="65"/>
      <c r="D374" s="65"/>
      <c r="E374" s="65" t="s">
        <v>2091</v>
      </c>
      <c r="F374" s="65"/>
      <c r="G374" s="65" t="s">
        <v>1712</v>
      </c>
      <c r="H374" s="65"/>
      <c r="I374" s="69">
        <v>350</v>
      </c>
      <c r="J374" s="70"/>
    </row>
    <row r="375" spans="1:10" ht="11.25" customHeight="1">
      <c r="A375" s="59" t="s">
        <v>1689</v>
      </c>
      <c r="B375" s="59"/>
      <c r="C375" s="59"/>
      <c r="D375" s="59"/>
      <c r="E375" s="59" t="s">
        <v>1713</v>
      </c>
      <c r="F375" s="59"/>
      <c r="G375" s="59" t="s">
        <v>803</v>
      </c>
      <c r="H375" s="59"/>
      <c r="I375" s="64">
        <v>149100</v>
      </c>
      <c r="J375" s="83"/>
    </row>
    <row r="376" spans="1:10" ht="11.25" customHeight="1">
      <c r="A376" s="57"/>
      <c r="B376" s="57"/>
      <c r="C376" s="57"/>
      <c r="D376" s="57"/>
      <c r="E376" s="57" t="s">
        <v>1714</v>
      </c>
      <c r="F376" s="57"/>
      <c r="G376" s="57"/>
      <c r="H376" s="57"/>
      <c r="I376" s="58"/>
      <c r="J376" s="91"/>
    </row>
    <row r="377" spans="1:10" ht="11.25" customHeight="1">
      <c r="A377" s="273" t="s">
        <v>1615</v>
      </c>
      <c r="B377" s="273"/>
      <c r="C377" s="273"/>
      <c r="D377" s="273"/>
      <c r="E377" s="273"/>
      <c r="F377" s="273"/>
      <c r="G377" s="273"/>
      <c r="H377" s="273"/>
      <c r="I377" s="273"/>
      <c r="J377" s="273"/>
    </row>
    <row r="378" spans="1:10" ht="11.25" customHeight="1">
      <c r="A378" s="274"/>
      <c r="B378" s="274"/>
      <c r="C378" s="274"/>
      <c r="D378" s="274"/>
      <c r="E378" s="274"/>
      <c r="F378" s="274"/>
      <c r="G378" s="274"/>
      <c r="H378" s="274"/>
      <c r="I378" s="274"/>
      <c r="J378" s="274"/>
    </row>
    <row r="379" spans="1:10" ht="11.25" customHeight="1">
      <c r="A379" s="272" t="s">
        <v>2061</v>
      </c>
      <c r="B379" s="272"/>
      <c r="C379" s="272"/>
      <c r="D379" s="272"/>
      <c r="E379" s="272"/>
      <c r="F379" s="272"/>
      <c r="G379" s="272"/>
      <c r="H379" s="272"/>
      <c r="I379" s="272"/>
      <c r="J379" s="272"/>
    </row>
    <row r="380" spans="1:10" ht="11.25" customHeight="1">
      <c r="A380" s="272" t="s">
        <v>2498</v>
      </c>
      <c r="B380" s="272"/>
      <c r="C380" s="272"/>
      <c r="D380" s="272"/>
      <c r="E380" s="272"/>
      <c r="F380" s="272"/>
      <c r="G380" s="272"/>
      <c r="H380" s="272"/>
      <c r="I380" s="272"/>
      <c r="J380" s="272"/>
    </row>
    <row r="381" spans="1:10" ht="11.25" customHeight="1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</row>
    <row r="382" spans="1:10" ht="11.25" customHeight="1">
      <c r="A382" s="272" t="s">
        <v>748</v>
      </c>
      <c r="B382" s="272"/>
      <c r="C382" s="272"/>
      <c r="D382" s="272"/>
      <c r="E382" s="272"/>
      <c r="F382" s="272"/>
      <c r="G382" s="272"/>
      <c r="H382" s="272"/>
      <c r="I382" s="272"/>
      <c r="J382" s="272"/>
    </row>
    <row r="383" spans="1:10" ht="11.25" customHeight="1">
      <c r="A383" s="275" t="s">
        <v>761</v>
      </c>
      <c r="B383" s="275"/>
      <c r="C383" s="275"/>
      <c r="D383" s="275"/>
      <c r="E383" s="275"/>
      <c r="F383" s="275"/>
      <c r="G383" s="275"/>
      <c r="H383" s="275"/>
      <c r="I383" s="275"/>
      <c r="J383" s="275"/>
    </row>
    <row r="384" spans="1:10" ht="11.25" customHeight="1">
      <c r="A384" s="273"/>
      <c r="B384" s="273"/>
      <c r="C384" s="273"/>
      <c r="D384" s="59"/>
      <c r="E384" s="59"/>
      <c r="F384" s="59"/>
      <c r="G384" s="59"/>
      <c r="H384" s="59"/>
      <c r="I384" s="60" t="s">
        <v>762</v>
      </c>
      <c r="J384" s="59"/>
    </row>
    <row r="385" spans="1:10" ht="11.25" customHeight="1">
      <c r="A385" s="61" t="s">
        <v>1625</v>
      </c>
      <c r="B385" s="61"/>
      <c r="C385" s="61"/>
      <c r="D385" s="61"/>
      <c r="E385" s="62" t="s">
        <v>763</v>
      </c>
      <c r="F385" s="57"/>
      <c r="G385" s="62" t="s">
        <v>764</v>
      </c>
      <c r="H385" s="62"/>
      <c r="I385" s="63" t="s">
        <v>765</v>
      </c>
      <c r="J385" s="57"/>
    </row>
    <row r="386" spans="1:10" ht="11.25" customHeight="1">
      <c r="A386" s="71" t="s">
        <v>1715</v>
      </c>
      <c r="B386" s="71"/>
      <c r="C386" s="71"/>
      <c r="D386" s="76"/>
      <c r="E386" s="76"/>
      <c r="F386" s="76"/>
      <c r="G386" s="76"/>
      <c r="H386" s="76"/>
      <c r="I386" s="78"/>
      <c r="J386" s="92"/>
    </row>
    <row r="387" spans="1:10" ht="11.25" customHeight="1">
      <c r="A387" s="65" t="s">
        <v>1716</v>
      </c>
      <c r="B387" s="65"/>
      <c r="C387" s="65"/>
      <c r="D387" s="65"/>
      <c r="E387" s="65" t="s">
        <v>2091</v>
      </c>
      <c r="F387" s="65"/>
      <c r="G387" s="65" t="s">
        <v>803</v>
      </c>
      <c r="H387" s="65"/>
      <c r="I387" s="69">
        <v>95600</v>
      </c>
      <c r="J387" s="70"/>
    </row>
    <row r="388" spans="1:10" ht="11.25" customHeight="1">
      <c r="A388" s="65" t="s">
        <v>1689</v>
      </c>
      <c r="B388" s="65"/>
      <c r="C388" s="65"/>
      <c r="D388" s="65"/>
      <c r="E388" s="65" t="s">
        <v>1710</v>
      </c>
      <c r="F388" s="65"/>
      <c r="G388" s="65" t="s">
        <v>1711</v>
      </c>
      <c r="H388" s="65"/>
      <c r="I388" s="69">
        <v>90</v>
      </c>
      <c r="J388" s="70"/>
    </row>
    <row r="389" spans="1:10" ht="11.25" customHeight="1">
      <c r="A389" s="65" t="s">
        <v>1689</v>
      </c>
      <c r="B389" s="65"/>
      <c r="C389" s="65"/>
      <c r="D389" s="65"/>
      <c r="E389" s="65" t="s">
        <v>2091</v>
      </c>
      <c r="F389" s="65"/>
      <c r="G389" s="65" t="s">
        <v>1712</v>
      </c>
      <c r="H389" s="65"/>
      <c r="I389" s="69">
        <v>120</v>
      </c>
      <c r="J389" s="70"/>
    </row>
    <row r="390" spans="1:10" ht="11.25" customHeight="1">
      <c r="A390" s="65" t="s">
        <v>1717</v>
      </c>
      <c r="B390" s="65"/>
      <c r="C390" s="65"/>
      <c r="D390" s="65"/>
      <c r="E390" s="65" t="s">
        <v>1718</v>
      </c>
      <c r="F390" s="65"/>
      <c r="G390" s="65" t="s">
        <v>1685</v>
      </c>
      <c r="H390" s="65"/>
      <c r="I390" s="73">
        <v>1200</v>
      </c>
      <c r="J390" s="70"/>
    </row>
    <row r="391" spans="1:10" ht="11.25" customHeight="1">
      <c r="A391" s="71" t="s">
        <v>733</v>
      </c>
      <c r="B391" s="71"/>
      <c r="C391" s="71"/>
      <c r="D391" s="55"/>
      <c r="E391" s="59"/>
      <c r="F391" s="59"/>
      <c r="G391" s="59"/>
      <c r="H391" s="59"/>
      <c r="I391" s="64"/>
      <c r="J391" s="59"/>
    </row>
    <row r="392" spans="1:10" ht="11.25" customHeight="1">
      <c r="A392" s="65" t="s">
        <v>1719</v>
      </c>
      <c r="B392" s="65"/>
      <c r="C392" s="65"/>
      <c r="D392" s="59"/>
      <c r="E392" s="59"/>
      <c r="F392" s="59"/>
      <c r="G392" s="59"/>
      <c r="H392" s="59"/>
      <c r="I392" s="75"/>
      <c r="J392" s="83"/>
    </row>
    <row r="393" spans="1:10" ht="11.25" customHeight="1">
      <c r="A393" s="65" t="s">
        <v>1720</v>
      </c>
      <c r="B393" s="65"/>
      <c r="C393" s="65"/>
      <c r="D393" s="57"/>
      <c r="E393" s="57" t="s">
        <v>1721</v>
      </c>
      <c r="F393" s="57"/>
      <c r="G393" s="57" t="s">
        <v>1722</v>
      </c>
      <c r="H393" s="57"/>
      <c r="I393" s="79">
        <v>100000</v>
      </c>
      <c r="J393" s="91"/>
    </row>
    <row r="394" spans="1:10" ht="11.25" customHeight="1">
      <c r="A394" s="65" t="s">
        <v>1723</v>
      </c>
      <c r="B394" s="65"/>
      <c r="C394" s="72" t="s">
        <v>1624</v>
      </c>
      <c r="D394" s="65"/>
      <c r="E394" s="65" t="s">
        <v>2091</v>
      </c>
      <c r="F394" s="65"/>
      <c r="G394" s="65" t="s">
        <v>1724</v>
      </c>
      <c r="H394" s="65"/>
      <c r="I394" s="73">
        <v>5000</v>
      </c>
      <c r="J394" s="70"/>
    </row>
    <row r="395" spans="1:10" ht="11.25" customHeight="1">
      <c r="A395" s="65" t="s">
        <v>970</v>
      </c>
      <c r="B395" s="65"/>
      <c r="C395" s="65"/>
      <c r="D395" s="65"/>
      <c r="E395" s="65" t="s">
        <v>1725</v>
      </c>
      <c r="F395" s="65"/>
      <c r="G395" s="65" t="s">
        <v>1726</v>
      </c>
      <c r="H395" s="65"/>
      <c r="I395" s="73">
        <v>1000000</v>
      </c>
      <c r="J395" s="70"/>
    </row>
    <row r="396" spans="1:10" ht="11.25" customHeight="1">
      <c r="A396" s="71" t="s">
        <v>734</v>
      </c>
      <c r="B396" s="71"/>
      <c r="C396" s="71"/>
      <c r="D396" s="55"/>
      <c r="E396" s="59"/>
      <c r="F396" s="59"/>
      <c r="G396" s="59"/>
      <c r="H396" s="59"/>
      <c r="I396" s="64"/>
      <c r="J396" s="59"/>
    </row>
    <row r="397" spans="1:10" ht="11.25" customHeight="1">
      <c r="A397" s="65" t="s">
        <v>1646</v>
      </c>
      <c r="B397" s="65"/>
      <c r="C397" s="65"/>
      <c r="D397" s="57"/>
      <c r="E397" s="57" t="s">
        <v>1727</v>
      </c>
      <c r="F397" s="57"/>
      <c r="G397" s="57" t="s">
        <v>1728</v>
      </c>
      <c r="H397" s="57"/>
      <c r="I397" s="58">
        <v>900000</v>
      </c>
      <c r="J397" s="91"/>
    </row>
    <row r="398" spans="1:10" ht="11.25" customHeight="1">
      <c r="A398" s="65" t="s">
        <v>790</v>
      </c>
      <c r="B398" s="65"/>
      <c r="C398" s="65"/>
      <c r="D398" s="65"/>
      <c r="E398" s="65" t="s">
        <v>1729</v>
      </c>
      <c r="F398" s="65"/>
      <c r="G398" s="65" t="s">
        <v>1730</v>
      </c>
      <c r="H398" s="65"/>
      <c r="I398" s="69">
        <v>1050000</v>
      </c>
      <c r="J398" s="70"/>
    </row>
    <row r="399" spans="1:10" ht="11.25" customHeight="1">
      <c r="A399" s="65" t="s">
        <v>790</v>
      </c>
      <c r="B399" s="65"/>
      <c r="C399" s="65"/>
      <c r="D399" s="65"/>
      <c r="E399" s="65" t="s">
        <v>1731</v>
      </c>
      <c r="F399" s="65"/>
      <c r="G399" s="65" t="s">
        <v>1732</v>
      </c>
      <c r="H399" s="65"/>
      <c r="I399" s="69">
        <v>200000</v>
      </c>
      <c r="J399" s="70"/>
    </row>
    <row r="400" spans="1:10" ht="11.25" customHeight="1">
      <c r="A400" s="65" t="s">
        <v>790</v>
      </c>
      <c r="B400" s="65"/>
      <c r="C400" s="65"/>
      <c r="D400" s="65"/>
      <c r="E400" s="65" t="s">
        <v>1733</v>
      </c>
      <c r="F400" s="65"/>
      <c r="G400" s="65" t="s">
        <v>1734</v>
      </c>
      <c r="H400" s="65"/>
      <c r="I400" s="69">
        <v>266000</v>
      </c>
      <c r="J400" s="70"/>
    </row>
    <row r="401" spans="1:10" ht="11.25" customHeight="1">
      <c r="A401" s="65" t="s">
        <v>790</v>
      </c>
      <c r="B401" s="65"/>
      <c r="C401" s="65"/>
      <c r="D401" s="65"/>
      <c r="E401" s="65" t="s">
        <v>1735</v>
      </c>
      <c r="F401" s="65"/>
      <c r="G401" s="65" t="s">
        <v>1736</v>
      </c>
      <c r="H401" s="65"/>
      <c r="I401" s="69">
        <v>536000</v>
      </c>
      <c r="J401" s="70"/>
    </row>
    <row r="402" spans="1:10" ht="11.25" customHeight="1">
      <c r="A402" s="65" t="s">
        <v>790</v>
      </c>
      <c r="B402" s="65"/>
      <c r="C402" s="65"/>
      <c r="D402" s="65"/>
      <c r="E402" s="65" t="s">
        <v>1737</v>
      </c>
      <c r="F402" s="65"/>
      <c r="G402" s="65" t="s">
        <v>1738</v>
      </c>
      <c r="H402" s="65"/>
      <c r="I402" s="69">
        <v>45000</v>
      </c>
      <c r="J402" s="70"/>
    </row>
    <row r="403" spans="1:10" ht="11.25" customHeight="1">
      <c r="A403" s="65" t="s">
        <v>1739</v>
      </c>
      <c r="B403" s="65"/>
      <c r="C403" s="65"/>
      <c r="D403" s="65"/>
      <c r="E403" s="65" t="s">
        <v>1729</v>
      </c>
      <c r="F403" s="65"/>
      <c r="G403" s="65" t="s">
        <v>1740</v>
      </c>
      <c r="H403" s="65"/>
      <c r="I403" s="69">
        <v>175000</v>
      </c>
      <c r="J403" s="70"/>
    </row>
    <row r="404" spans="1:10" ht="11.25" customHeight="1">
      <c r="A404" s="65" t="s">
        <v>790</v>
      </c>
      <c r="B404" s="65"/>
      <c r="C404" s="65"/>
      <c r="D404" s="65"/>
      <c r="E404" s="65" t="s">
        <v>1741</v>
      </c>
      <c r="F404" s="65"/>
      <c r="G404" s="65" t="s">
        <v>1741</v>
      </c>
      <c r="H404" s="65"/>
      <c r="I404" s="69">
        <v>950000</v>
      </c>
      <c r="J404" s="70"/>
    </row>
    <row r="405" spans="1:10" ht="11.25" customHeight="1">
      <c r="A405" s="65" t="s">
        <v>790</v>
      </c>
      <c r="B405" s="65"/>
      <c r="C405" s="65"/>
      <c r="D405" s="65"/>
      <c r="E405" s="65" t="s">
        <v>1742</v>
      </c>
      <c r="F405" s="65"/>
      <c r="G405" s="65" t="s">
        <v>1743</v>
      </c>
      <c r="H405" s="65"/>
      <c r="I405" s="69">
        <v>300000</v>
      </c>
      <c r="J405" s="70"/>
    </row>
    <row r="406" spans="1:10" ht="11.25" customHeight="1">
      <c r="A406" s="65" t="s">
        <v>790</v>
      </c>
      <c r="B406" s="65"/>
      <c r="C406" s="65"/>
      <c r="D406" s="65"/>
      <c r="E406" s="65" t="s">
        <v>1744</v>
      </c>
      <c r="F406" s="65"/>
      <c r="G406" s="65" t="s">
        <v>1745</v>
      </c>
      <c r="H406" s="65"/>
      <c r="I406" s="69">
        <v>75000</v>
      </c>
      <c r="J406" s="70"/>
    </row>
    <row r="407" spans="1:10" ht="11.25" customHeight="1">
      <c r="A407" s="65" t="s">
        <v>790</v>
      </c>
      <c r="B407" s="65"/>
      <c r="C407" s="65"/>
      <c r="D407" s="65"/>
      <c r="E407" s="65" t="s">
        <v>1746</v>
      </c>
      <c r="F407" s="65"/>
      <c r="G407" s="65" t="s">
        <v>1747</v>
      </c>
      <c r="H407" s="65"/>
      <c r="I407" s="69">
        <v>875000</v>
      </c>
      <c r="J407" s="70"/>
    </row>
    <row r="408" spans="1:10" ht="11.25" customHeight="1">
      <c r="A408" s="65" t="s">
        <v>790</v>
      </c>
      <c r="B408" s="65"/>
      <c r="C408" s="65"/>
      <c r="D408" s="65"/>
      <c r="E408" s="65" t="s">
        <v>1733</v>
      </c>
      <c r="F408" s="65"/>
      <c r="G408" s="65" t="s">
        <v>1734</v>
      </c>
      <c r="H408" s="65"/>
      <c r="I408" s="69">
        <v>75000</v>
      </c>
      <c r="J408" s="70"/>
    </row>
    <row r="409" spans="1:10" ht="11.25" customHeight="1">
      <c r="A409" s="65" t="s">
        <v>790</v>
      </c>
      <c r="B409" s="65"/>
      <c r="C409" s="65"/>
      <c r="D409" s="65"/>
      <c r="E409" s="65" t="s">
        <v>1748</v>
      </c>
      <c r="F409" s="65"/>
      <c r="G409" s="65" t="s">
        <v>1748</v>
      </c>
      <c r="H409" s="65"/>
      <c r="I409" s="69">
        <v>300000</v>
      </c>
      <c r="J409" s="70"/>
    </row>
    <row r="410" spans="1:10" ht="11.25" customHeight="1">
      <c r="A410" s="65" t="s">
        <v>790</v>
      </c>
      <c r="B410" s="65"/>
      <c r="C410" s="65"/>
      <c r="D410" s="65"/>
      <c r="E410" s="65" t="s">
        <v>1749</v>
      </c>
      <c r="F410" s="65"/>
      <c r="G410" s="65" t="s">
        <v>1750</v>
      </c>
      <c r="H410" s="65"/>
      <c r="I410" s="69">
        <v>425000</v>
      </c>
      <c r="J410" s="98"/>
    </row>
    <row r="411" spans="1:10" ht="11.25" customHeight="1">
      <c r="A411" s="65" t="s">
        <v>790</v>
      </c>
      <c r="B411" s="65"/>
      <c r="C411" s="65"/>
      <c r="D411" s="65"/>
      <c r="E411" s="65" t="s">
        <v>1735</v>
      </c>
      <c r="F411" s="65"/>
      <c r="G411" s="65" t="s">
        <v>1751</v>
      </c>
      <c r="H411" s="65"/>
      <c r="I411" s="69">
        <v>80000</v>
      </c>
      <c r="J411" s="70"/>
    </row>
    <row r="412" spans="1:10" ht="11.25" customHeight="1">
      <c r="A412" s="65" t="s">
        <v>790</v>
      </c>
      <c r="B412" s="65"/>
      <c r="C412" s="65"/>
      <c r="D412" s="65"/>
      <c r="E412" s="65" t="s">
        <v>1752</v>
      </c>
      <c r="F412" s="65"/>
      <c r="G412" s="65" t="s">
        <v>1753</v>
      </c>
      <c r="H412" s="65"/>
      <c r="I412" s="69">
        <v>175000</v>
      </c>
      <c r="J412" s="98"/>
    </row>
    <row r="413" spans="1:10" ht="11.25" customHeight="1">
      <c r="A413" s="65" t="s">
        <v>790</v>
      </c>
      <c r="B413" s="65"/>
      <c r="C413" s="65"/>
      <c r="D413" s="65"/>
      <c r="E413" s="65" t="s">
        <v>1737</v>
      </c>
      <c r="F413" s="65"/>
      <c r="G413" s="65" t="s">
        <v>1738</v>
      </c>
      <c r="H413" s="65"/>
      <c r="I413" s="69">
        <v>20000</v>
      </c>
      <c r="J413" s="98"/>
    </row>
    <row r="414" spans="1:10" ht="11.25" customHeight="1">
      <c r="A414" s="65" t="s">
        <v>482</v>
      </c>
      <c r="B414" s="65"/>
      <c r="C414" s="65"/>
      <c r="D414" s="59"/>
      <c r="E414" s="59"/>
      <c r="F414" s="59"/>
      <c r="G414" s="59"/>
      <c r="H414" s="59"/>
      <c r="I414" s="64"/>
      <c r="J414" s="99"/>
    </row>
    <row r="415" spans="1:10" ht="11.25" customHeight="1">
      <c r="A415" s="59" t="s">
        <v>1754</v>
      </c>
      <c r="B415" s="59"/>
      <c r="C415" s="59"/>
      <c r="D415" s="59"/>
      <c r="E415" s="59" t="s">
        <v>1755</v>
      </c>
      <c r="F415" s="59"/>
      <c r="G415" s="59" t="s">
        <v>1756</v>
      </c>
      <c r="H415" s="59"/>
      <c r="I415" s="64">
        <v>6000</v>
      </c>
      <c r="J415" s="100" t="s">
        <v>772</v>
      </c>
    </row>
    <row r="416" spans="1:10" ht="11.25" customHeight="1">
      <c r="A416" s="57"/>
      <c r="B416" s="57"/>
      <c r="C416" s="57"/>
      <c r="D416" s="57"/>
      <c r="E416" s="57" t="s">
        <v>1757</v>
      </c>
      <c r="F416" s="57"/>
      <c r="G416" s="57" t="s">
        <v>1758</v>
      </c>
      <c r="H416" s="57"/>
      <c r="I416" s="58"/>
      <c r="J416" s="57"/>
    </row>
    <row r="417" spans="1:10" ht="11.25" customHeight="1">
      <c r="A417" s="65" t="s">
        <v>1759</v>
      </c>
      <c r="B417" s="65"/>
      <c r="C417" s="65"/>
      <c r="D417" s="65"/>
      <c r="E417" s="65" t="s">
        <v>1760</v>
      </c>
      <c r="F417" s="65"/>
      <c r="G417" s="65" t="s">
        <v>1761</v>
      </c>
      <c r="H417" s="65"/>
      <c r="I417" s="73" t="s">
        <v>1662</v>
      </c>
      <c r="J417" s="98"/>
    </row>
    <row r="418" spans="1:10" ht="11.25" customHeight="1">
      <c r="A418" s="65" t="s">
        <v>1762</v>
      </c>
      <c r="B418" s="65"/>
      <c r="C418" s="65"/>
      <c r="D418" s="65"/>
      <c r="E418" s="65" t="s">
        <v>1763</v>
      </c>
      <c r="F418" s="65"/>
      <c r="G418" s="65" t="s">
        <v>1764</v>
      </c>
      <c r="H418" s="65"/>
      <c r="I418" s="69">
        <v>15000000</v>
      </c>
      <c r="J418" s="98"/>
    </row>
    <row r="419" spans="1:10" ht="11.25" customHeight="1">
      <c r="A419" s="65" t="s">
        <v>2083</v>
      </c>
      <c r="B419" s="65"/>
      <c r="C419" s="65"/>
      <c r="D419" s="65"/>
      <c r="E419" s="65" t="s">
        <v>1765</v>
      </c>
      <c r="F419" s="65"/>
      <c r="G419" s="65" t="s">
        <v>1766</v>
      </c>
      <c r="H419" s="65"/>
      <c r="I419" s="69">
        <v>700000</v>
      </c>
      <c r="J419" s="98"/>
    </row>
    <row r="420" spans="1:10" ht="11.25" customHeight="1">
      <c r="A420" s="65" t="s">
        <v>978</v>
      </c>
      <c r="B420" s="65"/>
      <c r="C420" s="65"/>
      <c r="D420" s="65"/>
      <c r="E420" s="65" t="s">
        <v>1767</v>
      </c>
      <c r="F420" s="65"/>
      <c r="G420" s="65" t="s">
        <v>1768</v>
      </c>
      <c r="H420" s="65"/>
      <c r="I420" s="69">
        <v>500000</v>
      </c>
      <c r="J420" s="98"/>
    </row>
    <row r="421" spans="1:10" ht="11.25" customHeight="1">
      <c r="A421" s="65" t="s">
        <v>790</v>
      </c>
      <c r="B421" s="65"/>
      <c r="C421" s="65"/>
      <c r="D421" s="65"/>
      <c r="E421" s="65" t="s">
        <v>1769</v>
      </c>
      <c r="F421" s="65"/>
      <c r="G421" s="65" t="s">
        <v>1770</v>
      </c>
      <c r="H421" s="65"/>
      <c r="I421" s="69">
        <v>250000</v>
      </c>
      <c r="J421" s="98"/>
    </row>
    <row r="422" spans="1:10" ht="11.25" customHeight="1">
      <c r="A422" s="65" t="s">
        <v>790</v>
      </c>
      <c r="B422" s="65"/>
      <c r="C422" s="65"/>
      <c r="D422" s="65"/>
      <c r="E422" s="65" t="s">
        <v>1771</v>
      </c>
      <c r="F422" s="65"/>
      <c r="G422" s="65" t="s">
        <v>1772</v>
      </c>
      <c r="H422" s="65"/>
      <c r="I422" s="69">
        <v>1100000</v>
      </c>
      <c r="J422" s="98"/>
    </row>
    <row r="423" spans="1:10" ht="11.25" customHeight="1">
      <c r="A423" s="65" t="s">
        <v>1108</v>
      </c>
      <c r="B423" s="65"/>
      <c r="C423" s="65"/>
      <c r="D423" s="65"/>
      <c r="E423" s="65" t="s">
        <v>1773</v>
      </c>
      <c r="F423" s="65"/>
      <c r="G423" s="65" t="s">
        <v>1774</v>
      </c>
      <c r="H423" s="65"/>
      <c r="I423" s="73" t="s">
        <v>1662</v>
      </c>
      <c r="J423" s="98"/>
    </row>
    <row r="424" spans="1:10" ht="11.25" customHeight="1">
      <c r="A424" s="65" t="s">
        <v>790</v>
      </c>
      <c r="B424" s="65"/>
      <c r="C424" s="65"/>
      <c r="D424" s="65"/>
      <c r="E424" s="65" t="s">
        <v>1775</v>
      </c>
      <c r="F424" s="65"/>
      <c r="G424" s="65" t="s">
        <v>1776</v>
      </c>
      <c r="H424" s="65"/>
      <c r="I424" s="73" t="s">
        <v>1662</v>
      </c>
      <c r="J424" s="98"/>
    </row>
    <row r="425" spans="1:10" ht="11.25" customHeight="1">
      <c r="A425" s="65" t="s">
        <v>790</v>
      </c>
      <c r="B425" s="65"/>
      <c r="C425" s="65"/>
      <c r="D425" s="65"/>
      <c r="E425" s="65" t="s">
        <v>1777</v>
      </c>
      <c r="F425" s="65"/>
      <c r="G425" s="65" t="s">
        <v>1778</v>
      </c>
      <c r="H425" s="65"/>
      <c r="I425" s="69">
        <v>800000</v>
      </c>
      <c r="J425" s="98"/>
    </row>
    <row r="426" spans="1:10" ht="11.25" customHeight="1">
      <c r="A426" s="65" t="s">
        <v>1779</v>
      </c>
      <c r="B426" s="65"/>
      <c r="C426" s="65"/>
      <c r="D426" s="65"/>
      <c r="E426" s="65" t="s">
        <v>1780</v>
      </c>
      <c r="F426" s="65"/>
      <c r="G426" s="65" t="s">
        <v>1781</v>
      </c>
      <c r="H426" s="65"/>
      <c r="I426" s="69">
        <v>140000</v>
      </c>
      <c r="J426" s="98"/>
    </row>
    <row r="427" spans="1:10" ht="11.25" customHeight="1">
      <c r="A427" s="65" t="s">
        <v>790</v>
      </c>
      <c r="B427" s="65"/>
      <c r="C427" s="65"/>
      <c r="D427" s="65"/>
      <c r="E427" s="65" t="s">
        <v>1782</v>
      </c>
      <c r="F427" s="65"/>
      <c r="G427" s="65" t="s">
        <v>1783</v>
      </c>
      <c r="H427" s="65"/>
      <c r="I427" s="69">
        <v>8000</v>
      </c>
      <c r="J427" s="98"/>
    </row>
    <row r="428" spans="1:10" ht="11.25" customHeight="1">
      <c r="A428" s="65" t="s">
        <v>790</v>
      </c>
      <c r="B428" s="65"/>
      <c r="C428" s="65"/>
      <c r="D428" s="65"/>
      <c r="E428" s="65" t="s">
        <v>1784</v>
      </c>
      <c r="F428" s="65"/>
      <c r="G428" s="65" t="s">
        <v>2091</v>
      </c>
      <c r="H428" s="65"/>
      <c r="I428" s="69">
        <v>12000</v>
      </c>
      <c r="J428" s="98"/>
    </row>
    <row r="429" spans="1:10" ht="11.25" customHeight="1">
      <c r="A429" s="65" t="s">
        <v>1112</v>
      </c>
      <c r="B429" s="65"/>
      <c r="C429" s="65"/>
      <c r="D429" s="65"/>
      <c r="E429" s="65" t="s">
        <v>1785</v>
      </c>
      <c r="F429" s="65"/>
      <c r="G429" s="65" t="s">
        <v>1786</v>
      </c>
      <c r="H429" s="65"/>
      <c r="I429" s="69">
        <v>200000</v>
      </c>
      <c r="J429" s="98"/>
    </row>
    <row r="430" spans="1:10" ht="11.25" customHeight="1">
      <c r="A430" s="65" t="s">
        <v>479</v>
      </c>
      <c r="B430" s="65"/>
      <c r="C430" s="65"/>
      <c r="D430" s="65"/>
      <c r="E430" s="65" t="s">
        <v>1787</v>
      </c>
      <c r="F430" s="65"/>
      <c r="G430" s="65" t="s">
        <v>1788</v>
      </c>
      <c r="H430" s="65"/>
      <c r="I430" s="69">
        <v>30000000</v>
      </c>
      <c r="J430" s="98"/>
    </row>
    <row r="431" spans="1:10" ht="11.25" customHeight="1">
      <c r="A431" s="65" t="s">
        <v>2083</v>
      </c>
      <c r="B431" s="65"/>
      <c r="C431" s="65"/>
      <c r="D431" s="65"/>
      <c r="E431" s="65" t="s">
        <v>1789</v>
      </c>
      <c r="F431" s="65"/>
      <c r="G431" s="65" t="s">
        <v>1790</v>
      </c>
      <c r="H431" s="65"/>
      <c r="I431" s="69">
        <v>50000000</v>
      </c>
      <c r="J431" s="98"/>
    </row>
    <row r="432" spans="1:10" ht="11.25" customHeight="1">
      <c r="A432" s="65" t="s">
        <v>2083</v>
      </c>
      <c r="B432" s="65"/>
      <c r="C432" s="72" t="s">
        <v>1608</v>
      </c>
      <c r="D432" s="65"/>
      <c r="E432" s="65" t="s">
        <v>1791</v>
      </c>
      <c r="F432" s="65"/>
      <c r="G432" s="65" t="s">
        <v>1792</v>
      </c>
      <c r="H432" s="65"/>
      <c r="I432" s="69">
        <v>160000</v>
      </c>
      <c r="J432" s="98"/>
    </row>
    <row r="433" spans="1:10" ht="11.25" customHeight="1">
      <c r="A433" s="65" t="s">
        <v>2083</v>
      </c>
      <c r="B433" s="65"/>
      <c r="C433" s="65"/>
      <c r="D433" s="65"/>
      <c r="E433" s="65" t="s">
        <v>1793</v>
      </c>
      <c r="F433" s="65"/>
      <c r="G433" s="65" t="s">
        <v>1794</v>
      </c>
      <c r="H433" s="65"/>
      <c r="I433" s="69">
        <v>15000000</v>
      </c>
      <c r="J433" s="98"/>
    </row>
    <row r="434" spans="1:10" ht="11.25" customHeight="1">
      <c r="A434" s="65" t="s">
        <v>2083</v>
      </c>
      <c r="B434" s="65"/>
      <c r="C434" s="65"/>
      <c r="D434" s="65"/>
      <c r="E434" s="65" t="s">
        <v>1795</v>
      </c>
      <c r="F434" s="65"/>
      <c r="G434" s="65" t="s">
        <v>1796</v>
      </c>
      <c r="H434" s="65"/>
      <c r="I434" s="69">
        <v>15000000</v>
      </c>
      <c r="J434" s="98"/>
    </row>
    <row r="435" spans="1:10" ht="11.25" customHeight="1">
      <c r="A435" s="65" t="s">
        <v>2083</v>
      </c>
      <c r="B435" s="65"/>
      <c r="C435" s="65"/>
      <c r="D435" s="65"/>
      <c r="E435" s="65" t="s">
        <v>1797</v>
      </c>
      <c r="F435" s="65"/>
      <c r="G435" s="65" t="s">
        <v>1798</v>
      </c>
      <c r="H435" s="65"/>
      <c r="I435" s="69">
        <v>30000000</v>
      </c>
      <c r="J435" s="98"/>
    </row>
    <row r="436" spans="1:10" ht="11.25" customHeight="1">
      <c r="A436" s="65" t="s">
        <v>2083</v>
      </c>
      <c r="B436" s="65"/>
      <c r="C436" s="65"/>
      <c r="D436" s="65"/>
      <c r="E436" s="65" t="s">
        <v>219</v>
      </c>
      <c r="F436" s="65"/>
      <c r="G436" s="65" t="s">
        <v>1796</v>
      </c>
      <c r="H436" s="65"/>
      <c r="I436" s="69">
        <v>17000000</v>
      </c>
      <c r="J436" s="98"/>
    </row>
    <row r="437" spans="1:10" ht="11.25" customHeight="1">
      <c r="A437" s="65" t="s">
        <v>220</v>
      </c>
      <c r="B437" s="65"/>
      <c r="C437" s="65"/>
      <c r="D437" s="57"/>
      <c r="E437" s="57" t="s">
        <v>221</v>
      </c>
      <c r="F437" s="57"/>
      <c r="G437" s="57" t="s">
        <v>222</v>
      </c>
      <c r="H437" s="57"/>
      <c r="I437" s="58">
        <v>4000</v>
      </c>
      <c r="J437" s="101"/>
    </row>
    <row r="438" spans="1:10" ht="11.25" customHeight="1">
      <c r="A438" s="65" t="s">
        <v>790</v>
      </c>
      <c r="B438" s="65"/>
      <c r="C438" s="65"/>
      <c r="D438" s="65"/>
      <c r="E438" s="65" t="s">
        <v>223</v>
      </c>
      <c r="F438" s="65"/>
      <c r="G438" s="65" t="s">
        <v>1776</v>
      </c>
      <c r="H438" s="65"/>
      <c r="I438" s="69">
        <v>2100</v>
      </c>
      <c r="J438" s="98"/>
    </row>
    <row r="439" spans="1:10" ht="11.25" customHeight="1">
      <c r="A439" s="65" t="s">
        <v>790</v>
      </c>
      <c r="B439" s="65"/>
      <c r="C439" s="65"/>
      <c r="D439" s="65"/>
      <c r="E439" s="65" t="s">
        <v>224</v>
      </c>
      <c r="F439" s="65"/>
      <c r="G439" s="65" t="s">
        <v>225</v>
      </c>
      <c r="H439" s="65"/>
      <c r="I439" s="69">
        <v>1900</v>
      </c>
      <c r="J439" s="98"/>
    </row>
    <row r="440" spans="1:10" ht="11.25" customHeight="1">
      <c r="A440" s="65" t="s">
        <v>790</v>
      </c>
      <c r="B440" s="65"/>
      <c r="C440" s="65"/>
      <c r="D440" s="65"/>
      <c r="E440" s="65" t="s">
        <v>226</v>
      </c>
      <c r="F440" s="65"/>
      <c r="G440" s="65" t="s">
        <v>227</v>
      </c>
      <c r="H440" s="65"/>
      <c r="I440" s="73" t="s">
        <v>1662</v>
      </c>
      <c r="J440" s="98"/>
    </row>
    <row r="441" spans="1:10" ht="11.25" customHeight="1">
      <c r="A441" s="273" t="s">
        <v>1615</v>
      </c>
      <c r="B441" s="273"/>
      <c r="C441" s="273"/>
      <c r="D441" s="273"/>
      <c r="E441" s="273"/>
      <c r="F441" s="273"/>
      <c r="G441" s="273"/>
      <c r="H441" s="273"/>
      <c r="I441" s="273"/>
      <c r="J441" s="273"/>
    </row>
    <row r="442" spans="1:10" ht="11.25" customHeight="1">
      <c r="A442" s="278" t="s">
        <v>2061</v>
      </c>
      <c r="B442" s="278"/>
      <c r="C442" s="278"/>
      <c r="D442" s="278"/>
      <c r="E442" s="278"/>
      <c r="F442" s="278"/>
      <c r="G442" s="278"/>
      <c r="H442" s="278"/>
      <c r="I442" s="278"/>
      <c r="J442" s="278"/>
    </row>
    <row r="443" spans="1:10" ht="11.25" customHeight="1">
      <c r="A443" s="272" t="s">
        <v>2498</v>
      </c>
      <c r="B443" s="272"/>
      <c r="C443" s="272"/>
      <c r="D443" s="272"/>
      <c r="E443" s="272"/>
      <c r="F443" s="272"/>
      <c r="G443" s="272"/>
      <c r="H443" s="272"/>
      <c r="I443" s="272"/>
      <c r="J443" s="272"/>
    </row>
    <row r="444" spans="1:10" ht="11.25" customHeight="1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</row>
    <row r="445" spans="1:10" ht="11.25" customHeight="1">
      <c r="A445" s="55" t="s">
        <v>748</v>
      </c>
      <c r="B445" s="55"/>
      <c r="C445" s="55"/>
      <c r="D445" s="55"/>
      <c r="E445" s="55"/>
      <c r="F445" s="55"/>
      <c r="G445" s="55"/>
      <c r="H445" s="55"/>
      <c r="I445" s="56"/>
      <c r="J445" s="55"/>
    </row>
    <row r="446" spans="1:10" ht="11.25" customHeight="1">
      <c r="A446" s="275" t="s">
        <v>761</v>
      </c>
      <c r="B446" s="275"/>
      <c r="C446" s="275"/>
      <c r="D446" s="275"/>
      <c r="E446" s="275"/>
      <c r="F446" s="275"/>
      <c r="G446" s="275"/>
      <c r="H446" s="275"/>
      <c r="I446" s="275"/>
      <c r="J446" s="275"/>
    </row>
    <row r="447" spans="1:10" ht="11.25" customHeight="1">
      <c r="A447" s="273"/>
      <c r="B447" s="273"/>
      <c r="C447" s="273"/>
      <c r="D447" s="59"/>
      <c r="E447" s="59"/>
      <c r="F447" s="59"/>
      <c r="G447" s="59"/>
      <c r="H447" s="59"/>
      <c r="I447" s="60" t="s">
        <v>762</v>
      </c>
      <c r="J447" s="59"/>
    </row>
    <row r="448" spans="1:10" ht="11.25" customHeight="1">
      <c r="A448" s="61" t="s">
        <v>1625</v>
      </c>
      <c r="B448" s="61"/>
      <c r="C448" s="61"/>
      <c r="D448" s="61"/>
      <c r="E448" s="62" t="s">
        <v>763</v>
      </c>
      <c r="F448" s="57"/>
      <c r="G448" s="62" t="s">
        <v>764</v>
      </c>
      <c r="H448" s="62"/>
      <c r="I448" s="63" t="s">
        <v>765</v>
      </c>
      <c r="J448" s="57"/>
    </row>
    <row r="449" spans="1:10" ht="11.25" customHeight="1">
      <c r="A449" s="71" t="s">
        <v>740</v>
      </c>
      <c r="B449" s="71"/>
      <c r="C449" s="71"/>
      <c r="D449" s="55"/>
      <c r="E449" s="59"/>
      <c r="F449" s="59"/>
      <c r="G449" s="59"/>
      <c r="H449" s="59"/>
      <c r="I449" s="64"/>
      <c r="J449" s="59"/>
    </row>
    <row r="450" spans="1:10" ht="11.25" customHeight="1">
      <c r="A450" s="65" t="s">
        <v>1633</v>
      </c>
      <c r="B450" s="65"/>
      <c r="C450" s="65"/>
      <c r="D450" s="59"/>
      <c r="E450" s="59"/>
      <c r="F450" s="59"/>
      <c r="G450" s="59"/>
      <c r="H450" s="59"/>
      <c r="I450" s="75"/>
      <c r="J450" s="99"/>
    </row>
    <row r="451" spans="1:10" ht="11.25" customHeight="1">
      <c r="A451" s="65" t="s">
        <v>2254</v>
      </c>
      <c r="B451" s="65"/>
      <c r="C451" s="65"/>
      <c r="D451" s="57"/>
      <c r="E451" s="57" t="s">
        <v>228</v>
      </c>
      <c r="F451" s="57"/>
      <c r="G451" s="57" t="s">
        <v>229</v>
      </c>
      <c r="H451" s="57"/>
      <c r="I451" s="79">
        <v>1600000</v>
      </c>
      <c r="J451" s="101"/>
    </row>
    <row r="452" spans="1:10" ht="11.25" customHeight="1">
      <c r="A452" s="65" t="s">
        <v>7</v>
      </c>
      <c r="B452" s="65"/>
      <c r="C452" s="65"/>
      <c r="D452" s="65"/>
      <c r="E452" s="65" t="s">
        <v>230</v>
      </c>
      <c r="F452" s="65"/>
      <c r="G452" s="65" t="s">
        <v>231</v>
      </c>
      <c r="H452" s="65"/>
      <c r="I452" s="73" t="s">
        <v>1662</v>
      </c>
      <c r="J452" s="98"/>
    </row>
    <row r="453" spans="1:10" ht="11.25" customHeight="1">
      <c r="A453" s="65" t="s">
        <v>7</v>
      </c>
      <c r="B453" s="65"/>
      <c r="C453" s="65"/>
      <c r="D453" s="65"/>
      <c r="E453" s="65" t="s">
        <v>232</v>
      </c>
      <c r="F453" s="65"/>
      <c r="G453" s="65" t="s">
        <v>233</v>
      </c>
      <c r="H453" s="65"/>
      <c r="I453" s="73" t="s">
        <v>1662</v>
      </c>
      <c r="J453" s="98"/>
    </row>
    <row r="454" spans="1:10" ht="11.25" customHeight="1">
      <c r="A454" s="65" t="s">
        <v>7</v>
      </c>
      <c r="B454" s="65"/>
      <c r="C454" s="65"/>
      <c r="D454" s="65"/>
      <c r="E454" s="65" t="s">
        <v>234</v>
      </c>
      <c r="F454" s="65"/>
      <c r="G454" s="65" t="s">
        <v>235</v>
      </c>
      <c r="H454" s="65"/>
      <c r="I454" s="73" t="s">
        <v>1662</v>
      </c>
      <c r="J454" s="98"/>
    </row>
    <row r="455" spans="1:10" ht="11.25" customHeight="1">
      <c r="A455" s="65" t="s">
        <v>7</v>
      </c>
      <c r="B455" s="65"/>
      <c r="C455" s="65"/>
      <c r="D455" s="65"/>
      <c r="E455" s="65" t="s">
        <v>236</v>
      </c>
      <c r="F455" s="65"/>
      <c r="G455" s="65" t="s">
        <v>2390</v>
      </c>
      <c r="H455" s="65"/>
      <c r="I455" s="73" t="s">
        <v>1662</v>
      </c>
      <c r="J455" s="98"/>
    </row>
    <row r="456" spans="1:10" ht="11.25" customHeight="1">
      <c r="A456" s="65" t="s">
        <v>7</v>
      </c>
      <c r="B456" s="65"/>
      <c r="C456" s="65"/>
      <c r="D456" s="65"/>
      <c r="E456" s="65" t="s">
        <v>2391</v>
      </c>
      <c r="F456" s="65"/>
      <c r="G456" s="65" t="s">
        <v>2392</v>
      </c>
      <c r="H456" s="65"/>
      <c r="I456" s="73">
        <v>10000000</v>
      </c>
      <c r="J456" s="98"/>
    </row>
    <row r="457" spans="1:10" ht="11.25" customHeight="1">
      <c r="A457" s="65" t="s">
        <v>2393</v>
      </c>
      <c r="B457" s="65"/>
      <c r="C457" s="65"/>
      <c r="D457" s="65"/>
      <c r="E457" s="65" t="s">
        <v>2394</v>
      </c>
      <c r="F457" s="65"/>
      <c r="G457" s="65" t="s">
        <v>2395</v>
      </c>
      <c r="H457" s="65"/>
      <c r="I457" s="73">
        <v>5000</v>
      </c>
      <c r="J457" s="98"/>
    </row>
    <row r="458" spans="1:10" ht="11.25" customHeight="1">
      <c r="A458" s="65" t="s">
        <v>7</v>
      </c>
      <c r="B458" s="65"/>
      <c r="C458" s="65"/>
      <c r="D458" s="65"/>
      <c r="E458" s="65" t="s">
        <v>234</v>
      </c>
      <c r="F458" s="65"/>
      <c r="G458" s="65" t="s">
        <v>2396</v>
      </c>
      <c r="H458" s="65"/>
      <c r="I458" s="73">
        <v>40000</v>
      </c>
      <c r="J458" s="98"/>
    </row>
    <row r="459" spans="1:10" ht="11.25" customHeight="1">
      <c r="A459" s="65" t="s">
        <v>7</v>
      </c>
      <c r="B459" s="65"/>
      <c r="C459" s="65"/>
      <c r="D459" s="65"/>
      <c r="E459" s="65" t="s">
        <v>2397</v>
      </c>
      <c r="F459" s="65"/>
      <c r="G459" s="65" t="s">
        <v>2398</v>
      </c>
      <c r="H459" s="65"/>
      <c r="I459" s="73">
        <v>12000</v>
      </c>
      <c r="J459" s="98"/>
    </row>
    <row r="460" spans="1:10" ht="11.25" customHeight="1">
      <c r="A460" s="65" t="s">
        <v>7</v>
      </c>
      <c r="B460" s="65"/>
      <c r="C460" s="65"/>
      <c r="D460" s="65"/>
      <c r="E460" s="65" t="s">
        <v>2399</v>
      </c>
      <c r="F460" s="65"/>
      <c r="G460" s="65" t="s">
        <v>2400</v>
      </c>
      <c r="H460" s="65"/>
      <c r="I460" s="73">
        <v>12000</v>
      </c>
      <c r="J460" s="98"/>
    </row>
    <row r="461" spans="1:10" ht="11.25" customHeight="1">
      <c r="A461" s="65" t="s">
        <v>7</v>
      </c>
      <c r="B461" s="65"/>
      <c r="C461" s="65"/>
      <c r="D461" s="65"/>
      <c r="E461" s="65" t="s">
        <v>2401</v>
      </c>
      <c r="F461" s="65"/>
      <c r="G461" s="65" t="s">
        <v>2402</v>
      </c>
      <c r="H461" s="65"/>
      <c r="I461" s="73">
        <v>400000</v>
      </c>
      <c r="J461" s="98"/>
    </row>
    <row r="462" spans="1:10" ht="11.25" customHeight="1">
      <c r="A462" s="65" t="s">
        <v>7</v>
      </c>
      <c r="B462" s="65"/>
      <c r="C462" s="65"/>
      <c r="D462" s="65"/>
      <c r="E462" s="65" t="s">
        <v>2403</v>
      </c>
      <c r="F462" s="65"/>
      <c r="G462" s="65" t="s">
        <v>2404</v>
      </c>
      <c r="H462" s="65"/>
      <c r="I462" s="73">
        <v>12000</v>
      </c>
      <c r="J462" s="98"/>
    </row>
    <row r="463" spans="1:10" ht="11.25" customHeight="1">
      <c r="A463" s="65" t="s">
        <v>7</v>
      </c>
      <c r="B463" s="65"/>
      <c r="C463" s="65"/>
      <c r="D463" s="65"/>
      <c r="E463" s="65" t="s">
        <v>2405</v>
      </c>
      <c r="F463" s="65"/>
      <c r="G463" s="65" t="s">
        <v>2406</v>
      </c>
      <c r="H463" s="65"/>
      <c r="I463" s="73">
        <v>40000</v>
      </c>
      <c r="J463" s="98"/>
    </row>
    <row r="464" spans="1:10" ht="11.25" customHeight="1">
      <c r="A464" s="65" t="s">
        <v>7</v>
      </c>
      <c r="B464" s="65"/>
      <c r="C464" s="65"/>
      <c r="D464" s="65"/>
      <c r="E464" s="65" t="s">
        <v>2407</v>
      </c>
      <c r="F464" s="65"/>
      <c r="G464" s="65" t="s">
        <v>2408</v>
      </c>
      <c r="H464" s="65"/>
      <c r="I464" s="73">
        <v>7000</v>
      </c>
      <c r="J464" s="98"/>
    </row>
    <row r="465" spans="1:10" ht="11.25" customHeight="1">
      <c r="A465" s="65" t="s">
        <v>40</v>
      </c>
      <c r="B465" s="65"/>
      <c r="C465" s="65"/>
      <c r="D465" s="65"/>
      <c r="E465" s="65" t="s">
        <v>2409</v>
      </c>
      <c r="F465" s="65"/>
      <c r="G465" s="65" t="s">
        <v>2410</v>
      </c>
      <c r="H465" s="65"/>
      <c r="I465" s="73">
        <v>150000</v>
      </c>
      <c r="J465" s="98"/>
    </row>
    <row r="466" spans="1:10" ht="11.25" customHeight="1">
      <c r="A466" s="65" t="s">
        <v>7</v>
      </c>
      <c r="B466" s="65"/>
      <c r="C466" s="65"/>
      <c r="D466" s="65"/>
      <c r="E466" s="65" t="s">
        <v>2411</v>
      </c>
      <c r="F466" s="65"/>
      <c r="G466" s="65" t="s">
        <v>2412</v>
      </c>
      <c r="H466" s="65"/>
      <c r="I466" s="69">
        <v>60000</v>
      </c>
      <c r="J466" s="98"/>
    </row>
    <row r="467" spans="1:10" ht="11.25" customHeight="1">
      <c r="A467" s="65" t="s">
        <v>7</v>
      </c>
      <c r="B467" s="65"/>
      <c r="C467" s="65"/>
      <c r="D467" s="65"/>
      <c r="E467" s="65" t="s">
        <v>2413</v>
      </c>
      <c r="F467" s="65"/>
      <c r="G467" s="65" t="s">
        <v>2414</v>
      </c>
      <c r="H467" s="65"/>
      <c r="I467" s="69">
        <v>70000</v>
      </c>
      <c r="J467" s="98"/>
    </row>
    <row r="468" spans="1:10" ht="11.25" customHeight="1">
      <c r="A468" s="65" t="s">
        <v>7</v>
      </c>
      <c r="B468" s="65"/>
      <c r="C468" s="65"/>
      <c r="D468" s="65"/>
      <c r="E468" s="65" t="s">
        <v>2415</v>
      </c>
      <c r="F468" s="65"/>
      <c r="G468" s="65" t="s">
        <v>2416</v>
      </c>
      <c r="H468" s="65"/>
      <c r="I468" s="69">
        <v>40000</v>
      </c>
      <c r="J468" s="98"/>
    </row>
    <row r="469" spans="1:10" ht="11.25" customHeight="1">
      <c r="A469" s="65" t="s">
        <v>7</v>
      </c>
      <c r="B469" s="65"/>
      <c r="C469" s="65"/>
      <c r="D469" s="65"/>
      <c r="E469" s="65" t="s">
        <v>2417</v>
      </c>
      <c r="F469" s="65"/>
      <c r="G469" s="65" t="s">
        <v>2418</v>
      </c>
      <c r="H469" s="65"/>
      <c r="I469" s="69">
        <v>500000</v>
      </c>
      <c r="J469" s="98"/>
    </row>
    <row r="470" spans="1:10" ht="11.25" customHeight="1">
      <c r="A470" s="65" t="s">
        <v>7</v>
      </c>
      <c r="B470" s="65"/>
      <c r="C470" s="65"/>
      <c r="D470" s="65"/>
      <c r="E470" s="65" t="s">
        <v>2419</v>
      </c>
      <c r="F470" s="65"/>
      <c r="G470" s="65" t="s">
        <v>2420</v>
      </c>
      <c r="H470" s="65"/>
      <c r="I470" s="69">
        <v>350000</v>
      </c>
      <c r="J470" s="98"/>
    </row>
    <row r="471" spans="1:10" ht="11.25" customHeight="1">
      <c r="A471" s="65" t="s">
        <v>7</v>
      </c>
      <c r="B471" s="65"/>
      <c r="C471" s="65"/>
      <c r="D471" s="65"/>
      <c r="E471" s="65" t="s">
        <v>2421</v>
      </c>
      <c r="F471" s="65"/>
      <c r="G471" s="65" t="s">
        <v>2422</v>
      </c>
      <c r="H471" s="65"/>
      <c r="I471" s="69">
        <v>20000</v>
      </c>
      <c r="J471" s="98"/>
    </row>
    <row r="472" spans="1:10" ht="11.25" customHeight="1">
      <c r="A472" s="65" t="s">
        <v>7</v>
      </c>
      <c r="B472" s="65"/>
      <c r="C472" s="65"/>
      <c r="D472" s="65"/>
      <c r="E472" s="65" t="s">
        <v>2423</v>
      </c>
      <c r="F472" s="65"/>
      <c r="G472" s="65" t="s">
        <v>2424</v>
      </c>
      <c r="H472" s="65"/>
      <c r="I472" s="69">
        <v>140000</v>
      </c>
      <c r="J472" s="98"/>
    </row>
    <row r="473" spans="1:10" ht="11.25" customHeight="1">
      <c r="A473" s="65" t="s">
        <v>2425</v>
      </c>
      <c r="B473" s="65"/>
      <c r="C473" s="65"/>
      <c r="D473" s="59"/>
      <c r="E473" s="59"/>
      <c r="F473" s="59"/>
      <c r="G473" s="59"/>
      <c r="H473" s="59"/>
      <c r="I473" s="75"/>
      <c r="J473" s="99"/>
    </row>
    <row r="474" spans="1:10" ht="11.25" customHeight="1">
      <c r="A474" s="57"/>
      <c r="B474" s="57"/>
      <c r="C474" s="57"/>
      <c r="D474" s="236"/>
      <c r="E474" s="59" t="s">
        <v>2426</v>
      </c>
      <c r="F474" s="59"/>
      <c r="G474" s="59"/>
      <c r="H474" s="59"/>
      <c r="I474" s="75"/>
      <c r="J474" s="99"/>
    </row>
    <row r="475" spans="1:10" ht="11.25" customHeight="1">
      <c r="A475" s="57" t="s">
        <v>2427</v>
      </c>
      <c r="B475" s="57"/>
      <c r="C475" s="68" t="s">
        <v>1878</v>
      </c>
      <c r="D475" s="57"/>
      <c r="E475" s="65" t="s">
        <v>2428</v>
      </c>
      <c r="F475" s="57"/>
      <c r="G475" s="57" t="s">
        <v>2655</v>
      </c>
      <c r="H475" s="57"/>
      <c r="I475" s="79" t="s">
        <v>1662</v>
      </c>
      <c r="J475" s="101"/>
    </row>
    <row r="476" spans="1:10" ht="11.25" customHeight="1">
      <c r="A476" s="65" t="s">
        <v>1460</v>
      </c>
      <c r="B476" s="65"/>
      <c r="C476" s="72" t="s">
        <v>1618</v>
      </c>
      <c r="D476" s="65"/>
      <c r="E476" s="65" t="s">
        <v>2429</v>
      </c>
      <c r="F476" s="65"/>
      <c r="G476" s="65" t="s">
        <v>2656</v>
      </c>
      <c r="H476" s="65"/>
      <c r="I476" s="73" t="s">
        <v>1662</v>
      </c>
      <c r="J476" s="98"/>
    </row>
    <row r="477" spans="1:10" ht="11.25" customHeight="1">
      <c r="A477" s="65" t="s">
        <v>1460</v>
      </c>
      <c r="B477" s="65"/>
      <c r="C477" s="72" t="s">
        <v>1618</v>
      </c>
      <c r="D477" s="65"/>
      <c r="E477" s="65" t="s">
        <v>2430</v>
      </c>
      <c r="F477" s="65"/>
      <c r="G477" s="65" t="s">
        <v>2657</v>
      </c>
      <c r="H477" s="65"/>
      <c r="I477" s="73" t="s">
        <v>1662</v>
      </c>
      <c r="J477" s="98"/>
    </row>
    <row r="478" spans="1:10" ht="11.25" customHeight="1">
      <c r="A478" s="65" t="s">
        <v>1460</v>
      </c>
      <c r="B478" s="65"/>
      <c r="C478" s="72" t="s">
        <v>1618</v>
      </c>
      <c r="D478" s="65"/>
      <c r="E478" s="65" t="s">
        <v>2431</v>
      </c>
      <c r="F478" s="65"/>
      <c r="G478" s="65" t="s">
        <v>2658</v>
      </c>
      <c r="H478" s="65"/>
      <c r="I478" s="73" t="s">
        <v>1662</v>
      </c>
      <c r="J478" s="98"/>
    </row>
    <row r="479" spans="1:10" ht="11.25" customHeight="1">
      <c r="A479" s="65" t="s">
        <v>1460</v>
      </c>
      <c r="B479" s="65"/>
      <c r="C479" s="72" t="s">
        <v>1618</v>
      </c>
      <c r="D479" s="65"/>
      <c r="E479" s="65" t="s">
        <v>2432</v>
      </c>
      <c r="F479" s="65"/>
      <c r="G479" s="65" t="s">
        <v>2659</v>
      </c>
      <c r="H479" s="65"/>
      <c r="I479" s="73" t="s">
        <v>1662</v>
      </c>
      <c r="J479" s="98"/>
    </row>
    <row r="480" spans="1:10" ht="11.25" customHeight="1">
      <c r="A480" s="59" t="s">
        <v>2433</v>
      </c>
      <c r="B480" s="59"/>
      <c r="C480" s="67" t="s">
        <v>1618</v>
      </c>
      <c r="D480" s="59"/>
      <c r="E480" s="59" t="s">
        <v>2434</v>
      </c>
      <c r="F480" s="59"/>
      <c r="G480" s="59" t="s">
        <v>2435</v>
      </c>
      <c r="H480" s="59"/>
      <c r="I480" s="64">
        <v>12000</v>
      </c>
      <c r="J480" s="100" t="s">
        <v>772</v>
      </c>
    </row>
    <row r="481" spans="1:10" ht="11.25" customHeight="1">
      <c r="A481" s="59"/>
      <c r="B481" s="59"/>
      <c r="C481" s="59"/>
      <c r="D481" s="59"/>
      <c r="E481" s="59"/>
      <c r="F481" s="59"/>
      <c r="G481" s="59" t="s">
        <v>2436</v>
      </c>
      <c r="H481" s="59"/>
      <c r="I481" s="64"/>
      <c r="J481" s="99"/>
    </row>
    <row r="482" spans="1:10" ht="11.25" customHeight="1">
      <c r="A482" s="59"/>
      <c r="B482" s="59"/>
      <c r="C482" s="59"/>
      <c r="D482" s="59"/>
      <c r="E482" s="59"/>
      <c r="F482" s="59"/>
      <c r="G482" s="59" t="s">
        <v>2437</v>
      </c>
      <c r="H482" s="59"/>
      <c r="I482" s="64"/>
      <c r="J482" s="99"/>
    </row>
    <row r="483" spans="1:10" ht="11.25" customHeight="1">
      <c r="A483" s="57"/>
      <c r="B483" s="57"/>
      <c r="C483" s="57"/>
      <c r="D483" s="57"/>
      <c r="E483" s="57"/>
      <c r="F483" s="57"/>
      <c r="G483" s="57" t="s">
        <v>2438</v>
      </c>
      <c r="H483" s="57"/>
      <c r="I483" s="58"/>
      <c r="J483" s="101"/>
    </row>
    <row r="484" spans="1:10" ht="11.25" customHeight="1">
      <c r="A484" s="65" t="s">
        <v>1843</v>
      </c>
      <c r="B484" s="65"/>
      <c r="C484" s="65"/>
      <c r="D484" s="65"/>
      <c r="E484" s="65" t="s">
        <v>2439</v>
      </c>
      <c r="F484" s="65"/>
      <c r="G484" s="65" t="s">
        <v>2440</v>
      </c>
      <c r="H484" s="65"/>
      <c r="I484" s="73" t="s">
        <v>1662</v>
      </c>
      <c r="J484" s="98"/>
    </row>
    <row r="485" spans="1:10" ht="11.25" customHeight="1">
      <c r="A485" s="65" t="s">
        <v>2441</v>
      </c>
      <c r="B485" s="65"/>
      <c r="C485" s="65"/>
      <c r="D485" s="65"/>
      <c r="E485" s="65" t="s">
        <v>2442</v>
      </c>
      <c r="F485" s="65"/>
      <c r="G485" s="65" t="s">
        <v>2443</v>
      </c>
      <c r="H485" s="65"/>
      <c r="I485" s="69">
        <v>200000</v>
      </c>
      <c r="J485" s="98"/>
    </row>
    <row r="486" spans="1:10" ht="11.25" customHeight="1">
      <c r="A486" s="65" t="s">
        <v>2083</v>
      </c>
      <c r="B486" s="65"/>
      <c r="C486" s="65"/>
      <c r="D486" s="65"/>
      <c r="E486" s="65" t="s">
        <v>2444</v>
      </c>
      <c r="F486" s="65"/>
      <c r="G486" s="65" t="s">
        <v>1748</v>
      </c>
      <c r="H486" s="65"/>
      <c r="I486" s="69">
        <v>400000</v>
      </c>
      <c r="J486" s="98"/>
    </row>
    <row r="487" spans="1:10" ht="11.25" customHeight="1">
      <c r="A487" s="65" t="s">
        <v>2083</v>
      </c>
      <c r="B487" s="65"/>
      <c r="C487" s="65"/>
      <c r="D487" s="65"/>
      <c r="E487" s="65" t="s">
        <v>2445</v>
      </c>
      <c r="F487" s="65"/>
      <c r="G487" s="65" t="s">
        <v>2446</v>
      </c>
      <c r="H487" s="65"/>
      <c r="I487" s="73" t="s">
        <v>1662</v>
      </c>
      <c r="J487" s="98"/>
    </row>
    <row r="488" spans="1:10" ht="11.25" customHeight="1">
      <c r="A488" s="65" t="s">
        <v>2083</v>
      </c>
      <c r="B488" s="65"/>
      <c r="C488" s="65"/>
      <c r="D488" s="65"/>
      <c r="E488" s="65" t="s">
        <v>2447</v>
      </c>
      <c r="F488" s="65"/>
      <c r="G488" s="65" t="s">
        <v>2448</v>
      </c>
      <c r="H488" s="65"/>
      <c r="I488" s="73" t="s">
        <v>1662</v>
      </c>
      <c r="J488" s="98"/>
    </row>
    <row r="489" spans="1:10" ht="11.25" customHeight="1">
      <c r="A489" s="65" t="s">
        <v>2083</v>
      </c>
      <c r="B489" s="65"/>
      <c r="C489" s="65"/>
      <c r="D489" s="65"/>
      <c r="E489" s="65" t="s">
        <v>2449</v>
      </c>
      <c r="F489" s="65"/>
      <c r="G489" s="65" t="s">
        <v>2450</v>
      </c>
      <c r="H489" s="65"/>
      <c r="I489" s="69">
        <v>450000</v>
      </c>
      <c r="J489" s="98"/>
    </row>
    <row r="490" spans="1:10" ht="11.25" customHeight="1">
      <c r="A490" s="65" t="s">
        <v>2083</v>
      </c>
      <c r="B490" s="65"/>
      <c r="C490" s="65"/>
      <c r="D490" s="65"/>
      <c r="E490" s="65" t="s">
        <v>2451</v>
      </c>
      <c r="F490" s="65"/>
      <c r="G490" s="65" t="s">
        <v>2452</v>
      </c>
      <c r="H490" s="65"/>
      <c r="I490" s="73" t="s">
        <v>1662</v>
      </c>
      <c r="J490" s="98"/>
    </row>
    <row r="491" spans="1:10" ht="11.25" customHeight="1">
      <c r="A491" s="65" t="s">
        <v>2083</v>
      </c>
      <c r="B491" s="65"/>
      <c r="C491" s="65"/>
      <c r="D491" s="65"/>
      <c r="E491" s="65" t="s">
        <v>2453</v>
      </c>
      <c r="F491" s="65"/>
      <c r="G491" s="65" t="s">
        <v>2454</v>
      </c>
      <c r="H491" s="65"/>
      <c r="I491" s="69">
        <v>160000</v>
      </c>
      <c r="J491" s="98"/>
    </row>
    <row r="492" spans="1:10" ht="11.25" customHeight="1">
      <c r="A492" s="65" t="s">
        <v>2455</v>
      </c>
      <c r="B492" s="65"/>
      <c r="C492" s="65"/>
      <c r="D492" s="65"/>
      <c r="E492" s="65" t="s">
        <v>224</v>
      </c>
      <c r="F492" s="65"/>
      <c r="G492" s="65" t="s">
        <v>225</v>
      </c>
      <c r="H492" s="65"/>
      <c r="I492" s="69">
        <v>5000</v>
      </c>
      <c r="J492" s="98"/>
    </row>
    <row r="493" spans="1:10" ht="11.25" customHeight="1">
      <c r="A493" s="65" t="s">
        <v>2456</v>
      </c>
      <c r="B493" s="65"/>
      <c r="C493" s="65"/>
      <c r="D493" s="65"/>
      <c r="E493" s="65" t="s">
        <v>2457</v>
      </c>
      <c r="F493" s="65"/>
      <c r="G493" s="65" t="s">
        <v>2458</v>
      </c>
      <c r="H493" s="65"/>
      <c r="I493" s="73" t="s">
        <v>1662</v>
      </c>
      <c r="J493" s="98"/>
    </row>
    <row r="494" spans="1:10" ht="11.25" customHeight="1">
      <c r="A494" s="65" t="s">
        <v>2459</v>
      </c>
      <c r="B494" s="65"/>
      <c r="C494" s="65"/>
      <c r="D494" s="65"/>
      <c r="E494" s="65" t="s">
        <v>2460</v>
      </c>
      <c r="F494" s="65"/>
      <c r="G494" s="65" t="s">
        <v>2461</v>
      </c>
      <c r="H494" s="65"/>
      <c r="I494" s="73" t="s">
        <v>1662</v>
      </c>
      <c r="J494" s="98"/>
    </row>
    <row r="495" spans="1:10" ht="11.25" customHeight="1">
      <c r="A495" s="65" t="s">
        <v>2083</v>
      </c>
      <c r="B495" s="65"/>
      <c r="C495" s="65"/>
      <c r="D495" s="65"/>
      <c r="E495" s="65" t="s">
        <v>2462</v>
      </c>
      <c r="F495" s="65"/>
      <c r="G495" s="65" t="s">
        <v>803</v>
      </c>
      <c r="H495" s="65"/>
      <c r="I495" s="73" t="s">
        <v>1662</v>
      </c>
      <c r="J495" s="98"/>
    </row>
    <row r="496" spans="1:10" ht="11.25" customHeight="1">
      <c r="A496" s="65" t="s">
        <v>2083</v>
      </c>
      <c r="B496" s="65"/>
      <c r="C496" s="65"/>
      <c r="D496" s="65"/>
      <c r="E496" s="65" t="s">
        <v>2463</v>
      </c>
      <c r="F496" s="65"/>
      <c r="G496" s="65" t="s">
        <v>803</v>
      </c>
      <c r="H496" s="65"/>
      <c r="I496" s="73" t="s">
        <v>1662</v>
      </c>
      <c r="J496" s="98"/>
    </row>
    <row r="497" spans="1:10" ht="11.25" customHeight="1">
      <c r="A497" s="65" t="s">
        <v>2083</v>
      </c>
      <c r="B497" s="65"/>
      <c r="C497" s="65"/>
      <c r="D497" s="65"/>
      <c r="E497" s="65" t="s">
        <v>2464</v>
      </c>
      <c r="F497" s="65"/>
      <c r="G497" s="65" t="s">
        <v>2465</v>
      </c>
      <c r="H497" s="65"/>
      <c r="I497" s="73" t="s">
        <v>1662</v>
      </c>
      <c r="J497" s="98"/>
    </row>
    <row r="498" spans="1:10" ht="11.25" customHeight="1">
      <c r="A498" s="85" t="s">
        <v>2083</v>
      </c>
      <c r="B498" s="85"/>
      <c r="C498" s="85"/>
      <c r="D498" s="85"/>
      <c r="E498" s="85" t="s">
        <v>2466</v>
      </c>
      <c r="F498" s="85"/>
      <c r="G498" s="85" t="s">
        <v>2467</v>
      </c>
      <c r="H498" s="85"/>
      <c r="I498" s="103" t="s">
        <v>1662</v>
      </c>
      <c r="J498" s="104"/>
    </row>
    <row r="499" spans="1:10" ht="11.25" customHeight="1">
      <c r="A499" s="76"/>
      <c r="B499" s="76"/>
      <c r="C499" s="76"/>
      <c r="D499" s="76"/>
      <c r="E499" s="76"/>
      <c r="F499" s="76"/>
      <c r="G499" s="76" t="s">
        <v>473</v>
      </c>
      <c r="H499" s="76"/>
      <c r="I499" s="78"/>
      <c r="J499" s="102"/>
    </row>
    <row r="500" spans="1:10" ht="11.25" customHeight="1">
      <c r="A500" s="57"/>
      <c r="B500" s="57"/>
      <c r="C500" s="57"/>
      <c r="D500" s="57"/>
      <c r="E500" s="57"/>
      <c r="F500" s="57"/>
      <c r="G500" s="57" t="s">
        <v>474</v>
      </c>
      <c r="H500" s="57"/>
      <c r="I500" s="79"/>
      <c r="J500" s="101"/>
    </row>
    <row r="501" spans="1:10" ht="11.25" customHeight="1">
      <c r="A501" s="273" t="s">
        <v>1615</v>
      </c>
      <c r="B501" s="273"/>
      <c r="C501" s="273"/>
      <c r="D501" s="273"/>
      <c r="E501" s="273"/>
      <c r="F501" s="273"/>
      <c r="G501" s="273"/>
      <c r="H501" s="273"/>
      <c r="I501" s="273"/>
      <c r="J501" s="273"/>
    </row>
    <row r="502" spans="1:10" ht="11.25" customHeight="1">
      <c r="A502" s="276"/>
      <c r="B502" s="276"/>
      <c r="C502" s="276"/>
      <c r="D502" s="276"/>
      <c r="E502" s="276"/>
      <c r="F502" s="276"/>
      <c r="G502" s="276"/>
      <c r="H502" s="276"/>
      <c r="I502" s="276"/>
      <c r="J502" s="276"/>
    </row>
    <row r="503" spans="1:10" ht="11.25" customHeight="1">
      <c r="A503" s="276"/>
      <c r="B503" s="276"/>
      <c r="C503" s="276"/>
      <c r="D503" s="276"/>
      <c r="E503" s="276"/>
      <c r="F503" s="276"/>
      <c r="G503" s="276"/>
      <c r="H503" s="276"/>
      <c r="I503" s="276"/>
      <c r="J503" s="276"/>
    </row>
    <row r="504" spans="1:10" ht="11.25" customHeight="1">
      <c r="A504" s="276"/>
      <c r="B504" s="276"/>
      <c r="C504" s="276"/>
      <c r="D504" s="276"/>
      <c r="E504" s="276"/>
      <c r="F504" s="276"/>
      <c r="G504" s="276"/>
      <c r="H504" s="276"/>
      <c r="I504" s="276"/>
      <c r="J504" s="276"/>
    </row>
    <row r="505" spans="1:10" ht="11.25" customHeight="1">
      <c r="A505" s="278" t="s">
        <v>2061</v>
      </c>
      <c r="B505" s="278"/>
      <c r="C505" s="278"/>
      <c r="D505" s="278"/>
      <c r="E505" s="278"/>
      <c r="F505" s="278"/>
      <c r="G505" s="278"/>
      <c r="H505" s="278"/>
      <c r="I505" s="278"/>
      <c r="J505" s="278"/>
    </row>
    <row r="506" spans="1:10" ht="11.25" customHeight="1">
      <c r="A506" s="272" t="s">
        <v>2498</v>
      </c>
      <c r="B506" s="272"/>
      <c r="C506" s="272"/>
      <c r="D506" s="272"/>
      <c r="E506" s="272"/>
      <c r="F506" s="272"/>
      <c r="G506" s="272"/>
      <c r="H506" s="272"/>
      <c r="I506" s="272"/>
      <c r="J506" s="272"/>
    </row>
    <row r="507" spans="1:10" ht="11.25" customHeight="1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</row>
    <row r="508" spans="1:10" ht="11.25" customHeight="1">
      <c r="A508" s="272" t="s">
        <v>748</v>
      </c>
      <c r="B508" s="272"/>
      <c r="C508" s="272"/>
      <c r="D508" s="272"/>
      <c r="E508" s="272"/>
      <c r="F508" s="272"/>
      <c r="G508" s="272"/>
      <c r="H508" s="272"/>
      <c r="I508" s="272"/>
      <c r="J508" s="55"/>
    </row>
    <row r="509" spans="1:10" ht="11.25" customHeight="1">
      <c r="A509" s="275" t="s">
        <v>761</v>
      </c>
      <c r="B509" s="275"/>
      <c r="C509" s="275"/>
      <c r="D509" s="275"/>
      <c r="E509" s="275"/>
      <c r="F509" s="275"/>
      <c r="G509" s="275"/>
      <c r="H509" s="275"/>
      <c r="I509" s="275"/>
      <c r="J509" s="275"/>
    </row>
    <row r="510" spans="1:10" ht="11.25" customHeight="1">
      <c r="A510" s="273"/>
      <c r="B510" s="273"/>
      <c r="C510" s="273"/>
      <c r="D510" s="59"/>
      <c r="E510" s="59"/>
      <c r="F510" s="59"/>
      <c r="G510" s="59"/>
      <c r="H510" s="59"/>
      <c r="I510" s="60" t="s">
        <v>762</v>
      </c>
      <c r="J510" s="59"/>
    </row>
    <row r="511" spans="1:10" ht="11.25" customHeight="1">
      <c r="A511" s="61" t="s">
        <v>1625</v>
      </c>
      <c r="B511" s="61"/>
      <c r="C511" s="61"/>
      <c r="D511" s="61"/>
      <c r="E511" s="62" t="s">
        <v>763</v>
      </c>
      <c r="F511" s="57"/>
      <c r="G511" s="62" t="s">
        <v>764</v>
      </c>
      <c r="H511" s="62"/>
      <c r="I511" s="63" t="s">
        <v>765</v>
      </c>
      <c r="J511" s="57"/>
    </row>
    <row r="512" spans="1:10" ht="11.25" customHeight="1">
      <c r="A512" s="71" t="s">
        <v>740</v>
      </c>
      <c r="B512" s="71"/>
      <c r="C512" s="71"/>
      <c r="D512" s="96"/>
      <c r="E512" s="85"/>
      <c r="F512" s="85"/>
      <c r="G512" s="85"/>
      <c r="H512" s="85"/>
      <c r="I512" s="87"/>
      <c r="J512" s="85"/>
    </row>
    <row r="513" spans="1:10" ht="11.25" customHeight="1">
      <c r="A513" s="85" t="s">
        <v>1626</v>
      </c>
      <c r="B513" s="85"/>
      <c r="C513" s="105" t="s">
        <v>1617</v>
      </c>
      <c r="D513" s="76"/>
      <c r="E513" s="76" t="s">
        <v>2468</v>
      </c>
      <c r="F513" s="76"/>
      <c r="G513" s="76" t="s">
        <v>2469</v>
      </c>
      <c r="H513" s="76"/>
      <c r="I513" s="78">
        <v>200000</v>
      </c>
      <c r="J513" s="106" t="s">
        <v>772</v>
      </c>
    </row>
    <row r="514" spans="1:10" ht="11.25" customHeight="1">
      <c r="A514" s="76"/>
      <c r="B514" s="76"/>
      <c r="C514" s="77"/>
      <c r="D514" s="76"/>
      <c r="E514" s="76" t="s">
        <v>2470</v>
      </c>
      <c r="F514" s="76"/>
      <c r="G514" s="76" t="s">
        <v>2471</v>
      </c>
      <c r="H514" s="76"/>
      <c r="I514" s="78"/>
      <c r="J514" s="102"/>
    </row>
    <row r="515" spans="1:10" ht="11.25" customHeight="1">
      <c r="A515" s="76"/>
      <c r="B515" s="76"/>
      <c r="C515" s="77"/>
      <c r="D515" s="76"/>
      <c r="E515" s="76" t="s">
        <v>2472</v>
      </c>
      <c r="F515" s="76"/>
      <c r="G515" s="76" t="s">
        <v>1747</v>
      </c>
      <c r="H515" s="76"/>
      <c r="I515" s="78"/>
      <c r="J515" s="102"/>
    </row>
    <row r="516" spans="1:10" ht="11.25" customHeight="1">
      <c r="A516" s="76"/>
      <c r="B516" s="76"/>
      <c r="C516" s="77"/>
      <c r="D516" s="76"/>
      <c r="E516" s="76" t="s">
        <v>2473</v>
      </c>
      <c r="F516" s="76"/>
      <c r="G516" s="76" t="s">
        <v>2474</v>
      </c>
      <c r="H516" s="76"/>
      <c r="I516" s="78"/>
      <c r="J516" s="102"/>
    </row>
    <row r="517" spans="1:10" ht="11.25" customHeight="1">
      <c r="A517" s="59"/>
      <c r="B517" s="59"/>
      <c r="C517" s="67"/>
      <c r="D517" s="59"/>
      <c r="E517" s="59" t="s">
        <v>2475</v>
      </c>
      <c r="F517" s="59"/>
      <c r="G517" s="59" t="s">
        <v>1781</v>
      </c>
      <c r="H517" s="59"/>
      <c r="I517" s="75"/>
      <c r="J517" s="99"/>
    </row>
    <row r="518" spans="1:10" ht="11.25" customHeight="1">
      <c r="A518" s="59"/>
      <c r="B518" s="59"/>
      <c r="C518" s="67"/>
      <c r="D518" s="59"/>
      <c r="E518" s="59" t="s">
        <v>2476</v>
      </c>
      <c r="F518" s="59"/>
      <c r="G518" s="59" t="s">
        <v>1770</v>
      </c>
      <c r="H518" s="59"/>
      <c r="I518" s="75"/>
      <c r="J518" s="99"/>
    </row>
    <row r="519" spans="1:10" ht="11.25" customHeight="1">
      <c r="A519" s="57"/>
      <c r="B519" s="57"/>
      <c r="C519" s="68"/>
      <c r="D519" s="57"/>
      <c r="E519" s="57" t="s">
        <v>2477</v>
      </c>
      <c r="F519" s="57"/>
      <c r="G519" s="57" t="s">
        <v>1796</v>
      </c>
      <c r="H519" s="57"/>
      <c r="I519" s="79"/>
      <c r="J519" s="101"/>
    </row>
    <row r="520" spans="1:10" ht="11.25" customHeight="1">
      <c r="A520" s="59" t="s">
        <v>812</v>
      </c>
      <c r="B520" s="59"/>
      <c r="C520" s="59"/>
      <c r="D520" s="59"/>
      <c r="E520" s="65" t="s">
        <v>2478</v>
      </c>
      <c r="F520" s="59"/>
      <c r="G520" s="59"/>
      <c r="H520" s="59"/>
      <c r="I520" s="75">
        <v>50000000</v>
      </c>
      <c r="J520" s="100" t="s">
        <v>772</v>
      </c>
    </row>
    <row r="521" spans="1:10" ht="11.25" customHeight="1">
      <c r="A521" s="59"/>
      <c r="B521" s="59"/>
      <c r="C521" s="59"/>
      <c r="D521" s="59"/>
      <c r="E521" s="107" t="s">
        <v>2479</v>
      </c>
      <c r="F521" s="59"/>
      <c r="G521" s="59" t="s">
        <v>2480</v>
      </c>
      <c r="H521" s="59"/>
      <c r="I521" s="75"/>
      <c r="J521" s="99"/>
    </row>
    <row r="522" spans="1:10" ht="11.25" customHeight="1">
      <c r="A522" s="57"/>
      <c r="B522" s="57"/>
      <c r="C522" s="57"/>
      <c r="D522" s="57"/>
      <c r="E522" s="108" t="s">
        <v>2481</v>
      </c>
      <c r="F522" s="57"/>
      <c r="G522" s="57" t="s">
        <v>2482</v>
      </c>
      <c r="H522" s="57"/>
      <c r="I522" s="79"/>
      <c r="J522" s="101"/>
    </row>
    <row r="523" spans="1:10" ht="11.25" customHeight="1">
      <c r="A523" s="59" t="s">
        <v>2083</v>
      </c>
      <c r="B523" s="59"/>
      <c r="C523" s="59"/>
      <c r="D523" s="59"/>
      <c r="E523" s="65" t="s">
        <v>2483</v>
      </c>
      <c r="F523" s="59"/>
      <c r="G523" s="59"/>
      <c r="H523" s="59"/>
      <c r="I523" s="75">
        <v>22000000</v>
      </c>
      <c r="J523" s="100" t="s">
        <v>772</v>
      </c>
    </row>
    <row r="524" spans="1:10" ht="11.25" customHeight="1">
      <c r="A524" s="59"/>
      <c r="B524" s="59"/>
      <c r="C524" s="59"/>
      <c r="D524" s="59"/>
      <c r="E524" s="59" t="s">
        <v>2484</v>
      </c>
      <c r="F524" s="59"/>
      <c r="G524" s="59" t="s">
        <v>2485</v>
      </c>
      <c r="H524" s="59"/>
      <c r="I524" s="75"/>
      <c r="J524" s="99"/>
    </row>
    <row r="525" spans="1:10" ht="11.25" customHeight="1">
      <c r="A525" s="59"/>
      <c r="B525" s="59"/>
      <c r="C525" s="59"/>
      <c r="D525" s="59"/>
      <c r="E525" s="59" t="s">
        <v>2486</v>
      </c>
      <c r="F525" s="59"/>
      <c r="G525" s="59" t="s">
        <v>1764</v>
      </c>
      <c r="H525" s="59"/>
      <c r="I525" s="75"/>
      <c r="J525" s="99"/>
    </row>
    <row r="526" spans="1:10" ht="11.25" customHeight="1">
      <c r="A526" s="57"/>
      <c r="B526" s="57"/>
      <c r="C526" s="57"/>
      <c r="D526" s="57"/>
      <c r="E526" s="57" t="s">
        <v>2487</v>
      </c>
      <c r="F526" s="57"/>
      <c r="G526" s="57" t="s">
        <v>2488</v>
      </c>
      <c r="H526" s="57"/>
      <c r="I526" s="79"/>
      <c r="J526" s="101"/>
    </row>
    <row r="527" spans="1:10" ht="11.25" customHeight="1">
      <c r="A527" s="59" t="s">
        <v>2083</v>
      </c>
      <c r="B527" s="59"/>
      <c r="C527" s="59"/>
      <c r="D527" s="59"/>
      <c r="E527" s="65" t="s">
        <v>2489</v>
      </c>
      <c r="F527" s="59"/>
      <c r="G527" s="59"/>
      <c r="H527" s="59"/>
      <c r="I527" s="75">
        <v>18000000</v>
      </c>
      <c r="J527" s="100" t="s">
        <v>772</v>
      </c>
    </row>
    <row r="528" spans="1:10" ht="11.25" customHeight="1">
      <c r="A528" s="59"/>
      <c r="B528" s="59"/>
      <c r="C528" s="59"/>
      <c r="D528" s="59"/>
      <c r="E528" s="65" t="s">
        <v>2490</v>
      </c>
      <c r="F528" s="59"/>
      <c r="G528" s="59"/>
      <c r="H528" s="59"/>
      <c r="I528" s="75"/>
      <c r="J528" s="99"/>
    </row>
    <row r="529" spans="1:10" ht="11.25" customHeight="1">
      <c r="A529" s="59"/>
      <c r="B529" s="59"/>
      <c r="C529" s="59"/>
      <c r="D529" s="59"/>
      <c r="E529" s="85" t="s">
        <v>2491</v>
      </c>
      <c r="F529" s="59"/>
      <c r="G529" s="59" t="s">
        <v>2482</v>
      </c>
      <c r="H529" s="59"/>
      <c r="I529" s="75"/>
      <c r="J529" s="99"/>
    </row>
    <row r="530" spans="1:10" ht="11.25" customHeight="1">
      <c r="A530" s="59"/>
      <c r="B530" s="59"/>
      <c r="C530" s="59"/>
      <c r="D530" s="59"/>
      <c r="E530" s="76" t="s">
        <v>2492</v>
      </c>
      <c r="F530" s="59"/>
      <c r="G530" s="59" t="s">
        <v>2493</v>
      </c>
      <c r="H530" s="59"/>
      <c r="I530" s="75"/>
      <c r="J530" s="99"/>
    </row>
    <row r="531" spans="1:10" ht="11.25" customHeight="1">
      <c r="A531" s="59"/>
      <c r="B531" s="59"/>
      <c r="C531" s="59"/>
      <c r="D531" s="59"/>
      <c r="E531" s="57" t="s">
        <v>2494</v>
      </c>
      <c r="F531" s="59"/>
      <c r="G531" s="59"/>
      <c r="H531" s="59"/>
      <c r="I531" s="75"/>
      <c r="J531" s="99"/>
    </row>
    <row r="532" spans="1:10" ht="11.25" customHeight="1">
      <c r="A532" s="59"/>
      <c r="B532" s="59"/>
      <c r="C532" s="59"/>
      <c r="D532" s="59"/>
      <c r="E532" s="59" t="s">
        <v>2495</v>
      </c>
      <c r="F532" s="59"/>
      <c r="G532" s="59" t="s">
        <v>2496</v>
      </c>
      <c r="H532" s="59"/>
      <c r="I532" s="75"/>
      <c r="J532" s="99"/>
    </row>
    <row r="533" spans="1:10" ht="11.25" customHeight="1">
      <c r="A533" s="59"/>
      <c r="B533" s="59"/>
      <c r="C533" s="59"/>
      <c r="D533" s="59"/>
      <c r="E533" s="59" t="s">
        <v>2497</v>
      </c>
      <c r="F533" s="59"/>
      <c r="G533" s="59" t="s">
        <v>288</v>
      </c>
      <c r="H533" s="59"/>
      <c r="I533" s="75"/>
      <c r="J533" s="99"/>
    </row>
    <row r="534" spans="1:10" ht="11.25" customHeight="1">
      <c r="A534" s="59"/>
      <c r="B534" s="59"/>
      <c r="C534" s="59"/>
      <c r="D534" s="59"/>
      <c r="E534" s="59" t="s">
        <v>289</v>
      </c>
      <c r="F534" s="59"/>
      <c r="G534" s="59" t="s">
        <v>290</v>
      </c>
      <c r="H534" s="59"/>
      <c r="I534" s="64"/>
      <c r="J534" s="99"/>
    </row>
    <row r="535" spans="1:10" ht="11.25" customHeight="1">
      <c r="A535" s="57"/>
      <c r="B535" s="57"/>
      <c r="C535" s="57"/>
      <c r="D535" s="57"/>
      <c r="E535" s="57" t="s">
        <v>291</v>
      </c>
      <c r="F535" s="57"/>
      <c r="G535" s="57" t="s">
        <v>292</v>
      </c>
      <c r="H535" s="57"/>
      <c r="I535" s="58"/>
      <c r="J535" s="101"/>
    </row>
    <row r="536" spans="1:10" ht="11.25" customHeight="1">
      <c r="A536" s="59" t="s">
        <v>2083</v>
      </c>
      <c r="B536" s="59"/>
      <c r="C536" s="59"/>
      <c r="D536" s="59"/>
      <c r="E536" s="65" t="s">
        <v>293</v>
      </c>
      <c r="F536" s="59"/>
      <c r="G536" s="59"/>
      <c r="H536" s="59"/>
      <c r="I536" s="75">
        <v>22000000</v>
      </c>
      <c r="J536" s="100" t="s">
        <v>772</v>
      </c>
    </row>
    <row r="537" spans="1:10" ht="11.25" customHeight="1">
      <c r="A537" s="59"/>
      <c r="B537" s="59"/>
      <c r="C537" s="59"/>
      <c r="D537" s="59"/>
      <c r="E537" s="59" t="s">
        <v>294</v>
      </c>
      <c r="F537" s="59"/>
      <c r="G537" s="59" t="s">
        <v>295</v>
      </c>
      <c r="H537" s="59"/>
      <c r="I537" s="75"/>
      <c r="J537" s="99"/>
    </row>
    <row r="538" spans="1:10" ht="11.25" customHeight="1">
      <c r="A538" s="59"/>
      <c r="B538" s="59"/>
      <c r="C538" s="59"/>
      <c r="D538" s="59"/>
      <c r="E538" s="59" t="s">
        <v>296</v>
      </c>
      <c r="F538" s="59"/>
      <c r="G538" s="59" t="s">
        <v>297</v>
      </c>
      <c r="H538" s="59"/>
      <c r="I538" s="75"/>
      <c r="J538" s="99"/>
    </row>
    <row r="539" spans="1:10" ht="11.25" customHeight="1">
      <c r="A539" s="76"/>
      <c r="B539" s="76"/>
      <c r="C539" s="76"/>
      <c r="D539" s="76"/>
      <c r="E539" s="76" t="s">
        <v>298</v>
      </c>
      <c r="F539" s="76"/>
      <c r="G539" s="76" t="s">
        <v>299</v>
      </c>
      <c r="H539" s="76"/>
      <c r="I539" s="88"/>
      <c r="J539" s="102"/>
    </row>
    <row r="540" spans="1:10" ht="11.25" customHeight="1">
      <c r="A540" s="59"/>
      <c r="B540" s="59"/>
      <c r="C540" s="59"/>
      <c r="D540" s="59"/>
      <c r="E540" s="59" t="s">
        <v>300</v>
      </c>
      <c r="F540" s="59"/>
      <c r="G540" s="59" t="s">
        <v>301</v>
      </c>
      <c r="H540" s="59"/>
      <c r="I540" s="64"/>
      <c r="J540" s="99"/>
    </row>
    <row r="541" spans="1:10" ht="11.25" customHeight="1">
      <c r="A541" s="59"/>
      <c r="B541" s="59"/>
      <c r="C541" s="59"/>
      <c r="D541" s="59"/>
      <c r="E541" s="59" t="s">
        <v>302</v>
      </c>
      <c r="F541" s="59"/>
      <c r="G541" s="59" t="s">
        <v>1901</v>
      </c>
      <c r="H541" s="59"/>
      <c r="I541" s="64"/>
      <c r="J541" s="99"/>
    </row>
    <row r="542" spans="1:10" ht="11.25" customHeight="1">
      <c r="A542" s="57"/>
      <c r="B542" s="57"/>
      <c r="C542" s="57"/>
      <c r="D542" s="57"/>
      <c r="E542" s="57" t="s">
        <v>1902</v>
      </c>
      <c r="F542" s="57"/>
      <c r="G542" s="57" t="s">
        <v>1903</v>
      </c>
      <c r="H542" s="57"/>
      <c r="I542" s="58"/>
      <c r="J542" s="101"/>
    </row>
    <row r="543" spans="1:10" ht="11.25" customHeight="1">
      <c r="A543" s="65" t="s">
        <v>958</v>
      </c>
      <c r="B543" s="65"/>
      <c r="C543" s="65"/>
      <c r="D543" s="59"/>
      <c r="E543" s="59"/>
      <c r="F543" s="59"/>
      <c r="G543" s="59"/>
      <c r="H543" s="59"/>
      <c r="I543" s="75"/>
      <c r="J543" s="99"/>
    </row>
    <row r="544" spans="1:10" ht="11.25" customHeight="1">
      <c r="A544" s="65" t="s">
        <v>1904</v>
      </c>
      <c r="B544" s="65"/>
      <c r="C544" s="65"/>
      <c r="D544" s="57"/>
      <c r="E544" s="57" t="s">
        <v>1905</v>
      </c>
      <c r="F544" s="57"/>
      <c r="G544" s="57" t="s">
        <v>1906</v>
      </c>
      <c r="H544" s="57"/>
      <c r="I544" s="58">
        <v>2000</v>
      </c>
      <c r="J544" s="101"/>
    </row>
    <row r="545" spans="1:10" ht="11.25" customHeight="1">
      <c r="A545" s="65" t="s">
        <v>1460</v>
      </c>
      <c r="B545" s="65"/>
      <c r="C545" s="65"/>
      <c r="D545" s="65"/>
      <c r="E545" s="65" t="s">
        <v>1907</v>
      </c>
      <c r="F545" s="65"/>
      <c r="G545" s="65" t="s">
        <v>1781</v>
      </c>
      <c r="H545" s="65"/>
      <c r="I545" s="69">
        <v>20000</v>
      </c>
      <c r="J545" s="98"/>
    </row>
    <row r="546" spans="1:10" ht="11.25" customHeight="1">
      <c r="A546" s="65" t="s">
        <v>1460</v>
      </c>
      <c r="B546" s="65"/>
      <c r="C546" s="65"/>
      <c r="D546" s="65"/>
      <c r="E546" s="65" t="s">
        <v>1908</v>
      </c>
      <c r="F546" s="65"/>
      <c r="G546" s="65" t="s">
        <v>1909</v>
      </c>
      <c r="H546" s="65"/>
      <c r="I546" s="69">
        <v>7000</v>
      </c>
      <c r="J546" s="98"/>
    </row>
    <row r="547" spans="1:10" ht="11.25" customHeight="1">
      <c r="A547" s="65" t="s">
        <v>1460</v>
      </c>
      <c r="B547" s="65"/>
      <c r="C547" s="65"/>
      <c r="D547" s="65"/>
      <c r="E547" s="65" t="s">
        <v>1910</v>
      </c>
      <c r="F547" s="65"/>
      <c r="G547" s="65" t="s">
        <v>1911</v>
      </c>
      <c r="H547" s="65"/>
      <c r="I547" s="69">
        <v>5000</v>
      </c>
      <c r="J547" s="98"/>
    </row>
    <row r="548" spans="1:10" ht="11.25" customHeight="1">
      <c r="A548" s="65" t="s">
        <v>1460</v>
      </c>
      <c r="B548" s="65"/>
      <c r="C548" s="65"/>
      <c r="D548" s="65"/>
      <c r="E548" s="65" t="s">
        <v>1912</v>
      </c>
      <c r="F548" s="65"/>
      <c r="G548" s="65" t="s">
        <v>1913</v>
      </c>
      <c r="H548" s="65"/>
      <c r="I548" s="69">
        <v>2000</v>
      </c>
      <c r="J548" s="98"/>
    </row>
    <row r="549" spans="1:10" ht="11.25" customHeight="1">
      <c r="A549" s="65" t="s">
        <v>1914</v>
      </c>
      <c r="B549" s="65"/>
      <c r="C549" s="65"/>
      <c r="D549" s="65"/>
      <c r="E549" s="65" t="s">
        <v>1905</v>
      </c>
      <c r="F549" s="65"/>
      <c r="G549" s="65" t="s">
        <v>1906</v>
      </c>
      <c r="H549" s="65"/>
      <c r="I549" s="69">
        <v>1000</v>
      </c>
      <c r="J549" s="98"/>
    </row>
    <row r="550" spans="1:10" ht="11.25" customHeight="1">
      <c r="A550" s="65" t="s">
        <v>1460</v>
      </c>
      <c r="B550" s="65"/>
      <c r="C550" s="65"/>
      <c r="D550" s="65"/>
      <c r="E550" s="65" t="s">
        <v>1907</v>
      </c>
      <c r="F550" s="65"/>
      <c r="G550" s="65" t="s">
        <v>1781</v>
      </c>
      <c r="H550" s="65"/>
      <c r="I550" s="69">
        <v>25000</v>
      </c>
      <c r="J550" s="98"/>
    </row>
    <row r="551" spans="1:10" ht="11.25" customHeight="1">
      <c r="A551" s="65" t="s">
        <v>1460</v>
      </c>
      <c r="B551" s="65"/>
      <c r="C551" s="65"/>
      <c r="D551" s="65"/>
      <c r="E551" s="65" t="s">
        <v>1908</v>
      </c>
      <c r="F551" s="65"/>
      <c r="G551" s="65" t="s">
        <v>1909</v>
      </c>
      <c r="H551" s="65"/>
      <c r="I551" s="69">
        <v>12500</v>
      </c>
      <c r="J551" s="98"/>
    </row>
    <row r="552" spans="1:10" ht="11.25" customHeight="1">
      <c r="A552" s="65" t="s">
        <v>1460</v>
      </c>
      <c r="B552" s="65"/>
      <c r="C552" s="65"/>
      <c r="D552" s="65"/>
      <c r="E552" s="65" t="s">
        <v>1910</v>
      </c>
      <c r="F552" s="65"/>
      <c r="G552" s="65" t="s">
        <v>1911</v>
      </c>
      <c r="H552" s="65"/>
      <c r="I552" s="69">
        <v>14000</v>
      </c>
      <c r="J552" s="98"/>
    </row>
    <row r="553" spans="1:10" ht="11.25" customHeight="1">
      <c r="A553" s="65" t="s">
        <v>1460</v>
      </c>
      <c r="B553" s="65"/>
      <c r="C553" s="65"/>
      <c r="D553" s="65"/>
      <c r="E553" s="65" t="s">
        <v>1912</v>
      </c>
      <c r="F553" s="65"/>
      <c r="G553" s="65" t="s">
        <v>1913</v>
      </c>
      <c r="H553" s="65"/>
      <c r="I553" s="69">
        <v>10500</v>
      </c>
      <c r="J553" s="98"/>
    </row>
    <row r="554" spans="1:10" ht="11.25" customHeight="1">
      <c r="A554" s="65" t="s">
        <v>1915</v>
      </c>
      <c r="B554" s="65"/>
      <c r="C554" s="65"/>
      <c r="D554" s="65"/>
      <c r="E554" s="65" t="s">
        <v>1916</v>
      </c>
      <c r="F554" s="65"/>
      <c r="G554" s="65" t="s">
        <v>1917</v>
      </c>
      <c r="H554" s="65"/>
      <c r="I554" s="69">
        <v>20000</v>
      </c>
      <c r="J554" s="98"/>
    </row>
    <row r="555" spans="1:10" ht="11.25" customHeight="1">
      <c r="A555" s="65" t="s">
        <v>2083</v>
      </c>
      <c r="B555" s="65"/>
      <c r="C555" s="65"/>
      <c r="D555" s="65"/>
      <c r="E555" s="65" t="s">
        <v>1918</v>
      </c>
      <c r="F555" s="65"/>
      <c r="G555" s="65" t="s">
        <v>1919</v>
      </c>
      <c r="H555" s="65"/>
      <c r="I555" s="69">
        <v>30000</v>
      </c>
      <c r="J555" s="98"/>
    </row>
    <row r="556" spans="1:10" ht="11.25" customHeight="1">
      <c r="A556" s="65" t="s">
        <v>522</v>
      </c>
      <c r="B556" s="65"/>
      <c r="C556" s="65"/>
      <c r="D556" s="65"/>
      <c r="E556" s="65" t="s">
        <v>1920</v>
      </c>
      <c r="F556" s="65"/>
      <c r="G556" s="65" t="s">
        <v>1921</v>
      </c>
      <c r="H556" s="65"/>
      <c r="I556" s="69">
        <v>3800000</v>
      </c>
      <c r="J556" s="98"/>
    </row>
    <row r="557" spans="1:10" ht="11.25" customHeight="1">
      <c r="A557" s="65" t="s">
        <v>1922</v>
      </c>
      <c r="B557" s="65"/>
      <c r="C557" s="65"/>
      <c r="D557" s="65"/>
      <c r="E557" s="65" t="s">
        <v>1923</v>
      </c>
      <c r="F557" s="65"/>
      <c r="G557" s="65" t="s">
        <v>1924</v>
      </c>
      <c r="H557" s="65"/>
      <c r="I557" s="69">
        <v>22000</v>
      </c>
      <c r="J557" s="98"/>
    </row>
    <row r="558" spans="1:10" ht="11.25" customHeight="1">
      <c r="A558" s="65" t="s">
        <v>2083</v>
      </c>
      <c r="B558" s="65"/>
      <c r="C558" s="65"/>
      <c r="D558" s="65"/>
      <c r="E558" s="65" t="s">
        <v>1925</v>
      </c>
      <c r="F558" s="65"/>
      <c r="G558" s="65" t="s">
        <v>1926</v>
      </c>
      <c r="H558" s="65"/>
      <c r="I558" s="69">
        <v>21500</v>
      </c>
      <c r="J558" s="98"/>
    </row>
    <row r="559" spans="1:10" ht="11.25" customHeight="1">
      <c r="A559" s="65" t="s">
        <v>1927</v>
      </c>
      <c r="B559" s="65"/>
      <c r="C559" s="65"/>
      <c r="D559" s="65"/>
      <c r="E559" s="65" t="s">
        <v>1928</v>
      </c>
      <c r="F559" s="65"/>
      <c r="G559" s="65" t="s">
        <v>1796</v>
      </c>
      <c r="H559" s="65"/>
      <c r="I559" s="73" t="s">
        <v>1662</v>
      </c>
      <c r="J559" s="98"/>
    </row>
    <row r="560" spans="1:10" ht="11.25" customHeight="1">
      <c r="A560" s="65" t="s">
        <v>2083</v>
      </c>
      <c r="B560" s="65"/>
      <c r="C560" s="65"/>
      <c r="D560" s="65"/>
      <c r="E560" s="65" t="s">
        <v>1929</v>
      </c>
      <c r="F560" s="65"/>
      <c r="G560" s="65" t="s">
        <v>2440</v>
      </c>
      <c r="H560" s="65"/>
      <c r="I560" s="73" t="s">
        <v>1662</v>
      </c>
      <c r="J560" s="98"/>
    </row>
    <row r="561" spans="1:10" ht="11.25" customHeight="1">
      <c r="A561" s="65" t="s">
        <v>2083</v>
      </c>
      <c r="B561" s="65"/>
      <c r="C561" s="65"/>
      <c r="D561" s="65"/>
      <c r="E561" s="65" t="s">
        <v>1930</v>
      </c>
      <c r="F561" s="65"/>
      <c r="G561" s="65" t="s">
        <v>1764</v>
      </c>
      <c r="H561" s="65"/>
      <c r="I561" s="73" t="s">
        <v>1662</v>
      </c>
      <c r="J561" s="98"/>
    </row>
    <row r="562" spans="1:10" ht="11.25" customHeight="1">
      <c r="A562" s="65" t="s">
        <v>2083</v>
      </c>
      <c r="B562" s="65"/>
      <c r="C562" s="65"/>
      <c r="D562" s="65"/>
      <c r="E562" s="65" t="s">
        <v>1931</v>
      </c>
      <c r="F562" s="65"/>
      <c r="G562" s="65" t="s">
        <v>1932</v>
      </c>
      <c r="H562" s="65"/>
      <c r="I562" s="73" t="s">
        <v>1662</v>
      </c>
      <c r="J562" s="98"/>
    </row>
    <row r="563" spans="1:10" ht="11.25" customHeight="1">
      <c r="A563" s="57" t="s">
        <v>2056</v>
      </c>
      <c r="B563" s="57"/>
      <c r="C563" s="57"/>
      <c r="D563" s="57"/>
      <c r="E563" s="57" t="s">
        <v>1933</v>
      </c>
      <c r="F563" s="57"/>
      <c r="G563" s="57" t="s">
        <v>1934</v>
      </c>
      <c r="H563" s="57"/>
      <c r="I563" s="79" t="s">
        <v>1662</v>
      </c>
      <c r="J563" s="101"/>
    </row>
    <row r="564" spans="1:10" ht="11.25" customHeight="1">
      <c r="A564" s="65" t="s">
        <v>2083</v>
      </c>
      <c r="B564" s="65"/>
      <c r="C564" s="65"/>
      <c r="D564" s="65"/>
      <c r="E564" s="65" t="s">
        <v>1935</v>
      </c>
      <c r="F564" s="65"/>
      <c r="G564" s="65" t="s">
        <v>1936</v>
      </c>
      <c r="H564" s="65"/>
      <c r="I564" s="73" t="s">
        <v>1662</v>
      </c>
      <c r="J564" s="98"/>
    </row>
    <row r="565" spans="1:10" ht="11.25" customHeight="1">
      <c r="A565" s="65" t="s">
        <v>2083</v>
      </c>
      <c r="B565" s="65"/>
      <c r="C565" s="65"/>
      <c r="D565" s="65"/>
      <c r="E565" s="65" t="s">
        <v>1937</v>
      </c>
      <c r="F565" s="65"/>
      <c r="G565" s="65" t="s">
        <v>1938</v>
      </c>
      <c r="H565" s="65"/>
      <c r="I565" s="73" t="s">
        <v>1662</v>
      </c>
      <c r="J565" s="98"/>
    </row>
    <row r="566" spans="1:10" ht="11.25" customHeight="1">
      <c r="A566" s="65" t="s">
        <v>2083</v>
      </c>
      <c r="B566" s="65"/>
      <c r="C566" s="65"/>
      <c r="D566" s="65"/>
      <c r="E566" s="65" t="s">
        <v>1939</v>
      </c>
      <c r="F566" s="65"/>
      <c r="G566" s="65" t="s">
        <v>1909</v>
      </c>
      <c r="H566" s="65"/>
      <c r="I566" s="73" t="s">
        <v>1662</v>
      </c>
      <c r="J566" s="98"/>
    </row>
    <row r="567" spans="1:10" ht="11.25" customHeight="1">
      <c r="A567" s="273" t="s">
        <v>1615</v>
      </c>
      <c r="B567" s="273"/>
      <c r="C567" s="273"/>
      <c r="D567" s="273"/>
      <c r="E567" s="273"/>
      <c r="F567" s="273"/>
      <c r="G567" s="273"/>
      <c r="H567" s="273"/>
      <c r="I567" s="273"/>
      <c r="J567" s="273"/>
    </row>
    <row r="568" spans="1:10" ht="11.25" customHeight="1">
      <c r="A568" s="272" t="s">
        <v>2061</v>
      </c>
      <c r="B568" s="272"/>
      <c r="C568" s="272"/>
      <c r="D568" s="272"/>
      <c r="E568" s="272"/>
      <c r="F568" s="272"/>
      <c r="G568" s="272"/>
      <c r="H568" s="272"/>
      <c r="I568" s="272"/>
      <c r="J568" s="272"/>
    </row>
    <row r="569" spans="1:10" ht="11.25" customHeight="1">
      <c r="A569" s="272" t="s">
        <v>2498</v>
      </c>
      <c r="B569" s="272"/>
      <c r="C569" s="272"/>
      <c r="D569" s="272"/>
      <c r="E569" s="272"/>
      <c r="F569" s="272"/>
      <c r="G569" s="272"/>
      <c r="H569" s="272"/>
      <c r="I569" s="272"/>
      <c r="J569" s="272"/>
    </row>
    <row r="570" spans="1:10" ht="11.25" customHeight="1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</row>
    <row r="571" spans="1:10" ht="11.25" customHeight="1">
      <c r="A571" s="272" t="s">
        <v>748</v>
      </c>
      <c r="B571" s="272"/>
      <c r="C571" s="272"/>
      <c r="D571" s="272"/>
      <c r="E571" s="272"/>
      <c r="F571" s="272"/>
      <c r="G571" s="272"/>
      <c r="H571" s="272"/>
      <c r="I571" s="272"/>
      <c r="J571" s="272"/>
    </row>
    <row r="572" spans="1:10" ht="11.25" customHeight="1">
      <c r="A572" s="275" t="s">
        <v>761</v>
      </c>
      <c r="B572" s="275"/>
      <c r="C572" s="275"/>
      <c r="D572" s="275"/>
      <c r="E572" s="275"/>
      <c r="F572" s="275"/>
      <c r="G572" s="275"/>
      <c r="H572" s="275"/>
      <c r="I572" s="275"/>
      <c r="J572" s="275"/>
    </row>
    <row r="573" spans="1:10" ht="11.25" customHeight="1">
      <c r="A573" s="273"/>
      <c r="B573" s="273"/>
      <c r="C573" s="273"/>
      <c r="D573" s="59"/>
      <c r="E573" s="59"/>
      <c r="F573" s="59"/>
      <c r="G573" s="59"/>
      <c r="H573" s="59"/>
      <c r="I573" s="60" t="s">
        <v>762</v>
      </c>
      <c r="J573" s="59"/>
    </row>
    <row r="574" spans="1:10" ht="11.25" customHeight="1">
      <c r="A574" s="61" t="s">
        <v>1625</v>
      </c>
      <c r="B574" s="61"/>
      <c r="C574" s="61"/>
      <c r="D574" s="61"/>
      <c r="E574" s="62" t="s">
        <v>763</v>
      </c>
      <c r="F574" s="57"/>
      <c r="G574" s="62" t="s">
        <v>764</v>
      </c>
      <c r="H574" s="62"/>
      <c r="I574" s="63" t="s">
        <v>765</v>
      </c>
      <c r="J574" s="57"/>
    </row>
    <row r="575" spans="1:10" ht="11.25" customHeight="1">
      <c r="A575" s="71" t="s">
        <v>740</v>
      </c>
      <c r="B575" s="71"/>
      <c r="C575" s="71"/>
      <c r="D575" s="55"/>
      <c r="E575" s="59"/>
      <c r="F575" s="59"/>
      <c r="G575" s="59"/>
      <c r="H575" s="59"/>
      <c r="I575" s="64"/>
      <c r="J575" s="59"/>
    </row>
    <row r="576" spans="1:10" ht="11.25" customHeight="1">
      <c r="A576" s="65" t="s">
        <v>1658</v>
      </c>
      <c r="B576" s="65"/>
      <c r="C576" s="72" t="s">
        <v>1091</v>
      </c>
      <c r="D576" s="65"/>
      <c r="E576" s="65" t="s">
        <v>1798</v>
      </c>
      <c r="F576" s="65"/>
      <c r="G576" s="65" t="s">
        <v>1798</v>
      </c>
      <c r="H576" s="65"/>
      <c r="I576" s="69">
        <v>8000</v>
      </c>
      <c r="J576" s="98"/>
    </row>
    <row r="577" spans="1:10" ht="11.25" customHeight="1">
      <c r="A577" s="65" t="s">
        <v>2083</v>
      </c>
      <c r="B577" s="65"/>
      <c r="C577" s="72" t="s">
        <v>1618</v>
      </c>
      <c r="D577" s="65"/>
      <c r="E577" s="65" t="s">
        <v>1940</v>
      </c>
      <c r="F577" s="65"/>
      <c r="G577" s="65" t="s">
        <v>1940</v>
      </c>
      <c r="H577" s="65"/>
      <c r="I577" s="69">
        <v>5500</v>
      </c>
      <c r="J577" s="98"/>
    </row>
    <row r="578" spans="1:10" ht="11.25" customHeight="1">
      <c r="A578" s="65" t="s">
        <v>2083</v>
      </c>
      <c r="B578" s="65"/>
      <c r="C578" s="72" t="s">
        <v>1618</v>
      </c>
      <c r="D578" s="65"/>
      <c r="E578" s="65" t="s">
        <v>1938</v>
      </c>
      <c r="F578" s="65"/>
      <c r="G578" s="65" t="s">
        <v>1938</v>
      </c>
      <c r="H578" s="65"/>
      <c r="I578" s="69">
        <v>6000</v>
      </c>
      <c r="J578" s="98"/>
    </row>
    <row r="579" spans="1:10" ht="11.25" customHeight="1">
      <c r="A579" s="65" t="s">
        <v>2083</v>
      </c>
      <c r="B579" s="65"/>
      <c r="C579" s="72" t="s">
        <v>1618</v>
      </c>
      <c r="D579" s="65"/>
      <c r="E579" s="65" t="s">
        <v>1798</v>
      </c>
      <c r="F579" s="65"/>
      <c r="G579" s="65" t="s">
        <v>1798</v>
      </c>
      <c r="H579" s="65"/>
      <c r="I579" s="69">
        <v>8000</v>
      </c>
      <c r="J579" s="98"/>
    </row>
    <row r="580" spans="1:10" ht="11.25" customHeight="1">
      <c r="A580" s="65" t="s">
        <v>2083</v>
      </c>
      <c r="B580" s="65"/>
      <c r="C580" s="72" t="s">
        <v>1618</v>
      </c>
      <c r="D580" s="65"/>
      <c r="E580" s="65" t="s">
        <v>1940</v>
      </c>
      <c r="F580" s="65"/>
      <c r="G580" s="65" t="s">
        <v>1940</v>
      </c>
      <c r="H580" s="65"/>
      <c r="I580" s="69">
        <v>5500</v>
      </c>
      <c r="J580" s="98"/>
    </row>
    <row r="581" spans="1:10" ht="11.25" customHeight="1">
      <c r="A581" s="65" t="s">
        <v>2083</v>
      </c>
      <c r="B581" s="65"/>
      <c r="C581" s="72" t="s">
        <v>1618</v>
      </c>
      <c r="D581" s="65"/>
      <c r="E581" s="65" t="s">
        <v>1938</v>
      </c>
      <c r="F581" s="65"/>
      <c r="G581" s="65" t="s">
        <v>1938</v>
      </c>
      <c r="H581" s="65"/>
      <c r="I581" s="69">
        <v>6000</v>
      </c>
      <c r="J581" s="98"/>
    </row>
    <row r="582" spans="1:10" ht="11.25" customHeight="1">
      <c r="A582" s="65" t="s">
        <v>2083</v>
      </c>
      <c r="B582" s="65"/>
      <c r="C582" s="72" t="s">
        <v>1618</v>
      </c>
      <c r="D582" s="65"/>
      <c r="E582" s="65" t="s">
        <v>1941</v>
      </c>
      <c r="F582" s="65"/>
      <c r="G582" s="65" t="s">
        <v>1783</v>
      </c>
      <c r="H582" s="65"/>
      <c r="I582" s="69">
        <v>2000</v>
      </c>
      <c r="J582" s="98"/>
    </row>
    <row r="583" spans="1:10" ht="11.25" customHeight="1">
      <c r="A583" s="65" t="s">
        <v>2083</v>
      </c>
      <c r="B583" s="65"/>
      <c r="C583" s="72" t="s">
        <v>1618</v>
      </c>
      <c r="D583" s="65"/>
      <c r="E583" s="65" t="s">
        <v>1942</v>
      </c>
      <c r="F583" s="65"/>
      <c r="G583" s="65" t="s">
        <v>1792</v>
      </c>
      <c r="H583" s="65"/>
      <c r="I583" s="69">
        <v>500</v>
      </c>
      <c r="J583" s="98"/>
    </row>
    <row r="584" spans="1:10" ht="11.25" customHeight="1">
      <c r="A584" s="65" t="s">
        <v>2083</v>
      </c>
      <c r="B584" s="65"/>
      <c r="C584" s="72" t="s">
        <v>1618</v>
      </c>
      <c r="D584" s="65"/>
      <c r="E584" s="65" t="s">
        <v>1943</v>
      </c>
      <c r="F584" s="65"/>
      <c r="G584" s="65" t="s">
        <v>1766</v>
      </c>
      <c r="H584" s="65"/>
      <c r="I584" s="69">
        <v>575000</v>
      </c>
      <c r="J584" s="109" t="s">
        <v>772</v>
      </c>
    </row>
    <row r="585" spans="1:10" ht="11.25" customHeight="1">
      <c r="A585" s="65" t="s">
        <v>2083</v>
      </c>
      <c r="B585" s="65"/>
      <c r="C585" s="72" t="s">
        <v>1618</v>
      </c>
      <c r="D585" s="65"/>
      <c r="E585" s="65" t="s">
        <v>1944</v>
      </c>
      <c r="F585" s="65"/>
      <c r="G585" s="65" t="s">
        <v>1766</v>
      </c>
      <c r="H585" s="65"/>
      <c r="I585" s="110">
        <v>-75000</v>
      </c>
      <c r="J585" s="98"/>
    </row>
    <row r="586" spans="1:10" ht="11.25" customHeight="1">
      <c r="A586" s="65" t="s">
        <v>2083</v>
      </c>
      <c r="B586" s="65"/>
      <c r="C586" s="72" t="s">
        <v>1618</v>
      </c>
      <c r="D586" s="65"/>
      <c r="E586" s="65" t="s">
        <v>1945</v>
      </c>
      <c r="F586" s="65"/>
      <c r="G586" s="65" t="s">
        <v>1766</v>
      </c>
      <c r="H586" s="65"/>
      <c r="I586" s="110">
        <v>-300000</v>
      </c>
      <c r="J586" s="98"/>
    </row>
    <row r="587" spans="1:10" ht="11.25" customHeight="1">
      <c r="A587" s="65" t="s">
        <v>2083</v>
      </c>
      <c r="B587" s="65"/>
      <c r="C587" s="72" t="s">
        <v>1618</v>
      </c>
      <c r="D587" s="65"/>
      <c r="E587" s="65" t="s">
        <v>1946</v>
      </c>
      <c r="F587" s="65"/>
      <c r="G587" s="65" t="s">
        <v>1766</v>
      </c>
      <c r="H587" s="65"/>
      <c r="I587" s="110">
        <v>-17000</v>
      </c>
      <c r="J587" s="98"/>
    </row>
    <row r="588" spans="1:10" ht="11.25" customHeight="1">
      <c r="A588" s="65" t="s">
        <v>2083</v>
      </c>
      <c r="B588" s="65"/>
      <c r="C588" s="72" t="s">
        <v>1618</v>
      </c>
      <c r="D588" s="65"/>
      <c r="E588" s="65" t="s">
        <v>1947</v>
      </c>
      <c r="F588" s="65"/>
      <c r="G588" s="65" t="s">
        <v>1766</v>
      </c>
      <c r="H588" s="65"/>
      <c r="I588" s="110">
        <v>-170000</v>
      </c>
      <c r="J588" s="98"/>
    </row>
    <row r="589" spans="1:10" ht="11.25" customHeight="1">
      <c r="A589" s="65" t="s">
        <v>2083</v>
      </c>
      <c r="B589" s="65"/>
      <c r="C589" s="72" t="s">
        <v>1618</v>
      </c>
      <c r="D589" s="65"/>
      <c r="E589" s="65" t="s">
        <v>1948</v>
      </c>
      <c r="F589" s="65"/>
      <c r="G589" s="65" t="s">
        <v>1949</v>
      </c>
      <c r="H589" s="65"/>
      <c r="I589" s="73" t="s">
        <v>1662</v>
      </c>
      <c r="J589" s="98"/>
    </row>
    <row r="590" spans="1:10" ht="11.25" customHeight="1">
      <c r="A590" s="65" t="s">
        <v>2083</v>
      </c>
      <c r="B590" s="65"/>
      <c r="C590" s="72" t="s">
        <v>1618</v>
      </c>
      <c r="D590" s="65"/>
      <c r="E590" s="65" t="s">
        <v>1950</v>
      </c>
      <c r="F590" s="65"/>
      <c r="G590" s="65" t="s">
        <v>1951</v>
      </c>
      <c r="H590" s="65"/>
      <c r="I590" s="73" t="s">
        <v>1662</v>
      </c>
      <c r="J590" s="98"/>
    </row>
    <row r="591" spans="1:10" ht="11.25" customHeight="1">
      <c r="A591" s="65" t="s">
        <v>2083</v>
      </c>
      <c r="B591" s="65"/>
      <c r="C591" s="72" t="s">
        <v>1618</v>
      </c>
      <c r="D591" s="65"/>
      <c r="E591" s="65" t="s">
        <v>1952</v>
      </c>
      <c r="F591" s="65"/>
      <c r="G591" s="65" t="s">
        <v>2235</v>
      </c>
      <c r="H591" s="65"/>
      <c r="I591" s="73" t="s">
        <v>1662</v>
      </c>
      <c r="J591" s="98"/>
    </row>
    <row r="592" spans="1:10" ht="11.25" customHeight="1">
      <c r="A592" s="65" t="s">
        <v>2083</v>
      </c>
      <c r="B592" s="65"/>
      <c r="C592" s="72" t="s">
        <v>1618</v>
      </c>
      <c r="D592" s="65"/>
      <c r="E592" s="65" t="s">
        <v>1953</v>
      </c>
      <c r="F592" s="65"/>
      <c r="G592" s="65" t="s">
        <v>1954</v>
      </c>
      <c r="H592" s="65"/>
      <c r="I592" s="73" t="s">
        <v>1662</v>
      </c>
      <c r="J592" s="98"/>
    </row>
    <row r="593" spans="1:10" ht="11.25" customHeight="1">
      <c r="A593" s="65" t="s">
        <v>2083</v>
      </c>
      <c r="B593" s="65"/>
      <c r="C593" s="72" t="s">
        <v>1618</v>
      </c>
      <c r="D593" s="65"/>
      <c r="E593" s="65" t="s">
        <v>231</v>
      </c>
      <c r="F593" s="65"/>
      <c r="G593" s="65" t="s">
        <v>1730</v>
      </c>
      <c r="H593" s="65"/>
      <c r="I593" s="69">
        <v>45000</v>
      </c>
      <c r="J593" s="98"/>
    </row>
    <row r="594" spans="1:10" ht="11.25" customHeight="1">
      <c r="A594" s="65" t="s">
        <v>2083</v>
      </c>
      <c r="B594" s="65"/>
      <c r="C594" s="72" t="s">
        <v>1618</v>
      </c>
      <c r="D594" s="65"/>
      <c r="E594" s="65" t="s">
        <v>1955</v>
      </c>
      <c r="F594" s="65"/>
      <c r="G594" s="65" t="s">
        <v>1956</v>
      </c>
      <c r="H594" s="65"/>
      <c r="I594" s="69">
        <v>6000</v>
      </c>
      <c r="J594" s="98"/>
    </row>
    <row r="595" spans="1:10" ht="11.25" customHeight="1">
      <c r="A595" s="65" t="s">
        <v>2083</v>
      </c>
      <c r="B595" s="65"/>
      <c r="C595" s="72" t="s">
        <v>1618</v>
      </c>
      <c r="D595" s="65"/>
      <c r="E595" s="65" t="s">
        <v>1957</v>
      </c>
      <c r="F595" s="65"/>
      <c r="G595" s="65" t="s">
        <v>1796</v>
      </c>
      <c r="H595" s="65"/>
      <c r="I595" s="69">
        <v>1500</v>
      </c>
      <c r="J595" s="98"/>
    </row>
    <row r="596" spans="1:10" ht="11.25" customHeight="1">
      <c r="A596" s="65" t="s">
        <v>1958</v>
      </c>
      <c r="B596" s="65"/>
      <c r="C596" s="65"/>
      <c r="D596" s="65"/>
      <c r="E596" s="65" t="s">
        <v>1959</v>
      </c>
      <c r="F596" s="65"/>
      <c r="G596" s="65" t="s">
        <v>1745</v>
      </c>
      <c r="H596" s="65"/>
      <c r="I596" s="69">
        <v>1500000</v>
      </c>
      <c r="J596" s="98"/>
    </row>
    <row r="597" spans="1:10" ht="11.25" customHeight="1">
      <c r="A597" s="65" t="s">
        <v>790</v>
      </c>
      <c r="B597" s="65"/>
      <c r="C597" s="65"/>
      <c r="D597" s="65"/>
      <c r="E597" s="65" t="s">
        <v>1960</v>
      </c>
      <c r="F597" s="65"/>
      <c r="G597" s="65" t="s">
        <v>1961</v>
      </c>
      <c r="H597" s="65"/>
      <c r="I597" s="73" t="s">
        <v>1662</v>
      </c>
      <c r="J597" s="98"/>
    </row>
    <row r="598" spans="1:10" ht="11.25" customHeight="1">
      <c r="A598" s="65" t="s">
        <v>1962</v>
      </c>
      <c r="B598" s="65"/>
      <c r="C598" s="65"/>
      <c r="D598" s="59"/>
      <c r="E598" s="59"/>
      <c r="F598" s="59"/>
      <c r="G598" s="59"/>
      <c r="H598" s="59"/>
      <c r="I598" s="75"/>
      <c r="J598" s="99"/>
    </row>
    <row r="599" spans="1:10" ht="11.25" customHeight="1">
      <c r="A599" s="65" t="s">
        <v>1963</v>
      </c>
      <c r="B599" s="65"/>
      <c r="C599" s="65"/>
      <c r="D599" s="57"/>
      <c r="E599" s="57" t="s">
        <v>221</v>
      </c>
      <c r="F599" s="57"/>
      <c r="G599" s="57" t="s">
        <v>2402</v>
      </c>
      <c r="H599" s="57"/>
      <c r="I599" s="58">
        <v>300000</v>
      </c>
      <c r="J599" s="101"/>
    </row>
    <row r="600" spans="1:10" ht="11.25" customHeight="1">
      <c r="A600" s="65" t="s">
        <v>1460</v>
      </c>
      <c r="B600" s="65"/>
      <c r="C600" s="65"/>
      <c r="D600" s="65"/>
      <c r="E600" s="65" t="s">
        <v>1964</v>
      </c>
      <c r="F600" s="65"/>
      <c r="G600" s="65" t="s">
        <v>1776</v>
      </c>
      <c r="H600" s="65"/>
      <c r="I600" s="69">
        <v>3000</v>
      </c>
      <c r="J600" s="98"/>
    </row>
    <row r="601" spans="1:10" ht="11.25" customHeight="1">
      <c r="A601" s="65" t="s">
        <v>1460</v>
      </c>
      <c r="B601" s="65"/>
      <c r="C601" s="65"/>
      <c r="D601" s="65"/>
      <c r="E601" s="65" t="s">
        <v>224</v>
      </c>
      <c r="F601" s="65"/>
      <c r="G601" s="65" t="s">
        <v>225</v>
      </c>
      <c r="H601" s="65"/>
      <c r="I601" s="69">
        <v>17000</v>
      </c>
      <c r="J601" s="98"/>
    </row>
    <row r="602" spans="1:10" ht="11.25" customHeight="1">
      <c r="A602" s="65" t="s">
        <v>60</v>
      </c>
      <c r="B602" s="65"/>
      <c r="C602" s="65"/>
      <c r="D602" s="59"/>
      <c r="E602" s="59"/>
      <c r="F602" s="59"/>
      <c r="G602" s="59"/>
      <c r="H602" s="59"/>
      <c r="I602" s="64"/>
      <c r="J602" s="99"/>
    </row>
    <row r="603" spans="1:10" ht="11.25" customHeight="1">
      <c r="A603" s="65" t="s">
        <v>1965</v>
      </c>
      <c r="B603" s="65"/>
      <c r="C603" s="65"/>
      <c r="D603" s="57"/>
      <c r="E603" s="57" t="s">
        <v>221</v>
      </c>
      <c r="F603" s="57"/>
      <c r="G603" s="57" t="s">
        <v>1966</v>
      </c>
      <c r="H603" s="57"/>
      <c r="I603" s="58">
        <v>160000</v>
      </c>
      <c r="J603" s="101"/>
    </row>
    <row r="604" spans="1:10" ht="11.25" customHeight="1">
      <c r="A604" s="65" t="s">
        <v>64</v>
      </c>
      <c r="B604" s="65"/>
      <c r="C604" s="65"/>
      <c r="D604" s="65"/>
      <c r="E604" s="65" t="s">
        <v>1766</v>
      </c>
      <c r="F604" s="65"/>
      <c r="G604" s="65" t="s">
        <v>1967</v>
      </c>
      <c r="H604" s="65"/>
      <c r="I604" s="69">
        <v>50000</v>
      </c>
      <c r="J604" s="98"/>
    </row>
    <row r="605" spans="1:10" ht="11.25" customHeight="1">
      <c r="A605" s="65" t="s">
        <v>64</v>
      </c>
      <c r="B605" s="65"/>
      <c r="C605" s="65"/>
      <c r="D605" s="65"/>
      <c r="E605" s="65" t="s">
        <v>1766</v>
      </c>
      <c r="F605" s="65"/>
      <c r="G605" s="65" t="s">
        <v>2422</v>
      </c>
      <c r="H605" s="65"/>
      <c r="I605" s="69">
        <v>50000</v>
      </c>
      <c r="J605" s="98"/>
    </row>
    <row r="606" spans="1:10" ht="11.25" customHeight="1">
      <c r="A606" s="65" t="s">
        <v>1968</v>
      </c>
      <c r="B606" s="65"/>
      <c r="C606" s="65"/>
      <c r="D606" s="65"/>
      <c r="E606" s="65" t="s">
        <v>1766</v>
      </c>
      <c r="F606" s="65"/>
      <c r="G606" s="65" t="s">
        <v>1766</v>
      </c>
      <c r="H606" s="65"/>
      <c r="I606" s="69">
        <v>100000</v>
      </c>
      <c r="J606" s="98"/>
    </row>
    <row r="607" spans="1:10" ht="11.25" customHeight="1">
      <c r="A607" s="65" t="s">
        <v>1969</v>
      </c>
      <c r="B607" s="65"/>
      <c r="C607" s="65"/>
      <c r="D607" s="65"/>
      <c r="E607" s="65" t="s">
        <v>1766</v>
      </c>
      <c r="F607" s="65"/>
      <c r="G607" s="65" t="s">
        <v>1766</v>
      </c>
      <c r="H607" s="65"/>
      <c r="I607" s="69">
        <v>140000</v>
      </c>
      <c r="J607" s="98"/>
    </row>
    <row r="608" spans="1:10" ht="11.25" customHeight="1">
      <c r="A608" s="65" t="s">
        <v>1970</v>
      </c>
      <c r="B608" s="65"/>
      <c r="C608" s="65"/>
      <c r="D608" s="65"/>
      <c r="E608" s="65" t="s">
        <v>1971</v>
      </c>
      <c r="F608" s="65"/>
      <c r="G608" s="65" t="s">
        <v>1776</v>
      </c>
      <c r="H608" s="65"/>
      <c r="I608" s="69">
        <v>65000</v>
      </c>
      <c r="J608" s="98"/>
    </row>
    <row r="609" spans="1:10" ht="11.25" customHeight="1">
      <c r="A609" s="65" t="s">
        <v>576</v>
      </c>
      <c r="B609" s="65"/>
      <c r="C609" s="65"/>
      <c r="D609" s="65"/>
      <c r="E609" s="65" t="s">
        <v>1972</v>
      </c>
      <c r="F609" s="65"/>
      <c r="G609" s="65" t="s">
        <v>1973</v>
      </c>
      <c r="H609" s="65"/>
      <c r="I609" s="69">
        <v>5000000</v>
      </c>
      <c r="J609" s="98"/>
    </row>
    <row r="610" spans="1:10" ht="11.25" customHeight="1">
      <c r="A610" s="65" t="s">
        <v>1693</v>
      </c>
      <c r="B610" s="65"/>
      <c r="C610" s="65"/>
      <c r="D610" s="65"/>
      <c r="E610" s="65" t="s">
        <v>1974</v>
      </c>
      <c r="F610" s="65"/>
      <c r="G610" s="65" t="s">
        <v>1975</v>
      </c>
      <c r="H610" s="65"/>
      <c r="I610" s="69">
        <v>11000000</v>
      </c>
      <c r="J610" s="98"/>
    </row>
    <row r="611" spans="1:10" ht="11.25" customHeight="1">
      <c r="A611" s="65" t="s">
        <v>2083</v>
      </c>
      <c r="B611" s="65"/>
      <c r="C611" s="65"/>
      <c r="D611" s="65"/>
      <c r="E611" s="65" t="s">
        <v>1976</v>
      </c>
      <c r="F611" s="59"/>
      <c r="G611" s="59"/>
      <c r="H611" s="59"/>
      <c r="I611" s="64"/>
      <c r="J611" s="99"/>
    </row>
    <row r="612" spans="1:10" ht="11.25" customHeight="1">
      <c r="A612" s="65" t="s">
        <v>2083</v>
      </c>
      <c r="B612" s="65"/>
      <c r="C612" s="65"/>
      <c r="D612" s="65"/>
      <c r="E612" s="65" t="s">
        <v>1977</v>
      </c>
      <c r="F612" s="57"/>
      <c r="G612" s="57" t="s">
        <v>1978</v>
      </c>
      <c r="H612" s="57"/>
      <c r="I612" s="58">
        <v>700000</v>
      </c>
      <c r="J612" s="101"/>
    </row>
    <row r="613" spans="1:10" ht="11.25" customHeight="1">
      <c r="A613" s="65" t="s">
        <v>2083</v>
      </c>
      <c r="B613" s="65"/>
      <c r="C613" s="65"/>
      <c r="D613" s="65"/>
      <c r="E613" s="65" t="s">
        <v>1979</v>
      </c>
      <c r="F613" s="65"/>
      <c r="G613" s="65" t="s">
        <v>1730</v>
      </c>
      <c r="H613" s="65"/>
      <c r="I613" s="69">
        <v>28000000</v>
      </c>
      <c r="J613" s="98"/>
    </row>
    <row r="614" spans="1:10" ht="11.25" customHeight="1">
      <c r="A614" s="65" t="s">
        <v>2083</v>
      </c>
      <c r="B614" s="65"/>
      <c r="C614" s="65"/>
      <c r="D614" s="65"/>
      <c r="E614" s="65" t="s">
        <v>1980</v>
      </c>
      <c r="F614" s="65"/>
      <c r="G614" s="65" t="s">
        <v>1981</v>
      </c>
      <c r="H614" s="65"/>
      <c r="I614" s="69">
        <v>4500000</v>
      </c>
      <c r="J614" s="98"/>
    </row>
    <row r="615" spans="1:10" ht="11.25" customHeight="1">
      <c r="A615" s="65" t="s">
        <v>2083</v>
      </c>
      <c r="B615" s="65"/>
      <c r="C615" s="65"/>
      <c r="D615" s="65"/>
      <c r="E615" s="65" t="s">
        <v>1982</v>
      </c>
      <c r="F615" s="65"/>
      <c r="G615" s="65" t="s">
        <v>1938</v>
      </c>
      <c r="H615" s="65"/>
      <c r="I615" s="69">
        <v>700000</v>
      </c>
      <c r="J615" s="98"/>
    </row>
    <row r="616" spans="1:10" ht="11.25" customHeight="1">
      <c r="A616" s="65" t="s">
        <v>2083</v>
      </c>
      <c r="B616" s="65"/>
      <c r="C616" s="65"/>
      <c r="D616" s="65"/>
      <c r="E616" s="65" t="s">
        <v>1983</v>
      </c>
      <c r="F616" s="65"/>
      <c r="G616" s="65" t="s">
        <v>1984</v>
      </c>
      <c r="H616" s="65"/>
      <c r="I616" s="69">
        <v>1800000</v>
      </c>
      <c r="J616" s="98"/>
    </row>
    <row r="617" spans="1:10" ht="11.25" customHeight="1">
      <c r="A617" s="65" t="s">
        <v>2083</v>
      </c>
      <c r="B617" s="65"/>
      <c r="C617" s="65"/>
      <c r="D617" s="65"/>
      <c r="E617" s="65" t="s">
        <v>1985</v>
      </c>
      <c r="F617" s="65"/>
      <c r="G617" s="65" t="s">
        <v>1986</v>
      </c>
      <c r="H617" s="65"/>
      <c r="I617" s="69">
        <v>15000000</v>
      </c>
      <c r="J617" s="98"/>
    </row>
    <row r="618" spans="1:10" ht="11.25" customHeight="1">
      <c r="A618" s="65" t="s">
        <v>2083</v>
      </c>
      <c r="B618" s="65"/>
      <c r="C618" s="65"/>
      <c r="D618" s="65"/>
      <c r="E618" s="65" t="s">
        <v>1987</v>
      </c>
      <c r="F618" s="65"/>
      <c r="G618" s="65" t="s">
        <v>1938</v>
      </c>
      <c r="H618" s="65"/>
      <c r="I618" s="69">
        <v>2000000</v>
      </c>
      <c r="J618" s="98"/>
    </row>
    <row r="619" spans="1:10" ht="11.25" customHeight="1">
      <c r="A619" s="65" t="s">
        <v>2083</v>
      </c>
      <c r="B619" s="65"/>
      <c r="C619" s="65"/>
      <c r="D619" s="65"/>
      <c r="E619" s="65" t="s">
        <v>1988</v>
      </c>
      <c r="F619" s="65"/>
      <c r="G619" s="65" t="s">
        <v>1730</v>
      </c>
      <c r="H619" s="65"/>
      <c r="I619" s="69">
        <v>13000000</v>
      </c>
      <c r="J619" s="98"/>
    </row>
    <row r="620" spans="1:10" ht="11.25" customHeight="1">
      <c r="A620" s="65" t="s">
        <v>2083</v>
      </c>
      <c r="B620" s="65"/>
      <c r="C620" s="65"/>
      <c r="D620" s="65"/>
      <c r="E620" s="65" t="s">
        <v>1989</v>
      </c>
      <c r="F620" s="65"/>
      <c r="G620" s="65" t="s">
        <v>1766</v>
      </c>
      <c r="H620" s="65"/>
      <c r="I620" s="69">
        <v>12000000</v>
      </c>
      <c r="J620" s="98"/>
    </row>
    <row r="621" spans="1:10" ht="11.25" customHeight="1">
      <c r="A621" s="65" t="s">
        <v>2083</v>
      </c>
      <c r="B621" s="65"/>
      <c r="C621" s="65"/>
      <c r="D621" s="65"/>
      <c r="E621" s="65" t="s">
        <v>1990</v>
      </c>
      <c r="F621" s="65"/>
      <c r="G621" s="65" t="s">
        <v>1956</v>
      </c>
      <c r="H621" s="65"/>
      <c r="I621" s="69">
        <v>16000000</v>
      </c>
      <c r="J621" s="98"/>
    </row>
    <row r="622" spans="1:10" ht="11.25" customHeight="1">
      <c r="A622" s="65" t="s">
        <v>2083</v>
      </c>
      <c r="B622" s="65"/>
      <c r="C622" s="65"/>
      <c r="D622" s="65"/>
      <c r="E622" s="65" t="s">
        <v>1991</v>
      </c>
      <c r="F622" s="65"/>
      <c r="G622" s="65" t="s">
        <v>1766</v>
      </c>
      <c r="H622" s="65"/>
      <c r="I622" s="69">
        <v>1500000</v>
      </c>
      <c r="J622" s="98"/>
    </row>
    <row r="623" spans="1:10" ht="11.25" customHeight="1">
      <c r="A623" s="65" t="s">
        <v>2083</v>
      </c>
      <c r="B623" s="65"/>
      <c r="C623" s="65"/>
      <c r="D623" s="65"/>
      <c r="E623" s="65" t="s">
        <v>1992</v>
      </c>
      <c r="F623" s="65"/>
      <c r="G623" s="65" t="s">
        <v>1938</v>
      </c>
      <c r="H623" s="65"/>
      <c r="I623" s="69">
        <v>2000000</v>
      </c>
      <c r="J623" s="98"/>
    </row>
    <row r="624" spans="1:10" ht="11.25" customHeight="1">
      <c r="A624" s="65" t="s">
        <v>2083</v>
      </c>
      <c r="B624" s="65"/>
      <c r="C624" s="65"/>
      <c r="D624" s="65"/>
      <c r="E624" s="65" t="s">
        <v>1993</v>
      </c>
      <c r="F624" s="65"/>
      <c r="G624" s="65" t="s">
        <v>1956</v>
      </c>
      <c r="H624" s="65"/>
      <c r="I624" s="69">
        <v>40000000</v>
      </c>
      <c r="J624" s="98"/>
    </row>
    <row r="625" spans="1:10" ht="11.25" customHeight="1">
      <c r="A625" s="65" t="s">
        <v>2083</v>
      </c>
      <c r="B625" s="65"/>
      <c r="C625" s="65"/>
      <c r="D625" s="65"/>
      <c r="E625" s="65" t="s">
        <v>1994</v>
      </c>
      <c r="F625" s="65"/>
      <c r="G625" s="65" t="s">
        <v>1730</v>
      </c>
      <c r="H625" s="65"/>
      <c r="I625" s="69">
        <v>9000000</v>
      </c>
      <c r="J625" s="98"/>
    </row>
    <row r="626" spans="1:10" ht="11.25" customHeight="1">
      <c r="A626" s="273" t="s">
        <v>1615</v>
      </c>
      <c r="B626" s="273"/>
      <c r="C626" s="273"/>
      <c r="D626" s="273"/>
      <c r="E626" s="273"/>
      <c r="F626" s="273"/>
      <c r="G626" s="273"/>
      <c r="H626" s="273"/>
      <c r="I626" s="273"/>
      <c r="J626" s="273"/>
    </row>
    <row r="627" spans="1:10" ht="11.25" customHeight="1">
      <c r="A627" s="276"/>
      <c r="B627" s="276"/>
      <c r="C627" s="276"/>
      <c r="D627" s="276"/>
      <c r="E627" s="276"/>
      <c r="F627" s="276"/>
      <c r="G627" s="276"/>
      <c r="H627" s="276"/>
      <c r="I627" s="276"/>
      <c r="J627" s="276"/>
    </row>
    <row r="628" spans="1:10" ht="11.25" customHeight="1">
      <c r="A628" s="276"/>
      <c r="B628" s="276"/>
      <c r="C628" s="276"/>
      <c r="D628" s="276"/>
      <c r="E628" s="276"/>
      <c r="F628" s="276"/>
      <c r="G628" s="276"/>
      <c r="H628" s="276"/>
      <c r="I628" s="276"/>
      <c r="J628" s="276"/>
    </row>
    <row r="629" spans="1:10" ht="11.25" customHeight="1">
      <c r="A629" s="276"/>
      <c r="B629" s="276"/>
      <c r="C629" s="276"/>
      <c r="D629" s="276"/>
      <c r="E629" s="276"/>
      <c r="F629" s="276"/>
      <c r="G629" s="276"/>
      <c r="H629" s="276"/>
      <c r="I629" s="276"/>
      <c r="J629" s="276"/>
    </row>
    <row r="630" spans="1:10" ht="11.25" customHeight="1">
      <c r="A630" s="276"/>
      <c r="B630" s="276"/>
      <c r="C630" s="276"/>
      <c r="D630" s="276"/>
      <c r="E630" s="276"/>
      <c r="F630" s="276"/>
      <c r="G630" s="276"/>
      <c r="H630" s="276"/>
      <c r="I630" s="276"/>
      <c r="J630" s="276"/>
    </row>
    <row r="631" spans="1:10" ht="11.25" customHeight="1">
      <c r="A631" s="272" t="s">
        <v>2061</v>
      </c>
      <c r="B631" s="272"/>
      <c r="C631" s="272"/>
      <c r="D631" s="272"/>
      <c r="E631" s="272"/>
      <c r="F631" s="272"/>
      <c r="G631" s="272"/>
      <c r="H631" s="272"/>
      <c r="I631" s="272"/>
      <c r="J631" s="272"/>
    </row>
    <row r="632" spans="1:10" ht="11.25" customHeight="1">
      <c r="A632" s="272" t="s">
        <v>2498</v>
      </c>
      <c r="B632" s="272"/>
      <c r="C632" s="272"/>
      <c r="D632" s="272"/>
      <c r="E632" s="272"/>
      <c r="F632" s="272"/>
      <c r="G632" s="272"/>
      <c r="H632" s="272"/>
      <c r="I632" s="272"/>
      <c r="J632" s="272"/>
    </row>
    <row r="633" spans="1:10" ht="11.25" customHeight="1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</row>
    <row r="634" spans="1:10" ht="11.25" customHeight="1">
      <c r="A634" s="272" t="s">
        <v>748</v>
      </c>
      <c r="B634" s="272"/>
      <c r="C634" s="272"/>
      <c r="D634" s="272"/>
      <c r="E634" s="272"/>
      <c r="F634" s="272"/>
      <c r="G634" s="272"/>
      <c r="H634" s="272"/>
      <c r="I634" s="272"/>
      <c r="J634" s="272"/>
    </row>
    <row r="635" spans="1:10" ht="11.25" customHeight="1">
      <c r="A635" s="275" t="s">
        <v>761</v>
      </c>
      <c r="B635" s="275"/>
      <c r="C635" s="275"/>
      <c r="D635" s="275"/>
      <c r="E635" s="275"/>
      <c r="F635" s="275"/>
      <c r="G635" s="275"/>
      <c r="H635" s="275"/>
      <c r="I635" s="275"/>
      <c r="J635" s="275"/>
    </row>
    <row r="636" spans="1:10" ht="11.25" customHeight="1">
      <c r="A636" s="273"/>
      <c r="B636" s="273"/>
      <c r="C636" s="273"/>
      <c r="D636" s="59"/>
      <c r="E636" s="59"/>
      <c r="F636" s="59"/>
      <c r="G636" s="59"/>
      <c r="H636" s="59"/>
      <c r="I636" s="60" t="s">
        <v>762</v>
      </c>
      <c r="J636" s="59"/>
    </row>
    <row r="637" spans="1:10" ht="11.25" customHeight="1">
      <c r="A637" s="61" t="s">
        <v>1625</v>
      </c>
      <c r="B637" s="61"/>
      <c r="C637" s="61"/>
      <c r="D637" s="61"/>
      <c r="E637" s="62" t="s">
        <v>763</v>
      </c>
      <c r="F637" s="57"/>
      <c r="G637" s="62" t="s">
        <v>764</v>
      </c>
      <c r="H637" s="62"/>
      <c r="I637" s="63" t="s">
        <v>765</v>
      </c>
      <c r="J637" s="57"/>
    </row>
    <row r="638" spans="1:10" ht="11.25" customHeight="1">
      <c r="A638" s="71" t="s">
        <v>740</v>
      </c>
      <c r="B638" s="71"/>
      <c r="C638" s="71"/>
      <c r="D638" s="55"/>
      <c r="E638" s="85"/>
      <c r="F638" s="59"/>
      <c r="G638" s="59"/>
      <c r="H638" s="59"/>
      <c r="I638" s="64"/>
      <c r="J638" s="59"/>
    </row>
    <row r="639" spans="1:10" ht="11.25" customHeight="1">
      <c r="A639" s="76" t="s">
        <v>1995</v>
      </c>
      <c r="B639" s="59"/>
      <c r="C639" s="67" t="s">
        <v>1608</v>
      </c>
      <c r="D639" s="57"/>
      <c r="E639" s="57" t="s">
        <v>1996</v>
      </c>
      <c r="F639" s="57"/>
      <c r="G639" s="57" t="s">
        <v>1997</v>
      </c>
      <c r="H639" s="57"/>
      <c r="I639" s="58">
        <v>300000</v>
      </c>
      <c r="J639" s="111" t="s">
        <v>772</v>
      </c>
    </row>
    <row r="640" spans="1:10" ht="11.25" customHeight="1">
      <c r="A640" s="65" t="s">
        <v>2083</v>
      </c>
      <c r="B640" s="65"/>
      <c r="C640" s="72" t="s">
        <v>1618</v>
      </c>
      <c r="D640" s="65"/>
      <c r="E640" s="65" t="s">
        <v>1998</v>
      </c>
      <c r="F640" s="65"/>
      <c r="G640" s="65" t="s">
        <v>2091</v>
      </c>
      <c r="H640" s="65"/>
      <c r="I640" s="110">
        <v>-34000</v>
      </c>
      <c r="J640" s="98"/>
    </row>
    <row r="641" spans="1:10" ht="11.25" customHeight="1">
      <c r="A641" s="65" t="s">
        <v>2083</v>
      </c>
      <c r="B641" s="65"/>
      <c r="C641" s="72" t="s">
        <v>1618</v>
      </c>
      <c r="D641" s="65"/>
      <c r="E641" s="65" t="s">
        <v>1999</v>
      </c>
      <c r="F641" s="65"/>
      <c r="G641" s="65" t="s">
        <v>2091</v>
      </c>
      <c r="H641" s="65"/>
      <c r="I641" s="110">
        <v>-12000</v>
      </c>
      <c r="J641" s="98"/>
    </row>
    <row r="642" spans="1:10" ht="11.25" customHeight="1">
      <c r="A642" s="65" t="s">
        <v>2083</v>
      </c>
      <c r="B642" s="65"/>
      <c r="C642" s="72" t="s">
        <v>1618</v>
      </c>
      <c r="D642" s="65"/>
      <c r="E642" s="65" t="s">
        <v>2000</v>
      </c>
      <c r="F642" s="65"/>
      <c r="G642" s="65" t="s">
        <v>2091</v>
      </c>
      <c r="H642" s="65"/>
      <c r="I642" s="110">
        <v>-30000</v>
      </c>
      <c r="J642" s="98"/>
    </row>
    <row r="643" spans="1:10" ht="11.25" customHeight="1">
      <c r="A643" s="65" t="s">
        <v>2083</v>
      </c>
      <c r="B643" s="65"/>
      <c r="C643" s="72" t="s">
        <v>1618</v>
      </c>
      <c r="D643" s="65"/>
      <c r="E643" s="65" t="s">
        <v>2001</v>
      </c>
      <c r="F643" s="65"/>
      <c r="G643" s="65" t="s">
        <v>2091</v>
      </c>
      <c r="H643" s="65"/>
      <c r="I643" s="110">
        <v>-18000</v>
      </c>
      <c r="J643" s="98"/>
    </row>
    <row r="644" spans="1:10" ht="11.25" customHeight="1">
      <c r="A644" s="65" t="s">
        <v>2083</v>
      </c>
      <c r="B644" s="65"/>
      <c r="C644" s="72" t="s">
        <v>1618</v>
      </c>
      <c r="D644" s="65"/>
      <c r="E644" s="65" t="s">
        <v>2002</v>
      </c>
      <c r="F644" s="65"/>
      <c r="G644" s="65" t="s">
        <v>2091</v>
      </c>
      <c r="H644" s="65"/>
      <c r="I644" s="110">
        <v>-70000</v>
      </c>
      <c r="J644" s="98"/>
    </row>
    <row r="645" spans="1:10" ht="11.25" customHeight="1">
      <c r="A645" s="65" t="s">
        <v>2083</v>
      </c>
      <c r="B645" s="65"/>
      <c r="C645" s="72" t="s">
        <v>1618</v>
      </c>
      <c r="D645" s="65"/>
      <c r="E645" s="65" t="s">
        <v>2003</v>
      </c>
      <c r="F645" s="65"/>
      <c r="G645" s="65" t="s">
        <v>2091</v>
      </c>
      <c r="H645" s="65"/>
      <c r="I645" s="110">
        <v>-37000</v>
      </c>
      <c r="J645" s="98"/>
    </row>
    <row r="646" spans="1:10" ht="11.25" customHeight="1">
      <c r="A646" s="65" t="s">
        <v>2083</v>
      </c>
      <c r="B646" s="65"/>
      <c r="C646" s="72" t="s">
        <v>1618</v>
      </c>
      <c r="D646" s="65"/>
      <c r="E646" s="65" t="s">
        <v>2004</v>
      </c>
      <c r="F646" s="65"/>
      <c r="G646" s="65" t="s">
        <v>2091</v>
      </c>
      <c r="H646" s="65"/>
      <c r="I646" s="110">
        <v>-12000</v>
      </c>
      <c r="J646" s="98"/>
    </row>
    <row r="647" spans="1:10" ht="11.25" customHeight="1">
      <c r="A647" s="65" t="s">
        <v>2083</v>
      </c>
      <c r="B647" s="65"/>
      <c r="C647" s="72" t="s">
        <v>1618</v>
      </c>
      <c r="D647" s="65"/>
      <c r="E647" s="65" t="s">
        <v>2005</v>
      </c>
      <c r="F647" s="65"/>
      <c r="G647" s="65" t="s">
        <v>2091</v>
      </c>
      <c r="H647" s="65"/>
      <c r="I647" s="110">
        <v>-48000</v>
      </c>
      <c r="J647" s="98"/>
    </row>
    <row r="648" spans="1:10" ht="11.25" customHeight="1">
      <c r="A648" s="65" t="s">
        <v>2083</v>
      </c>
      <c r="B648" s="65"/>
      <c r="C648" s="72" t="s">
        <v>1618</v>
      </c>
      <c r="D648" s="65"/>
      <c r="E648" s="65" t="s">
        <v>2006</v>
      </c>
      <c r="F648" s="65"/>
      <c r="G648" s="65" t="s">
        <v>2091</v>
      </c>
      <c r="H648" s="65"/>
      <c r="I648" s="110">
        <v>-8000</v>
      </c>
      <c r="J648" s="98"/>
    </row>
    <row r="649" spans="1:10" ht="11.25" customHeight="1">
      <c r="A649" s="65" t="s">
        <v>2083</v>
      </c>
      <c r="B649" s="65"/>
      <c r="C649" s="72" t="s">
        <v>1618</v>
      </c>
      <c r="D649" s="65"/>
      <c r="E649" s="65" t="s">
        <v>2007</v>
      </c>
      <c r="F649" s="65"/>
      <c r="G649" s="65" t="s">
        <v>2091</v>
      </c>
      <c r="H649" s="65"/>
      <c r="I649" s="110">
        <v>-10000</v>
      </c>
      <c r="J649" s="98"/>
    </row>
    <row r="650" spans="1:10" ht="11.25" customHeight="1">
      <c r="A650" s="65" t="s">
        <v>2083</v>
      </c>
      <c r="B650" s="65"/>
      <c r="C650" s="65"/>
      <c r="D650" s="65"/>
      <c r="E650" s="65" t="s">
        <v>2008</v>
      </c>
      <c r="F650" s="65"/>
      <c r="G650" s="65" t="s">
        <v>2008</v>
      </c>
      <c r="H650" s="65"/>
      <c r="I650" s="69">
        <v>2500000</v>
      </c>
      <c r="J650" s="98"/>
    </row>
    <row r="651" spans="1:10" ht="11.25" customHeight="1">
      <c r="A651" s="65" t="s">
        <v>2220</v>
      </c>
      <c r="B651" s="65"/>
      <c r="C651" s="65"/>
      <c r="D651" s="65"/>
      <c r="E651" s="65" t="s">
        <v>2009</v>
      </c>
      <c r="F651" s="65"/>
      <c r="G651" s="65" t="s">
        <v>2010</v>
      </c>
      <c r="H651" s="65"/>
      <c r="I651" s="73" t="s">
        <v>1662</v>
      </c>
      <c r="J651" s="98"/>
    </row>
    <row r="652" spans="1:10" ht="11.25" customHeight="1">
      <c r="A652" s="65" t="s">
        <v>790</v>
      </c>
      <c r="B652" s="65"/>
      <c r="C652" s="65"/>
      <c r="D652" s="65"/>
      <c r="E652" s="65" t="s">
        <v>2011</v>
      </c>
      <c r="F652" s="65"/>
      <c r="G652" s="65" t="s">
        <v>2012</v>
      </c>
      <c r="H652" s="65"/>
      <c r="I652" s="73" t="s">
        <v>1662</v>
      </c>
      <c r="J652" s="98"/>
    </row>
    <row r="653" spans="1:10" ht="11.25" customHeight="1">
      <c r="A653" s="65" t="s">
        <v>790</v>
      </c>
      <c r="B653" s="65"/>
      <c r="C653" s="65"/>
      <c r="D653" s="65"/>
      <c r="E653" s="65" t="s">
        <v>2013</v>
      </c>
      <c r="F653" s="65"/>
      <c r="G653" s="65" t="s">
        <v>2014</v>
      </c>
      <c r="H653" s="65"/>
      <c r="I653" s="73" t="s">
        <v>1662</v>
      </c>
      <c r="J653" s="98"/>
    </row>
    <row r="654" spans="1:10" ht="11.25" customHeight="1">
      <c r="A654" s="65" t="s">
        <v>790</v>
      </c>
      <c r="B654" s="65"/>
      <c r="C654" s="65"/>
      <c r="D654" s="65"/>
      <c r="E654" s="65" t="s">
        <v>2015</v>
      </c>
      <c r="F654" s="65"/>
      <c r="G654" s="65" t="s">
        <v>1730</v>
      </c>
      <c r="H654" s="65"/>
      <c r="I654" s="73" t="s">
        <v>1662</v>
      </c>
      <c r="J654" s="98"/>
    </row>
    <row r="655" spans="1:10" ht="11.25" customHeight="1">
      <c r="A655" s="65" t="s">
        <v>2016</v>
      </c>
      <c r="B655" s="65"/>
      <c r="C655" s="65"/>
      <c r="D655" s="65"/>
      <c r="E655" s="65" t="s">
        <v>385</v>
      </c>
      <c r="F655" s="65"/>
      <c r="G655" s="65" t="s">
        <v>1764</v>
      </c>
      <c r="H655" s="65"/>
      <c r="I655" s="69">
        <v>20000000</v>
      </c>
      <c r="J655" s="98"/>
    </row>
    <row r="656" spans="1:10" ht="11.25" customHeight="1">
      <c r="A656" s="65" t="s">
        <v>790</v>
      </c>
      <c r="B656" s="65"/>
      <c r="C656" s="65"/>
      <c r="D656" s="65"/>
      <c r="E656" s="65" t="s">
        <v>386</v>
      </c>
      <c r="F656" s="65"/>
      <c r="G656" s="65" t="s">
        <v>2091</v>
      </c>
      <c r="H656" s="65"/>
      <c r="I656" s="69">
        <v>700000</v>
      </c>
      <c r="J656" s="98"/>
    </row>
    <row r="657" spans="1:10" ht="11.25" customHeight="1">
      <c r="A657" s="65" t="s">
        <v>2580</v>
      </c>
      <c r="B657" s="65"/>
      <c r="C657" s="65"/>
      <c r="D657" s="59"/>
      <c r="E657" s="59"/>
      <c r="F657" s="59"/>
      <c r="G657" s="59"/>
      <c r="H657" s="59"/>
      <c r="I657" s="75"/>
      <c r="J657" s="99"/>
    </row>
    <row r="658" spans="1:10" ht="11.25" customHeight="1">
      <c r="A658" s="65" t="s">
        <v>2254</v>
      </c>
      <c r="B658" s="65"/>
      <c r="C658" s="65"/>
      <c r="D658" s="57"/>
      <c r="E658" s="59" t="s">
        <v>2581</v>
      </c>
      <c r="F658" s="57"/>
      <c r="G658" s="57" t="s">
        <v>2582</v>
      </c>
      <c r="H658" s="57"/>
      <c r="I658" s="79">
        <v>135</v>
      </c>
      <c r="J658" s="101"/>
    </row>
    <row r="659" spans="1:10" ht="11.25" customHeight="1">
      <c r="A659" s="65" t="s">
        <v>1460</v>
      </c>
      <c r="B659" s="65"/>
      <c r="C659" s="65"/>
      <c r="D659" s="65"/>
      <c r="E659" s="65" t="s">
        <v>2091</v>
      </c>
      <c r="F659" s="65"/>
      <c r="G659" s="65" t="s">
        <v>2583</v>
      </c>
      <c r="H659" s="65"/>
      <c r="I659" s="73" t="s">
        <v>1662</v>
      </c>
      <c r="J659" s="98"/>
    </row>
    <row r="660" spans="1:10" ht="11.25" customHeight="1">
      <c r="A660" s="59" t="s">
        <v>1460</v>
      </c>
      <c r="B660" s="59"/>
      <c r="C660" s="59"/>
      <c r="D660" s="59"/>
      <c r="E660" s="59" t="s">
        <v>2584</v>
      </c>
      <c r="F660" s="59"/>
      <c r="G660" s="59" t="s">
        <v>475</v>
      </c>
      <c r="H660" s="59"/>
      <c r="I660" s="75">
        <v>10</v>
      </c>
      <c r="J660" s="100" t="s">
        <v>772</v>
      </c>
    </row>
    <row r="661" spans="1:10" ht="11.25" customHeight="1">
      <c r="A661" s="57"/>
      <c r="B661" s="57"/>
      <c r="C661" s="57"/>
      <c r="D661" s="57"/>
      <c r="E661" s="57"/>
      <c r="F661" s="57"/>
      <c r="G661" s="57" t="s">
        <v>476</v>
      </c>
      <c r="H661" s="57"/>
      <c r="I661" s="79"/>
      <c r="J661" s="101"/>
    </row>
    <row r="662" spans="1:10" ht="11.25" customHeight="1">
      <c r="A662" s="59" t="s">
        <v>2585</v>
      </c>
      <c r="B662" s="59"/>
      <c r="C662" s="59"/>
      <c r="D662" s="59"/>
      <c r="E662" s="59" t="s">
        <v>2586</v>
      </c>
      <c r="F662" s="59"/>
      <c r="G662" s="59" t="s">
        <v>1747</v>
      </c>
      <c r="H662" s="59"/>
      <c r="I662" s="75" t="s">
        <v>1662</v>
      </c>
      <c r="J662" s="99"/>
    </row>
    <row r="663" spans="1:10" ht="11.25" customHeight="1">
      <c r="A663" s="57"/>
      <c r="B663" s="57"/>
      <c r="C663" s="57"/>
      <c r="D663" s="57"/>
      <c r="E663" s="57" t="s">
        <v>2587</v>
      </c>
      <c r="F663" s="57"/>
      <c r="G663" s="57"/>
      <c r="H663" s="57"/>
      <c r="I663" s="79"/>
      <c r="J663" s="101"/>
    </row>
    <row r="664" spans="1:10" ht="11.25" customHeight="1">
      <c r="A664" s="65" t="s">
        <v>1460</v>
      </c>
      <c r="B664" s="65"/>
      <c r="C664" s="65"/>
      <c r="D664" s="65"/>
      <c r="E664" s="65" t="s">
        <v>2588</v>
      </c>
      <c r="F664" s="65"/>
      <c r="G664" s="65" t="s">
        <v>2589</v>
      </c>
      <c r="H664" s="65"/>
      <c r="I664" s="73" t="s">
        <v>1662</v>
      </c>
      <c r="J664" s="98"/>
    </row>
    <row r="665" spans="1:10" ht="11.25" customHeight="1">
      <c r="A665" s="65" t="s">
        <v>1460</v>
      </c>
      <c r="B665" s="65"/>
      <c r="C665" s="65"/>
      <c r="D665" s="65"/>
      <c r="E665" s="65" t="s">
        <v>2590</v>
      </c>
      <c r="F665" s="65"/>
      <c r="G665" s="65" t="s">
        <v>2591</v>
      </c>
      <c r="H665" s="65"/>
      <c r="I665" s="73" t="s">
        <v>1662</v>
      </c>
      <c r="J665" s="98"/>
    </row>
    <row r="666" spans="1:10" ht="11.25" customHeight="1">
      <c r="A666" s="65" t="s">
        <v>1664</v>
      </c>
      <c r="B666" s="65"/>
      <c r="C666" s="65"/>
      <c r="D666" s="65"/>
      <c r="E666" s="65" t="s">
        <v>2592</v>
      </c>
      <c r="F666" s="65"/>
      <c r="G666" s="65" t="s">
        <v>2015</v>
      </c>
      <c r="H666" s="65"/>
      <c r="I666" s="73">
        <v>3000000</v>
      </c>
      <c r="J666" s="98"/>
    </row>
    <row r="667" spans="1:10" ht="11.25" customHeight="1">
      <c r="A667" s="65" t="s">
        <v>790</v>
      </c>
      <c r="B667" s="65"/>
      <c r="C667" s="65"/>
      <c r="D667" s="65"/>
      <c r="E667" s="65" t="s">
        <v>2593</v>
      </c>
      <c r="F667" s="65"/>
      <c r="G667" s="65" t="s">
        <v>2594</v>
      </c>
      <c r="H667" s="65"/>
      <c r="I667" s="73">
        <v>2000000</v>
      </c>
      <c r="J667" s="98"/>
    </row>
    <row r="668" spans="1:10" ht="11.25" customHeight="1">
      <c r="A668" s="59" t="s">
        <v>1629</v>
      </c>
      <c r="B668" s="59"/>
      <c r="C668" s="59"/>
      <c r="D668" s="59"/>
      <c r="E668" s="59" t="s">
        <v>2595</v>
      </c>
      <c r="F668" s="59"/>
      <c r="G668" s="59" t="s">
        <v>2474</v>
      </c>
      <c r="H668" s="59"/>
      <c r="I668" s="75">
        <v>1000</v>
      </c>
      <c r="J668" s="99"/>
    </row>
    <row r="669" spans="1:10" ht="11.25" customHeight="1">
      <c r="A669" s="57"/>
      <c r="B669" s="57"/>
      <c r="C669" s="57"/>
      <c r="D669" s="57"/>
      <c r="E669" s="57" t="s">
        <v>2596</v>
      </c>
      <c r="F669" s="57"/>
      <c r="G669" s="57"/>
      <c r="H669" s="57"/>
      <c r="I669" s="79"/>
      <c r="J669" s="101"/>
    </row>
    <row r="670" spans="1:10" ht="11.25" customHeight="1">
      <c r="A670" s="65" t="s">
        <v>1879</v>
      </c>
      <c r="B670" s="65"/>
      <c r="C670" s="65"/>
      <c r="D670" s="65"/>
      <c r="E670" s="65" t="s">
        <v>2597</v>
      </c>
      <c r="F670" s="65"/>
      <c r="G670" s="65" t="s">
        <v>1790</v>
      </c>
      <c r="H670" s="65"/>
      <c r="I670" s="73">
        <v>595</v>
      </c>
      <c r="J670" s="98"/>
    </row>
    <row r="671" spans="1:10" ht="11.25" customHeight="1">
      <c r="A671" s="65" t="s">
        <v>790</v>
      </c>
      <c r="B671" s="65"/>
      <c r="C671" s="65"/>
      <c r="D671" s="65"/>
      <c r="E671" s="65" t="s">
        <v>2598</v>
      </c>
      <c r="F671" s="65"/>
      <c r="G671" s="65" t="s">
        <v>1730</v>
      </c>
      <c r="H671" s="65"/>
      <c r="I671" s="73">
        <v>1080</v>
      </c>
      <c r="J671" s="98"/>
    </row>
    <row r="672" spans="1:10" ht="11.25" customHeight="1">
      <c r="A672" s="65" t="s">
        <v>790</v>
      </c>
      <c r="B672" s="65"/>
      <c r="C672" s="65"/>
      <c r="D672" s="65"/>
      <c r="E672" s="65" t="s">
        <v>2599</v>
      </c>
      <c r="F672" s="65"/>
      <c r="G672" s="65" t="s">
        <v>2010</v>
      </c>
      <c r="H672" s="65"/>
      <c r="I672" s="73">
        <v>200</v>
      </c>
      <c r="J672" s="98"/>
    </row>
    <row r="673" spans="1:10" ht="11.25" customHeight="1">
      <c r="A673" s="65" t="s">
        <v>790</v>
      </c>
      <c r="B673" s="65"/>
      <c r="C673" s="65"/>
      <c r="D673" s="65"/>
      <c r="E673" s="65" t="s">
        <v>2600</v>
      </c>
      <c r="F673" s="65"/>
      <c r="G673" s="65" t="s">
        <v>2601</v>
      </c>
      <c r="H673" s="65"/>
      <c r="I673" s="73">
        <v>2135</v>
      </c>
      <c r="J673" s="98"/>
    </row>
    <row r="674" spans="1:10" ht="11.25" customHeight="1">
      <c r="A674" s="65" t="s">
        <v>790</v>
      </c>
      <c r="B674" s="65"/>
      <c r="C674" s="65"/>
      <c r="D674" s="65"/>
      <c r="E674" s="65" t="s">
        <v>2602</v>
      </c>
      <c r="F674" s="65"/>
      <c r="G674" s="65" t="s">
        <v>2010</v>
      </c>
      <c r="H674" s="65"/>
      <c r="I674" s="73">
        <v>20</v>
      </c>
      <c r="J674" s="98"/>
    </row>
    <row r="675" spans="1:10" ht="11.25" customHeight="1">
      <c r="A675" s="65" t="s">
        <v>970</v>
      </c>
      <c r="B675" s="65"/>
      <c r="C675" s="65"/>
      <c r="D675" s="65"/>
      <c r="E675" s="65" t="s">
        <v>2603</v>
      </c>
      <c r="F675" s="65"/>
      <c r="G675" s="65" t="s">
        <v>2604</v>
      </c>
      <c r="H675" s="65"/>
      <c r="I675" s="73">
        <v>1600000</v>
      </c>
      <c r="J675" s="98"/>
    </row>
    <row r="676" spans="1:10" ht="11.25" customHeight="1">
      <c r="A676" s="65" t="s">
        <v>790</v>
      </c>
      <c r="B676" s="65"/>
      <c r="C676" s="65"/>
      <c r="D676" s="65"/>
      <c r="E676" s="65" t="s">
        <v>2605</v>
      </c>
      <c r="F676" s="65"/>
      <c r="G676" s="65" t="s">
        <v>2605</v>
      </c>
      <c r="H676" s="65"/>
      <c r="I676" s="73">
        <v>450000</v>
      </c>
      <c r="J676" s="98"/>
    </row>
    <row r="677" spans="1:10" ht="11.25" customHeight="1">
      <c r="A677" s="65" t="s">
        <v>790</v>
      </c>
      <c r="B677" s="65"/>
      <c r="C677" s="65"/>
      <c r="D677" s="65"/>
      <c r="E677" s="65" t="s">
        <v>2606</v>
      </c>
      <c r="F677" s="65"/>
      <c r="G677" s="65" t="s">
        <v>2607</v>
      </c>
      <c r="H677" s="65"/>
      <c r="I677" s="73">
        <v>380000</v>
      </c>
      <c r="J677" s="98"/>
    </row>
    <row r="678" spans="1:10" ht="11.25" customHeight="1">
      <c r="A678" s="65" t="s">
        <v>790</v>
      </c>
      <c r="B678" s="65"/>
      <c r="C678" s="65"/>
      <c r="D678" s="65"/>
      <c r="E678" s="65" t="s">
        <v>2452</v>
      </c>
      <c r="F678" s="65"/>
      <c r="G678" s="65" t="s">
        <v>2452</v>
      </c>
      <c r="H678" s="65"/>
      <c r="I678" s="73">
        <v>570000</v>
      </c>
      <c r="J678" s="98"/>
    </row>
    <row r="679" spans="1:10" ht="11.25" customHeight="1">
      <c r="A679" s="65" t="s">
        <v>790</v>
      </c>
      <c r="B679" s="71"/>
      <c r="C679" s="71"/>
      <c r="D679" s="65"/>
      <c r="E679" s="65" t="s">
        <v>2608</v>
      </c>
      <c r="F679" s="65"/>
      <c r="G679" s="65" t="s">
        <v>2609</v>
      </c>
      <c r="H679" s="65"/>
      <c r="I679" s="73">
        <v>314000</v>
      </c>
      <c r="J679" s="98"/>
    </row>
    <row r="680" spans="1:10" ht="11.25" customHeight="1">
      <c r="A680" s="65" t="s">
        <v>790</v>
      </c>
      <c r="B680" s="65"/>
      <c r="C680" s="65"/>
      <c r="D680" s="65"/>
      <c r="E680" s="65" t="s">
        <v>2610</v>
      </c>
      <c r="F680" s="65"/>
      <c r="G680" s="65" t="s">
        <v>2611</v>
      </c>
      <c r="H680" s="65"/>
      <c r="I680" s="73">
        <v>78000</v>
      </c>
      <c r="J680" s="98"/>
    </row>
    <row r="681" spans="1:10" ht="11.25" customHeight="1">
      <c r="A681" s="65" t="s">
        <v>790</v>
      </c>
      <c r="B681" s="65"/>
      <c r="C681" s="65"/>
      <c r="D681" s="65"/>
      <c r="E681" s="65" t="s">
        <v>2612</v>
      </c>
      <c r="F681" s="65"/>
      <c r="G681" s="65" t="s">
        <v>2612</v>
      </c>
      <c r="H681" s="65"/>
      <c r="I681" s="73">
        <v>160000</v>
      </c>
      <c r="J681" s="98"/>
    </row>
    <row r="682" spans="1:10" ht="11.25" customHeight="1">
      <c r="A682" s="65" t="s">
        <v>790</v>
      </c>
      <c r="B682" s="65"/>
      <c r="C682" s="65"/>
      <c r="D682" s="65"/>
      <c r="E682" s="65" t="s">
        <v>84</v>
      </c>
      <c r="F682" s="65"/>
      <c r="G682" s="65" t="s">
        <v>84</v>
      </c>
      <c r="H682" s="65"/>
      <c r="I682" s="69">
        <v>6300000</v>
      </c>
      <c r="J682" s="98"/>
    </row>
    <row r="683" spans="1:10" ht="11.25" customHeight="1">
      <c r="A683" s="65" t="s">
        <v>790</v>
      </c>
      <c r="B683" s="65"/>
      <c r="C683" s="65"/>
      <c r="D683" s="65"/>
      <c r="E683" s="65" t="s">
        <v>2613</v>
      </c>
      <c r="F683" s="65"/>
      <c r="G683" s="65" t="s">
        <v>2446</v>
      </c>
      <c r="H683" s="65"/>
      <c r="I683" s="69">
        <v>9900000</v>
      </c>
      <c r="J683" s="98"/>
    </row>
    <row r="684" spans="1:10" ht="11.25" customHeight="1">
      <c r="A684" s="65" t="s">
        <v>790</v>
      </c>
      <c r="B684" s="65"/>
      <c r="C684" s="65"/>
      <c r="D684" s="65"/>
      <c r="E684" s="65" t="s">
        <v>2614</v>
      </c>
      <c r="F684" s="65"/>
      <c r="G684" s="65" t="s">
        <v>2614</v>
      </c>
      <c r="H684" s="65"/>
      <c r="I684" s="69">
        <v>350000</v>
      </c>
      <c r="J684" s="98"/>
    </row>
    <row r="685" spans="1:10" ht="11.25" customHeight="1">
      <c r="A685" s="65" t="s">
        <v>790</v>
      </c>
      <c r="B685" s="65"/>
      <c r="C685" s="65"/>
      <c r="D685" s="65"/>
      <c r="E685" s="65" t="s">
        <v>1901</v>
      </c>
      <c r="F685" s="65"/>
      <c r="G685" s="65" t="s">
        <v>1901</v>
      </c>
      <c r="H685" s="65"/>
      <c r="I685" s="69">
        <v>16200000</v>
      </c>
      <c r="J685" s="98"/>
    </row>
    <row r="686" spans="1:10" ht="11.25" customHeight="1">
      <c r="A686" s="65" t="s">
        <v>790</v>
      </c>
      <c r="B686" s="65"/>
      <c r="C686" s="65"/>
      <c r="D686" s="65"/>
      <c r="E686" s="65" t="s">
        <v>2615</v>
      </c>
      <c r="F686" s="65"/>
      <c r="G686" s="65" t="s">
        <v>2450</v>
      </c>
      <c r="H686" s="65"/>
      <c r="I686" s="69">
        <v>7000000</v>
      </c>
      <c r="J686" s="98"/>
    </row>
    <row r="687" spans="1:10" ht="11.25" customHeight="1">
      <c r="A687" s="65" t="s">
        <v>790</v>
      </c>
      <c r="B687" s="65"/>
      <c r="C687" s="65"/>
      <c r="D687" s="65"/>
      <c r="E687" s="65" t="s">
        <v>2616</v>
      </c>
      <c r="F687" s="65"/>
      <c r="G687" s="65" t="s">
        <v>2616</v>
      </c>
      <c r="H687" s="65"/>
      <c r="I687" s="69">
        <v>8000000</v>
      </c>
      <c r="J687" s="98"/>
    </row>
    <row r="688" spans="1:10" ht="11.25" customHeight="1">
      <c r="A688" s="65" t="s">
        <v>790</v>
      </c>
      <c r="B688" s="65"/>
      <c r="C688" s="65"/>
      <c r="D688" s="65"/>
      <c r="E688" s="65" t="s">
        <v>2617</v>
      </c>
      <c r="F688" s="65"/>
      <c r="G688" s="65" t="s">
        <v>2618</v>
      </c>
      <c r="H688" s="65"/>
      <c r="I688" s="69">
        <v>300000</v>
      </c>
      <c r="J688" s="98"/>
    </row>
    <row r="689" spans="1:10" ht="11.25" customHeight="1">
      <c r="A689" s="65" t="s">
        <v>790</v>
      </c>
      <c r="B689" s="65"/>
      <c r="C689" s="65"/>
      <c r="D689" s="65"/>
      <c r="E689" s="65" t="s">
        <v>2619</v>
      </c>
      <c r="F689" s="65"/>
      <c r="G689" s="65" t="s">
        <v>2620</v>
      </c>
      <c r="H689" s="65"/>
      <c r="I689" s="69">
        <v>4600000</v>
      </c>
      <c r="J689" s="98"/>
    </row>
    <row r="690" spans="1:10" ht="11.25" customHeight="1">
      <c r="A690" s="65" t="s">
        <v>790</v>
      </c>
      <c r="B690" s="65"/>
      <c r="C690" s="65"/>
      <c r="D690" s="65"/>
      <c r="E690" s="65" t="s">
        <v>2621</v>
      </c>
      <c r="F690" s="65"/>
      <c r="G690" s="65" t="s">
        <v>2622</v>
      </c>
      <c r="H690" s="65"/>
      <c r="I690" s="69">
        <v>1100000</v>
      </c>
      <c r="J690" s="98"/>
    </row>
    <row r="691" spans="1:10" ht="11.25" customHeight="1">
      <c r="A691" s="65" t="s">
        <v>790</v>
      </c>
      <c r="B691" s="57"/>
      <c r="C691" s="57"/>
      <c r="D691" s="57"/>
      <c r="E691" s="57" t="s">
        <v>2623</v>
      </c>
      <c r="F691" s="57"/>
      <c r="G691" s="57" t="s">
        <v>2623</v>
      </c>
      <c r="H691" s="57"/>
      <c r="I691" s="58">
        <v>210000</v>
      </c>
      <c r="J691" s="101"/>
    </row>
    <row r="692" spans="1:10" ht="11.25" customHeight="1">
      <c r="A692" s="65" t="s">
        <v>790</v>
      </c>
      <c r="B692" s="65"/>
      <c r="C692" s="65"/>
      <c r="D692" s="65"/>
      <c r="E692" s="65" t="s">
        <v>2624</v>
      </c>
      <c r="F692" s="65"/>
      <c r="G692" s="65" t="s">
        <v>2625</v>
      </c>
      <c r="H692" s="65"/>
      <c r="I692" s="69">
        <v>2500000</v>
      </c>
      <c r="J692" s="98"/>
    </row>
    <row r="693" spans="1:10" ht="11.25" customHeight="1">
      <c r="A693" s="273" t="s">
        <v>1615</v>
      </c>
      <c r="B693" s="273"/>
      <c r="C693" s="273"/>
      <c r="D693" s="273"/>
      <c r="E693" s="273"/>
      <c r="F693" s="273"/>
      <c r="G693" s="273"/>
      <c r="H693" s="273"/>
      <c r="I693" s="273"/>
      <c r="J693" s="273"/>
    </row>
    <row r="694" spans="1:10" ht="11.25" customHeight="1">
      <c r="A694" s="272" t="s">
        <v>2061</v>
      </c>
      <c r="B694" s="272"/>
      <c r="C694" s="272"/>
      <c r="D694" s="272"/>
      <c r="E694" s="272"/>
      <c r="F694" s="272"/>
      <c r="G694" s="272"/>
      <c r="H694" s="272"/>
      <c r="I694" s="272"/>
      <c r="J694" s="272"/>
    </row>
    <row r="695" spans="1:10" ht="11.25" customHeight="1">
      <c r="A695" s="272" t="s">
        <v>2498</v>
      </c>
      <c r="B695" s="272"/>
      <c r="C695" s="272"/>
      <c r="D695" s="272"/>
      <c r="E695" s="272"/>
      <c r="F695" s="272"/>
      <c r="G695" s="272"/>
      <c r="H695" s="272"/>
      <c r="I695" s="272"/>
      <c r="J695" s="272"/>
    </row>
    <row r="696" spans="1:10" ht="11.25" customHeight="1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</row>
    <row r="697" spans="1:10" ht="11.25" customHeight="1">
      <c r="A697" s="272" t="s">
        <v>748</v>
      </c>
      <c r="B697" s="272"/>
      <c r="C697" s="272"/>
      <c r="D697" s="272"/>
      <c r="E697" s="272"/>
      <c r="F697" s="272"/>
      <c r="G697" s="272"/>
      <c r="H697" s="272"/>
      <c r="I697" s="272"/>
      <c r="J697" s="272"/>
    </row>
    <row r="698" spans="1:10" ht="11.25" customHeight="1">
      <c r="A698" s="275" t="s">
        <v>761</v>
      </c>
      <c r="B698" s="275"/>
      <c r="C698" s="275"/>
      <c r="D698" s="275"/>
      <c r="E698" s="275"/>
      <c r="F698" s="275"/>
      <c r="G698" s="275"/>
      <c r="H698" s="275"/>
      <c r="I698" s="275"/>
      <c r="J698" s="275"/>
    </row>
    <row r="699" spans="1:10" ht="11.25" customHeight="1">
      <c r="A699" s="273"/>
      <c r="B699" s="273"/>
      <c r="C699" s="273"/>
      <c r="D699" s="59"/>
      <c r="E699" s="59"/>
      <c r="F699" s="59"/>
      <c r="G699" s="59"/>
      <c r="H699" s="59"/>
      <c r="I699" s="60" t="s">
        <v>762</v>
      </c>
      <c r="J699" s="59"/>
    </row>
    <row r="700" spans="1:10" ht="11.25" customHeight="1">
      <c r="A700" s="61" t="s">
        <v>1625</v>
      </c>
      <c r="B700" s="61"/>
      <c r="C700" s="61"/>
      <c r="D700" s="61"/>
      <c r="E700" s="62" t="s">
        <v>763</v>
      </c>
      <c r="F700" s="57"/>
      <c r="G700" s="62" t="s">
        <v>764</v>
      </c>
      <c r="H700" s="62"/>
      <c r="I700" s="63" t="s">
        <v>765</v>
      </c>
      <c r="J700" s="57"/>
    </row>
    <row r="701" spans="1:10" ht="11.25" customHeight="1">
      <c r="A701" s="71" t="s">
        <v>740</v>
      </c>
      <c r="B701" s="71"/>
      <c r="C701" s="71"/>
      <c r="D701" s="96"/>
      <c r="E701" s="85"/>
      <c r="F701" s="85"/>
      <c r="G701" s="85"/>
      <c r="H701" s="85"/>
      <c r="I701" s="87"/>
      <c r="J701" s="85"/>
    </row>
    <row r="702" spans="1:10" ht="11.25" customHeight="1">
      <c r="A702" s="57" t="s">
        <v>2626</v>
      </c>
      <c r="B702" s="65"/>
      <c r="C702" s="65"/>
      <c r="D702" s="57"/>
      <c r="E702" s="57" t="s">
        <v>2627</v>
      </c>
      <c r="F702" s="57"/>
      <c r="G702" s="57" t="s">
        <v>2627</v>
      </c>
      <c r="H702" s="57"/>
      <c r="I702" s="58">
        <v>426000</v>
      </c>
      <c r="J702" s="101"/>
    </row>
    <row r="703" spans="1:10" ht="11.25" customHeight="1">
      <c r="A703" s="65" t="s">
        <v>790</v>
      </c>
      <c r="B703" s="65"/>
      <c r="C703" s="65"/>
      <c r="D703" s="65"/>
      <c r="E703" s="65" t="s">
        <v>2424</v>
      </c>
      <c r="F703" s="65"/>
      <c r="G703" s="65" t="s">
        <v>2424</v>
      </c>
      <c r="H703" s="65"/>
      <c r="I703" s="69">
        <v>281000</v>
      </c>
      <c r="J703" s="98"/>
    </row>
    <row r="704" spans="1:10" ht="11.25" customHeight="1">
      <c r="A704" s="65" t="s">
        <v>790</v>
      </c>
      <c r="B704" s="65"/>
      <c r="C704" s="65"/>
      <c r="D704" s="65"/>
      <c r="E704" s="65" t="s">
        <v>2628</v>
      </c>
      <c r="F704" s="65"/>
      <c r="G704" s="65" t="s">
        <v>2629</v>
      </c>
      <c r="H704" s="65"/>
      <c r="I704" s="69">
        <v>1900</v>
      </c>
      <c r="J704" s="98"/>
    </row>
    <row r="705" spans="1:10" ht="11.25" customHeight="1">
      <c r="A705" s="65" t="s">
        <v>790</v>
      </c>
      <c r="B705" s="65"/>
      <c r="C705" s="65"/>
      <c r="D705" s="65"/>
      <c r="E705" s="65" t="s">
        <v>2630</v>
      </c>
      <c r="F705" s="65"/>
      <c r="G705" s="65" t="s">
        <v>2448</v>
      </c>
      <c r="H705" s="65"/>
      <c r="I705" s="69">
        <v>1000000</v>
      </c>
      <c r="J705" s="98"/>
    </row>
    <row r="706" spans="1:10" ht="11.25" customHeight="1">
      <c r="A706" s="65" t="s">
        <v>790</v>
      </c>
      <c r="B706" s="65"/>
      <c r="C706" s="65"/>
      <c r="D706" s="65"/>
      <c r="E706" s="65" t="s">
        <v>2631</v>
      </c>
      <c r="F706" s="65"/>
      <c r="G706" s="65" t="s">
        <v>2609</v>
      </c>
      <c r="H706" s="65"/>
      <c r="I706" s="69">
        <v>70000</v>
      </c>
      <c r="J706" s="98"/>
    </row>
    <row r="707" spans="1:10" ht="11.25" customHeight="1">
      <c r="A707" s="65" t="s">
        <v>790</v>
      </c>
      <c r="B707" s="65"/>
      <c r="C707" s="65"/>
      <c r="D707" s="65"/>
      <c r="E707" s="65" t="s">
        <v>2632</v>
      </c>
      <c r="F707" s="65"/>
      <c r="G707" s="65" t="s">
        <v>2633</v>
      </c>
      <c r="H707" s="65"/>
      <c r="I707" s="69">
        <v>825000</v>
      </c>
      <c r="J707" s="98"/>
    </row>
    <row r="708" spans="1:10" ht="11.25" customHeight="1">
      <c r="A708" s="65" t="s">
        <v>790</v>
      </c>
      <c r="B708" s="65"/>
      <c r="C708" s="65"/>
      <c r="D708" s="65"/>
      <c r="E708" s="65" t="s">
        <v>2634</v>
      </c>
      <c r="F708" s="65"/>
      <c r="G708" s="65" t="s">
        <v>2635</v>
      </c>
      <c r="H708" s="65"/>
      <c r="I708" s="73">
        <v>14000000</v>
      </c>
      <c r="J708" s="98"/>
    </row>
    <row r="709" spans="1:10" ht="11.25" customHeight="1">
      <c r="A709" s="65" t="s">
        <v>790</v>
      </c>
      <c r="B709" s="65"/>
      <c r="C709" s="65"/>
      <c r="D709" s="65"/>
      <c r="E709" s="65" t="s">
        <v>2636</v>
      </c>
      <c r="F709" s="65"/>
      <c r="G709" s="65" t="s">
        <v>1747</v>
      </c>
      <c r="H709" s="65"/>
      <c r="I709" s="69">
        <v>110000</v>
      </c>
      <c r="J709" s="98"/>
    </row>
    <row r="710" spans="1:10" ht="11.25" customHeight="1">
      <c r="A710" s="65" t="s">
        <v>790</v>
      </c>
      <c r="B710" s="65"/>
      <c r="C710" s="65"/>
      <c r="D710" s="65"/>
      <c r="E710" s="65" t="s">
        <v>2637</v>
      </c>
      <c r="F710" s="65"/>
      <c r="G710" s="65" t="s">
        <v>2637</v>
      </c>
      <c r="H710" s="65"/>
      <c r="I710" s="69">
        <v>280000</v>
      </c>
      <c r="J710" s="98"/>
    </row>
    <row r="711" spans="1:10" ht="11.25" customHeight="1">
      <c r="A711" s="65" t="s">
        <v>790</v>
      </c>
      <c r="B711" s="65"/>
      <c r="C711" s="65"/>
      <c r="D711" s="65"/>
      <c r="E711" s="65" t="s">
        <v>2638</v>
      </c>
      <c r="F711" s="65"/>
      <c r="G711" s="65" t="s">
        <v>2638</v>
      </c>
      <c r="H711" s="65"/>
      <c r="I711" s="69">
        <v>925000</v>
      </c>
      <c r="J711" s="98"/>
    </row>
    <row r="712" spans="1:10" ht="11.25" customHeight="1">
      <c r="A712" s="65" t="s">
        <v>790</v>
      </c>
      <c r="B712" s="65"/>
      <c r="C712" s="65"/>
      <c r="D712" s="65"/>
      <c r="E712" s="65" t="s">
        <v>2639</v>
      </c>
      <c r="F712" s="65"/>
      <c r="G712" s="65" t="s">
        <v>2640</v>
      </c>
      <c r="H712" s="65"/>
      <c r="I712" s="69">
        <v>18400</v>
      </c>
      <c r="J712" s="98"/>
    </row>
    <row r="713" spans="1:10" ht="11.25" customHeight="1">
      <c r="A713" s="65" t="s">
        <v>790</v>
      </c>
      <c r="B713" s="65"/>
      <c r="C713" s="65"/>
      <c r="D713" s="65"/>
      <c r="E713" s="65" t="s">
        <v>2641</v>
      </c>
      <c r="F713" s="65"/>
      <c r="G713" s="65" t="s">
        <v>2642</v>
      </c>
      <c r="H713" s="65"/>
      <c r="I713" s="69">
        <v>132000</v>
      </c>
      <c r="J713" s="98"/>
    </row>
    <row r="714" spans="1:10" ht="11.25" customHeight="1">
      <c r="A714" s="65" t="s">
        <v>790</v>
      </c>
      <c r="B714" s="65"/>
      <c r="C714" s="65"/>
      <c r="D714" s="65"/>
      <c r="E714" s="65" t="s">
        <v>2643</v>
      </c>
      <c r="F714" s="65"/>
      <c r="G714" s="65" t="s">
        <v>1753</v>
      </c>
      <c r="H714" s="65"/>
      <c r="I714" s="69">
        <v>2000000</v>
      </c>
      <c r="J714" s="98"/>
    </row>
    <row r="715" spans="1:10" ht="11.25" customHeight="1">
      <c r="A715" s="65" t="s">
        <v>790</v>
      </c>
      <c r="B715" s="65"/>
      <c r="C715" s="65"/>
      <c r="D715" s="65"/>
      <c r="E715" s="65" t="s">
        <v>2644</v>
      </c>
      <c r="F715" s="65"/>
      <c r="G715" s="65" t="s">
        <v>2644</v>
      </c>
      <c r="H715" s="65"/>
      <c r="I715" s="69">
        <v>540000</v>
      </c>
      <c r="J715" s="98"/>
    </row>
    <row r="716" spans="1:10" ht="11.25" customHeight="1">
      <c r="A716" s="65" t="s">
        <v>790</v>
      </c>
      <c r="B716" s="65"/>
      <c r="C716" s="65"/>
      <c r="D716" s="65"/>
      <c r="E716" s="65" t="s">
        <v>2645</v>
      </c>
      <c r="F716" s="65"/>
      <c r="G716" s="65" t="s">
        <v>1748</v>
      </c>
      <c r="H716" s="65"/>
      <c r="I716" s="69">
        <v>6900000</v>
      </c>
      <c r="J716" s="98"/>
    </row>
    <row r="717" spans="1:10" ht="11.25" customHeight="1">
      <c r="A717" s="65" t="s">
        <v>790</v>
      </c>
      <c r="B717" s="65"/>
      <c r="C717" s="65"/>
      <c r="D717" s="65"/>
      <c r="E717" s="65" t="s">
        <v>2646</v>
      </c>
      <c r="F717" s="65"/>
      <c r="G717" s="65" t="s">
        <v>2647</v>
      </c>
      <c r="H717" s="65"/>
      <c r="I717" s="69">
        <v>1200000</v>
      </c>
      <c r="J717" s="98"/>
    </row>
    <row r="718" spans="1:10" ht="11.25" customHeight="1">
      <c r="A718" s="65" t="s">
        <v>790</v>
      </c>
      <c r="B718" s="65"/>
      <c r="C718" s="65"/>
      <c r="D718" s="65"/>
      <c r="E718" s="65" t="s">
        <v>2648</v>
      </c>
      <c r="F718" s="65"/>
      <c r="G718" s="65" t="s">
        <v>1748</v>
      </c>
      <c r="H718" s="65"/>
      <c r="I718" s="69">
        <v>4700000</v>
      </c>
      <c r="J718" s="98"/>
    </row>
    <row r="719" spans="1:10" ht="11.25" customHeight="1">
      <c r="A719" s="65" t="s">
        <v>2649</v>
      </c>
      <c r="B719" s="65"/>
      <c r="C719" s="65"/>
      <c r="D719" s="65"/>
      <c r="E719" s="65" t="s">
        <v>2650</v>
      </c>
      <c r="F719" s="65"/>
      <c r="G719" s="65" t="s">
        <v>1743</v>
      </c>
      <c r="H719" s="65"/>
      <c r="I719" s="73" t="s">
        <v>1662</v>
      </c>
      <c r="J719" s="98"/>
    </row>
    <row r="720" spans="1:10" ht="11.25" customHeight="1">
      <c r="A720" s="65" t="s">
        <v>2083</v>
      </c>
      <c r="B720" s="65"/>
      <c r="C720" s="65"/>
      <c r="D720" s="65"/>
      <c r="E720" s="65" t="s">
        <v>2651</v>
      </c>
      <c r="F720" s="65"/>
      <c r="G720" s="65" t="s">
        <v>1747</v>
      </c>
      <c r="H720" s="65"/>
      <c r="I720" s="73" t="s">
        <v>1662</v>
      </c>
      <c r="J720" s="98"/>
    </row>
    <row r="721" spans="1:10" ht="11.25" customHeight="1">
      <c r="A721" s="65" t="s">
        <v>2083</v>
      </c>
      <c r="B721" s="65"/>
      <c r="C721" s="65"/>
      <c r="D721" s="65"/>
      <c r="E721" s="65" t="s">
        <v>2652</v>
      </c>
      <c r="F721" s="65"/>
      <c r="G721" s="65" t="s">
        <v>2450</v>
      </c>
      <c r="H721" s="65"/>
      <c r="I721" s="73" t="s">
        <v>1662</v>
      </c>
      <c r="J721" s="98"/>
    </row>
    <row r="722" spans="1:10" ht="11.25" customHeight="1">
      <c r="A722" s="65" t="s">
        <v>2083</v>
      </c>
      <c r="B722" s="65"/>
      <c r="C722" s="65"/>
      <c r="D722" s="65"/>
      <c r="E722" s="65" t="s">
        <v>2653</v>
      </c>
      <c r="F722" s="65"/>
      <c r="G722" s="65" t="s">
        <v>2629</v>
      </c>
      <c r="H722" s="65"/>
      <c r="I722" s="73" t="s">
        <v>1662</v>
      </c>
      <c r="J722" s="98"/>
    </row>
    <row r="723" spans="1:10" ht="11.25" customHeight="1">
      <c r="A723" s="65" t="s">
        <v>2654</v>
      </c>
      <c r="B723" s="65"/>
      <c r="C723" s="65"/>
      <c r="D723" s="65"/>
      <c r="E723" s="65" t="s">
        <v>1499</v>
      </c>
      <c r="F723" s="59"/>
      <c r="G723" s="59"/>
      <c r="H723" s="59"/>
      <c r="I723" s="75"/>
      <c r="J723" s="99"/>
    </row>
    <row r="724" spans="1:10" ht="11.25" customHeight="1">
      <c r="A724" s="59" t="s">
        <v>2254</v>
      </c>
      <c r="B724" s="59"/>
      <c r="C724" s="59"/>
      <c r="D724" s="59"/>
      <c r="E724" s="59" t="s">
        <v>1500</v>
      </c>
      <c r="F724" s="59"/>
      <c r="G724" s="59" t="s">
        <v>1501</v>
      </c>
      <c r="H724" s="59"/>
      <c r="I724" s="75" t="s">
        <v>1662</v>
      </c>
      <c r="J724" s="99"/>
    </row>
    <row r="725" spans="1:10" ht="11.25" customHeight="1">
      <c r="A725" s="57"/>
      <c r="B725" s="57"/>
      <c r="C725" s="57"/>
      <c r="D725" s="57"/>
      <c r="E725" s="57" t="s">
        <v>1502</v>
      </c>
      <c r="F725" s="57"/>
      <c r="G725" s="57"/>
      <c r="H725" s="57"/>
      <c r="I725" s="79"/>
      <c r="J725" s="101"/>
    </row>
    <row r="726" spans="1:10" ht="11.25" customHeight="1">
      <c r="A726" s="65" t="s">
        <v>1460</v>
      </c>
      <c r="B726" s="65"/>
      <c r="C726" s="65"/>
      <c r="D726" s="65"/>
      <c r="E726" s="65" t="s">
        <v>1503</v>
      </c>
      <c r="F726" s="65"/>
      <c r="G726" s="65" t="s">
        <v>1504</v>
      </c>
      <c r="H726" s="65"/>
      <c r="I726" s="73" t="s">
        <v>1662</v>
      </c>
      <c r="J726" s="98"/>
    </row>
    <row r="727" spans="1:10" ht="11.25" customHeight="1">
      <c r="A727" s="65" t="s">
        <v>1460</v>
      </c>
      <c r="B727" s="65"/>
      <c r="C727" s="65"/>
      <c r="D727" s="65"/>
      <c r="E727" s="65" t="s">
        <v>1505</v>
      </c>
      <c r="F727" s="65"/>
      <c r="G727" s="65" t="s">
        <v>1796</v>
      </c>
      <c r="H727" s="65"/>
      <c r="I727" s="73" t="s">
        <v>1662</v>
      </c>
      <c r="J727" s="98"/>
    </row>
    <row r="728" spans="1:10" ht="11.25" customHeight="1">
      <c r="A728" s="65" t="s">
        <v>1460</v>
      </c>
      <c r="B728" s="65"/>
      <c r="C728" s="65"/>
      <c r="D728" s="65"/>
      <c r="E728" s="65" t="s">
        <v>1506</v>
      </c>
      <c r="F728" s="65"/>
      <c r="G728" s="65" t="s">
        <v>2474</v>
      </c>
      <c r="H728" s="65"/>
      <c r="I728" s="73" t="s">
        <v>1662</v>
      </c>
      <c r="J728" s="98"/>
    </row>
    <row r="729" spans="1:10" ht="11.25" customHeight="1">
      <c r="A729" s="65" t="s">
        <v>1460</v>
      </c>
      <c r="B729" s="65"/>
      <c r="C729" s="65"/>
      <c r="D729" s="65"/>
      <c r="E729" s="65" t="s">
        <v>1507</v>
      </c>
      <c r="F729" s="65"/>
      <c r="G729" s="65" t="s">
        <v>1781</v>
      </c>
      <c r="H729" s="65"/>
      <c r="I729" s="73" t="s">
        <v>1662</v>
      </c>
      <c r="J729" s="98"/>
    </row>
    <row r="730" spans="1:10" ht="11.25" customHeight="1">
      <c r="A730" s="65" t="s">
        <v>1460</v>
      </c>
      <c r="B730" s="65"/>
      <c r="C730" s="65"/>
      <c r="D730" s="65"/>
      <c r="E730" s="65" t="s">
        <v>1508</v>
      </c>
      <c r="F730" s="65"/>
      <c r="G730" s="65" t="s">
        <v>2474</v>
      </c>
      <c r="H730" s="65"/>
      <c r="I730" s="73" t="s">
        <v>1662</v>
      </c>
      <c r="J730" s="98"/>
    </row>
    <row r="731" spans="1:10" ht="11.25" customHeight="1">
      <c r="A731" s="65" t="s">
        <v>40</v>
      </c>
      <c r="B731" s="65"/>
      <c r="C731" s="65"/>
      <c r="D731" s="65"/>
      <c r="E731" s="65" t="s">
        <v>1509</v>
      </c>
      <c r="F731" s="65"/>
      <c r="G731" s="65" t="s">
        <v>2622</v>
      </c>
      <c r="H731" s="65"/>
      <c r="I731" s="73" t="s">
        <v>1662</v>
      </c>
      <c r="J731" s="98"/>
    </row>
    <row r="732" spans="1:10" ht="11.25" customHeight="1">
      <c r="A732" s="65" t="s">
        <v>1460</v>
      </c>
      <c r="B732" s="65"/>
      <c r="C732" s="65"/>
      <c r="D732" s="65"/>
      <c r="E732" s="65" t="s">
        <v>1510</v>
      </c>
      <c r="F732" s="65"/>
      <c r="G732" s="65" t="s">
        <v>1511</v>
      </c>
      <c r="H732" s="65"/>
      <c r="I732" s="73" t="s">
        <v>1662</v>
      </c>
      <c r="J732" s="98"/>
    </row>
    <row r="733" spans="1:10" ht="11.25" customHeight="1">
      <c r="A733" s="65" t="s">
        <v>1460</v>
      </c>
      <c r="B733" s="65"/>
      <c r="C733" s="65"/>
      <c r="D733" s="65"/>
      <c r="E733" s="65" t="s">
        <v>1512</v>
      </c>
      <c r="F733" s="65"/>
      <c r="G733" s="65" t="s">
        <v>1761</v>
      </c>
      <c r="H733" s="65"/>
      <c r="I733" s="73" t="s">
        <v>1662</v>
      </c>
      <c r="J733" s="98"/>
    </row>
    <row r="734" spans="1:10" ht="11.25" customHeight="1">
      <c r="A734" s="65" t="s">
        <v>1816</v>
      </c>
      <c r="B734" s="65"/>
      <c r="C734" s="65"/>
      <c r="D734" s="59"/>
      <c r="E734" s="59"/>
      <c r="F734" s="59"/>
      <c r="G734" s="59"/>
      <c r="H734" s="59"/>
      <c r="I734" s="75"/>
      <c r="J734" s="99"/>
    </row>
    <row r="735" spans="1:10" ht="11.25" customHeight="1">
      <c r="A735" s="65" t="s">
        <v>40</v>
      </c>
      <c r="B735" s="65"/>
      <c r="C735" s="65"/>
      <c r="D735" s="57"/>
      <c r="E735" s="57" t="s">
        <v>2598</v>
      </c>
      <c r="F735" s="57"/>
      <c r="G735" s="57" t="s">
        <v>1924</v>
      </c>
      <c r="H735" s="57"/>
      <c r="I735" s="79">
        <v>40000</v>
      </c>
      <c r="J735" s="101"/>
    </row>
    <row r="736" spans="1:10" ht="11.25" customHeight="1">
      <c r="A736" s="65" t="s">
        <v>1460</v>
      </c>
      <c r="B736" s="65"/>
      <c r="C736" s="65"/>
      <c r="D736" s="65"/>
      <c r="E736" s="65" t="s">
        <v>1513</v>
      </c>
      <c r="F736" s="65"/>
      <c r="G736" s="65" t="s">
        <v>2609</v>
      </c>
      <c r="H736" s="65"/>
      <c r="I736" s="73" t="s">
        <v>1662</v>
      </c>
      <c r="J736" s="98"/>
    </row>
    <row r="737" spans="1:10" ht="11.25" customHeight="1">
      <c r="A737" s="65" t="s">
        <v>1460</v>
      </c>
      <c r="B737" s="65"/>
      <c r="C737" s="65"/>
      <c r="D737" s="65"/>
      <c r="E737" s="65" t="s">
        <v>1514</v>
      </c>
      <c r="F737" s="65"/>
      <c r="G737" s="65" t="s">
        <v>1511</v>
      </c>
      <c r="H737" s="65"/>
      <c r="I737" s="73" t="s">
        <v>1662</v>
      </c>
      <c r="J737" s="98"/>
    </row>
    <row r="738" spans="1:10" ht="11.25" customHeight="1">
      <c r="A738" s="59" t="s">
        <v>1515</v>
      </c>
      <c r="B738" s="59"/>
      <c r="C738" s="59"/>
      <c r="D738" s="59"/>
      <c r="E738" s="59" t="s">
        <v>1516</v>
      </c>
      <c r="F738" s="59"/>
      <c r="G738" s="59" t="s">
        <v>1517</v>
      </c>
      <c r="H738" s="59"/>
      <c r="I738" s="75" t="s">
        <v>1662</v>
      </c>
      <c r="J738" s="99"/>
    </row>
    <row r="739" spans="1:10" ht="11.25" customHeight="1">
      <c r="A739" s="57"/>
      <c r="B739" s="57"/>
      <c r="C739" s="57"/>
      <c r="D739" s="57"/>
      <c r="E739" s="57" t="s">
        <v>1518</v>
      </c>
      <c r="F739" s="57"/>
      <c r="G739" s="57"/>
      <c r="H739" s="57"/>
      <c r="I739" s="79"/>
      <c r="J739" s="101"/>
    </row>
    <row r="740" spans="1:10" ht="11.25" customHeight="1">
      <c r="A740" s="65" t="s">
        <v>1519</v>
      </c>
      <c r="B740" s="65"/>
      <c r="C740" s="65"/>
      <c r="D740" s="65"/>
      <c r="E740" s="65" t="s">
        <v>1520</v>
      </c>
      <c r="F740" s="65"/>
      <c r="G740" s="65" t="s">
        <v>1521</v>
      </c>
      <c r="H740" s="65"/>
      <c r="I740" s="73" t="s">
        <v>1662</v>
      </c>
      <c r="J740" s="98"/>
    </row>
    <row r="741" spans="1:10" ht="11.25" customHeight="1">
      <c r="A741" s="65" t="s">
        <v>1522</v>
      </c>
      <c r="B741" s="65"/>
      <c r="C741" s="65"/>
      <c r="D741" s="59"/>
      <c r="E741" s="59"/>
      <c r="F741" s="59"/>
      <c r="G741" s="59"/>
      <c r="H741" s="59"/>
      <c r="I741" s="75"/>
      <c r="J741" s="99"/>
    </row>
    <row r="742" spans="1:10" ht="11.25" customHeight="1">
      <c r="A742" s="65" t="s">
        <v>1523</v>
      </c>
      <c r="B742" s="65"/>
      <c r="C742" s="65"/>
      <c r="D742" s="57"/>
      <c r="E742" s="57" t="s">
        <v>1524</v>
      </c>
      <c r="F742" s="57"/>
      <c r="G742" s="57" t="s">
        <v>1525</v>
      </c>
      <c r="H742" s="57"/>
      <c r="I742" s="79" t="s">
        <v>1662</v>
      </c>
      <c r="J742" s="101"/>
    </row>
    <row r="743" spans="1:10" ht="11.25" customHeight="1">
      <c r="A743" s="65" t="s">
        <v>1555</v>
      </c>
      <c r="B743" s="65"/>
      <c r="C743" s="65"/>
      <c r="D743" s="65"/>
      <c r="E743" s="65" t="s">
        <v>1526</v>
      </c>
      <c r="F743" s="65"/>
      <c r="G743" s="65" t="s">
        <v>1527</v>
      </c>
      <c r="H743" s="65"/>
      <c r="I743" s="73" t="s">
        <v>1662</v>
      </c>
      <c r="J743" s="98"/>
    </row>
    <row r="744" spans="1:10" ht="11.25" customHeight="1">
      <c r="A744" s="65" t="s">
        <v>1555</v>
      </c>
      <c r="B744" s="65"/>
      <c r="C744" s="65"/>
      <c r="D744" s="65"/>
      <c r="E744" s="65" t="s">
        <v>1528</v>
      </c>
      <c r="F744" s="65"/>
      <c r="G744" s="65" t="s">
        <v>1525</v>
      </c>
      <c r="H744" s="65"/>
      <c r="I744" s="73" t="s">
        <v>1662</v>
      </c>
      <c r="J744" s="98"/>
    </row>
    <row r="745" spans="1:10" ht="11.25" customHeight="1">
      <c r="A745" s="65" t="s">
        <v>1555</v>
      </c>
      <c r="B745" s="65"/>
      <c r="C745" s="65"/>
      <c r="D745" s="65"/>
      <c r="E745" s="65" t="s">
        <v>1529</v>
      </c>
      <c r="F745" s="65"/>
      <c r="G745" s="65" t="s">
        <v>1934</v>
      </c>
      <c r="H745" s="65"/>
      <c r="I745" s="73" t="s">
        <v>1662</v>
      </c>
      <c r="J745" s="98"/>
    </row>
    <row r="746" spans="1:10" ht="11.25" customHeight="1">
      <c r="A746" s="65" t="s">
        <v>1555</v>
      </c>
      <c r="B746" s="65"/>
      <c r="C746" s="65"/>
      <c r="D746" s="65"/>
      <c r="E746" s="65" t="s">
        <v>1530</v>
      </c>
      <c r="F746" s="65"/>
      <c r="G746" s="65" t="s">
        <v>2235</v>
      </c>
      <c r="H746" s="65"/>
      <c r="I746" s="73" t="s">
        <v>1662</v>
      </c>
      <c r="J746" s="98"/>
    </row>
    <row r="747" spans="1:10" ht="11.25" customHeight="1">
      <c r="A747" s="65" t="s">
        <v>1555</v>
      </c>
      <c r="B747" s="65"/>
      <c r="C747" s="65"/>
      <c r="D747" s="65"/>
      <c r="E747" s="65" t="s">
        <v>1531</v>
      </c>
      <c r="F747" s="65"/>
      <c r="G747" s="65" t="s">
        <v>2474</v>
      </c>
      <c r="H747" s="65"/>
      <c r="I747" s="73" t="s">
        <v>1662</v>
      </c>
      <c r="J747" s="98"/>
    </row>
    <row r="748" spans="1:10" ht="11.25" customHeight="1">
      <c r="A748" s="65" t="s">
        <v>1555</v>
      </c>
      <c r="B748" s="65"/>
      <c r="C748" s="65"/>
      <c r="D748" s="65"/>
      <c r="E748" s="65" t="s">
        <v>1532</v>
      </c>
      <c r="F748" s="65"/>
      <c r="G748" s="65" t="s">
        <v>1533</v>
      </c>
      <c r="H748" s="65"/>
      <c r="I748" s="73" t="s">
        <v>1662</v>
      </c>
      <c r="J748" s="98"/>
    </row>
    <row r="749" spans="1:10" ht="11.25" customHeight="1">
      <c r="A749" s="65" t="s">
        <v>1555</v>
      </c>
      <c r="B749" s="65"/>
      <c r="C749" s="65"/>
      <c r="D749" s="65"/>
      <c r="E749" s="65" t="s">
        <v>1534</v>
      </c>
      <c r="F749" s="65"/>
      <c r="G749" s="65" t="s">
        <v>1535</v>
      </c>
      <c r="H749" s="65"/>
      <c r="I749" s="73" t="s">
        <v>1662</v>
      </c>
      <c r="J749" s="98"/>
    </row>
    <row r="750" spans="1:10" ht="11.25" customHeight="1">
      <c r="A750" s="59" t="s">
        <v>1555</v>
      </c>
      <c r="B750" s="59"/>
      <c r="C750" s="59"/>
      <c r="D750" s="59"/>
      <c r="E750" s="59" t="s">
        <v>1536</v>
      </c>
      <c r="F750" s="59"/>
      <c r="G750" s="59" t="s">
        <v>1537</v>
      </c>
      <c r="H750" s="59"/>
      <c r="I750" s="75" t="s">
        <v>1662</v>
      </c>
      <c r="J750" s="99"/>
    </row>
    <row r="751" spans="1:10" ht="11.25" customHeight="1">
      <c r="A751" s="57"/>
      <c r="B751" s="57"/>
      <c r="C751" s="57"/>
      <c r="D751" s="57"/>
      <c r="E751" s="57" t="s">
        <v>1368</v>
      </c>
      <c r="F751" s="57"/>
      <c r="G751" s="57"/>
      <c r="H751" s="57"/>
      <c r="I751" s="79"/>
      <c r="J751" s="101"/>
    </row>
    <row r="752" spans="1:10" ht="11.25" customHeight="1">
      <c r="A752" s="65" t="s">
        <v>1555</v>
      </c>
      <c r="B752" s="65"/>
      <c r="C752" s="65"/>
      <c r="D752" s="65"/>
      <c r="E752" s="65" t="s">
        <v>1538</v>
      </c>
      <c r="F752" s="65"/>
      <c r="G752" s="65" t="s">
        <v>1533</v>
      </c>
      <c r="H752" s="65"/>
      <c r="I752" s="73" t="s">
        <v>1662</v>
      </c>
      <c r="J752" s="98"/>
    </row>
    <row r="753" spans="1:10" ht="11.25" customHeight="1">
      <c r="A753" s="65" t="s">
        <v>1555</v>
      </c>
      <c r="B753" s="65"/>
      <c r="C753" s="65"/>
      <c r="D753" s="65"/>
      <c r="E753" s="65" t="s">
        <v>1539</v>
      </c>
      <c r="F753" s="65"/>
      <c r="G753" s="65" t="s">
        <v>1540</v>
      </c>
      <c r="H753" s="65"/>
      <c r="I753" s="73" t="s">
        <v>1662</v>
      </c>
      <c r="J753" s="98"/>
    </row>
    <row r="754" spans="1:10" ht="11.25" customHeight="1">
      <c r="A754" s="65" t="s">
        <v>1555</v>
      </c>
      <c r="B754" s="65"/>
      <c r="C754" s="65"/>
      <c r="D754" s="57"/>
      <c r="E754" s="57" t="s">
        <v>1541</v>
      </c>
      <c r="F754" s="57"/>
      <c r="G754" s="57" t="s">
        <v>1938</v>
      </c>
      <c r="H754" s="57"/>
      <c r="I754" s="79" t="s">
        <v>1662</v>
      </c>
      <c r="J754" s="101"/>
    </row>
    <row r="755" spans="1:10" ht="11.25" customHeight="1">
      <c r="A755" s="65" t="s">
        <v>1542</v>
      </c>
      <c r="B755" s="65"/>
      <c r="C755" s="65"/>
      <c r="D755" s="65"/>
      <c r="E755" s="65" t="s">
        <v>1543</v>
      </c>
      <c r="F755" s="65"/>
      <c r="G755" s="65" t="s">
        <v>1544</v>
      </c>
      <c r="H755" s="65"/>
      <c r="I755" s="73" t="s">
        <v>1662</v>
      </c>
      <c r="J755" s="98"/>
    </row>
    <row r="756" spans="1:10" ht="11.25" customHeight="1">
      <c r="A756" s="273" t="s">
        <v>1615</v>
      </c>
      <c r="B756" s="273"/>
      <c r="C756" s="273"/>
      <c r="D756" s="273"/>
      <c r="E756" s="273"/>
      <c r="F756" s="273"/>
      <c r="G756" s="273"/>
      <c r="H756" s="273"/>
      <c r="I756" s="273"/>
      <c r="J756" s="273"/>
    </row>
    <row r="757" spans="1:10" ht="11.25" customHeight="1">
      <c r="A757" s="272" t="s">
        <v>2061</v>
      </c>
      <c r="B757" s="272"/>
      <c r="C757" s="272"/>
      <c r="D757" s="272"/>
      <c r="E757" s="272"/>
      <c r="F757" s="272"/>
      <c r="G757" s="272"/>
      <c r="H757" s="272"/>
      <c r="I757" s="272"/>
      <c r="J757" s="272"/>
    </row>
    <row r="758" spans="1:10" ht="11.25" customHeight="1">
      <c r="A758" s="272" t="s">
        <v>2498</v>
      </c>
      <c r="B758" s="272"/>
      <c r="C758" s="272"/>
      <c r="D758" s="272"/>
      <c r="E758" s="272"/>
      <c r="F758" s="272"/>
      <c r="G758" s="272"/>
      <c r="H758" s="272"/>
      <c r="I758" s="272"/>
      <c r="J758" s="272"/>
    </row>
    <row r="759" spans="1:10" ht="11.25" customHeight="1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</row>
    <row r="760" spans="1:10" ht="11.25" customHeight="1">
      <c r="A760" s="272" t="s">
        <v>748</v>
      </c>
      <c r="B760" s="272"/>
      <c r="C760" s="272"/>
      <c r="D760" s="272"/>
      <c r="E760" s="272"/>
      <c r="F760" s="272"/>
      <c r="G760" s="272"/>
      <c r="H760" s="272"/>
      <c r="I760" s="272"/>
      <c r="J760" s="272"/>
    </row>
    <row r="761" spans="1:10" ht="11.25" customHeight="1">
      <c r="A761" s="275" t="s">
        <v>761</v>
      </c>
      <c r="B761" s="275"/>
      <c r="C761" s="275"/>
      <c r="D761" s="275"/>
      <c r="E761" s="275"/>
      <c r="F761" s="275"/>
      <c r="G761" s="275"/>
      <c r="H761" s="275"/>
      <c r="I761" s="275"/>
      <c r="J761" s="275"/>
    </row>
    <row r="762" spans="1:10" ht="11.25" customHeight="1">
      <c r="A762" s="273"/>
      <c r="B762" s="273"/>
      <c r="C762" s="273"/>
      <c r="D762" s="59"/>
      <c r="E762" s="59"/>
      <c r="F762" s="59"/>
      <c r="G762" s="59"/>
      <c r="H762" s="59"/>
      <c r="I762" s="60" t="s">
        <v>762</v>
      </c>
      <c r="J762" s="59"/>
    </row>
    <row r="763" spans="1:10" ht="11.25" customHeight="1">
      <c r="A763" s="61" t="s">
        <v>1625</v>
      </c>
      <c r="B763" s="61"/>
      <c r="C763" s="61"/>
      <c r="D763" s="61"/>
      <c r="E763" s="62" t="s">
        <v>763</v>
      </c>
      <c r="F763" s="57"/>
      <c r="G763" s="62" t="s">
        <v>764</v>
      </c>
      <c r="H763" s="62"/>
      <c r="I763" s="63" t="s">
        <v>765</v>
      </c>
      <c r="J763" s="57"/>
    </row>
    <row r="764" spans="1:10" ht="11.25" customHeight="1">
      <c r="A764" s="71" t="s">
        <v>740</v>
      </c>
      <c r="B764" s="71"/>
      <c r="C764" s="71"/>
      <c r="D764" s="55"/>
      <c r="E764" s="59"/>
      <c r="F764" s="59"/>
      <c r="G764" s="59"/>
      <c r="H764" s="59"/>
      <c r="I764" s="64"/>
      <c r="J764" s="59"/>
    </row>
    <row r="765" spans="1:10" ht="11.25" customHeight="1">
      <c r="A765" s="65" t="s">
        <v>2244</v>
      </c>
      <c r="B765" s="65"/>
      <c r="C765" s="65"/>
      <c r="D765" s="65"/>
      <c r="E765" s="65" t="s">
        <v>0</v>
      </c>
      <c r="F765" s="65"/>
      <c r="G765" s="65" t="s">
        <v>1</v>
      </c>
      <c r="H765" s="65"/>
      <c r="I765" s="73">
        <v>3000</v>
      </c>
      <c r="J765" s="98"/>
    </row>
    <row r="766" spans="1:10" ht="11.25" customHeight="1">
      <c r="A766" s="65" t="s">
        <v>2</v>
      </c>
      <c r="B766" s="65"/>
      <c r="C766" s="65"/>
      <c r="D766" s="59"/>
      <c r="E766" s="59"/>
      <c r="F766" s="59"/>
      <c r="G766" s="59"/>
      <c r="H766" s="59"/>
      <c r="I766" s="75"/>
      <c r="J766" s="99"/>
    </row>
    <row r="767" spans="1:10" ht="11.25" customHeight="1">
      <c r="A767" s="65" t="s">
        <v>2254</v>
      </c>
      <c r="B767" s="65"/>
      <c r="C767" s="65"/>
      <c r="D767" s="57"/>
      <c r="E767" s="57" t="s">
        <v>2177</v>
      </c>
      <c r="F767" s="57"/>
      <c r="G767" s="57" t="s">
        <v>1730</v>
      </c>
      <c r="H767" s="57"/>
      <c r="I767" s="79" t="s">
        <v>1662</v>
      </c>
      <c r="J767" s="101"/>
    </row>
    <row r="768" spans="1:10" ht="11.25" customHeight="1">
      <c r="A768" s="65" t="s">
        <v>40</v>
      </c>
      <c r="B768" s="65"/>
      <c r="C768" s="65"/>
      <c r="D768" s="65"/>
      <c r="E768" s="65" t="s">
        <v>2178</v>
      </c>
      <c r="F768" s="65"/>
      <c r="G768" s="65" t="s">
        <v>2235</v>
      </c>
      <c r="H768" s="65"/>
      <c r="I768" s="73">
        <v>17000</v>
      </c>
      <c r="J768" s="98"/>
    </row>
    <row r="769" spans="1:10" ht="11.25" customHeight="1">
      <c r="A769" s="65" t="s">
        <v>2179</v>
      </c>
      <c r="B769" s="65"/>
      <c r="C769" s="65"/>
      <c r="D769" s="65"/>
      <c r="E769" s="65" t="s">
        <v>2457</v>
      </c>
      <c r="F769" s="65"/>
      <c r="G769" s="65" t="s">
        <v>2458</v>
      </c>
      <c r="H769" s="65"/>
      <c r="I769" s="73" t="s">
        <v>1662</v>
      </c>
      <c r="J769" s="98"/>
    </row>
    <row r="770" spans="1:10" ht="11.25" customHeight="1">
      <c r="A770" s="65" t="s">
        <v>1858</v>
      </c>
      <c r="B770" s="65"/>
      <c r="C770" s="65"/>
      <c r="D770" s="59"/>
      <c r="E770" s="59"/>
      <c r="F770" s="59"/>
      <c r="G770" s="59"/>
      <c r="H770" s="59"/>
      <c r="I770" s="75"/>
      <c r="J770" s="99"/>
    </row>
    <row r="771" spans="1:10" ht="11.25" customHeight="1">
      <c r="A771" s="65" t="s">
        <v>2180</v>
      </c>
      <c r="B771" s="65"/>
      <c r="C771" s="65"/>
      <c r="D771" s="57"/>
      <c r="E771" s="57" t="s">
        <v>2181</v>
      </c>
      <c r="F771" s="57"/>
      <c r="G771" s="57" t="s">
        <v>2182</v>
      </c>
      <c r="H771" s="57"/>
      <c r="I771" s="79">
        <v>5000</v>
      </c>
      <c r="J771" s="101"/>
    </row>
    <row r="772" spans="1:10" ht="11.25" customHeight="1">
      <c r="A772" s="65" t="s">
        <v>7</v>
      </c>
      <c r="B772" s="65"/>
      <c r="C772" s="65"/>
      <c r="D772" s="65"/>
      <c r="E772" s="65" t="s">
        <v>2183</v>
      </c>
      <c r="F772" s="65"/>
      <c r="G772" s="65" t="s">
        <v>2184</v>
      </c>
      <c r="H772" s="65"/>
      <c r="I772" s="73">
        <v>1500</v>
      </c>
      <c r="J772" s="98"/>
    </row>
    <row r="773" spans="1:10" ht="11.25" customHeight="1">
      <c r="A773" s="85" t="s">
        <v>7</v>
      </c>
      <c r="B773" s="85"/>
      <c r="C773" s="85"/>
      <c r="D773" s="85"/>
      <c r="E773" s="85" t="s">
        <v>2185</v>
      </c>
      <c r="F773" s="85"/>
      <c r="G773" s="85" t="s">
        <v>2186</v>
      </c>
      <c r="H773" s="85"/>
      <c r="I773" s="87">
        <v>25000</v>
      </c>
      <c r="J773" s="104"/>
    </row>
    <row r="774" spans="1:10" ht="11.25" customHeight="1">
      <c r="A774" s="57"/>
      <c r="B774" s="57"/>
      <c r="C774" s="57"/>
      <c r="D774" s="57"/>
      <c r="E774" s="57" t="s">
        <v>2187</v>
      </c>
      <c r="F774" s="57"/>
      <c r="G774" s="57"/>
      <c r="H774" s="57"/>
      <c r="I774" s="58"/>
      <c r="J774" s="101"/>
    </row>
    <row r="775" spans="1:10" ht="11.25" customHeight="1">
      <c r="A775" s="65" t="s">
        <v>7</v>
      </c>
      <c r="B775" s="65"/>
      <c r="C775" s="65"/>
      <c r="D775" s="65"/>
      <c r="E775" s="65" t="s">
        <v>2188</v>
      </c>
      <c r="F775" s="65"/>
      <c r="G775" s="65" t="s">
        <v>2189</v>
      </c>
      <c r="H775" s="65"/>
      <c r="I775" s="69">
        <v>1200</v>
      </c>
      <c r="J775" s="98"/>
    </row>
    <row r="776" spans="1:10" ht="11.25" customHeight="1">
      <c r="A776" s="65" t="s">
        <v>7</v>
      </c>
      <c r="B776" s="65"/>
      <c r="C776" s="65"/>
      <c r="D776" s="65"/>
      <c r="E776" s="65" t="s">
        <v>2190</v>
      </c>
      <c r="F776" s="65"/>
      <c r="G776" s="65" t="s">
        <v>2191</v>
      </c>
      <c r="H776" s="65"/>
      <c r="I776" s="69">
        <v>5000</v>
      </c>
      <c r="J776" s="98"/>
    </row>
    <row r="777" spans="1:10" ht="11.25" customHeight="1">
      <c r="A777" s="59" t="s">
        <v>7</v>
      </c>
      <c r="B777" s="59"/>
      <c r="C777" s="59"/>
      <c r="D777" s="59"/>
      <c r="E777" s="59" t="s">
        <v>2192</v>
      </c>
      <c r="F777" s="59"/>
      <c r="G777" s="59" t="s">
        <v>2193</v>
      </c>
      <c r="H777" s="59"/>
      <c r="I777" s="64">
        <v>90000</v>
      </c>
      <c r="J777" s="99"/>
    </row>
    <row r="778" spans="1:10" ht="11.25" customHeight="1">
      <c r="A778" s="57"/>
      <c r="B778" s="57"/>
      <c r="C778" s="57"/>
      <c r="D778" s="57"/>
      <c r="E778" s="57" t="s">
        <v>2187</v>
      </c>
      <c r="F778" s="57"/>
      <c r="G778" s="57"/>
      <c r="H778" s="57"/>
      <c r="I778" s="58"/>
      <c r="J778" s="101"/>
    </row>
    <row r="779" spans="1:10" ht="11.25" customHeight="1">
      <c r="A779" s="65" t="s">
        <v>2194</v>
      </c>
      <c r="B779" s="65"/>
      <c r="C779" s="65"/>
      <c r="D779" s="65"/>
      <c r="E779" s="65" t="s">
        <v>2195</v>
      </c>
      <c r="F779" s="65"/>
      <c r="G779" s="65" t="s">
        <v>2450</v>
      </c>
      <c r="H779" s="65"/>
      <c r="I779" s="69">
        <v>200000</v>
      </c>
      <c r="J779" s="98"/>
    </row>
    <row r="780" spans="1:10" ht="11.25" customHeight="1">
      <c r="A780" s="65" t="s">
        <v>7</v>
      </c>
      <c r="B780" s="65"/>
      <c r="C780" s="65"/>
      <c r="D780" s="65"/>
      <c r="E780" s="65" t="s">
        <v>2196</v>
      </c>
      <c r="F780" s="65"/>
      <c r="G780" s="65" t="s">
        <v>1919</v>
      </c>
      <c r="H780" s="65"/>
      <c r="I780" s="69">
        <v>100000</v>
      </c>
      <c r="J780" s="98"/>
    </row>
    <row r="781" spans="1:10" ht="11.25" customHeight="1">
      <c r="A781" s="71" t="s">
        <v>2197</v>
      </c>
      <c r="B781" s="71"/>
      <c r="C781" s="71"/>
      <c r="D781" s="55"/>
      <c r="E781" s="59"/>
      <c r="F781" s="59"/>
      <c r="G781" s="59"/>
      <c r="H781" s="59"/>
      <c r="I781" s="64"/>
      <c r="J781" s="59"/>
    </row>
    <row r="782" spans="1:10" ht="11.25" customHeight="1">
      <c r="A782" s="65" t="s">
        <v>2019</v>
      </c>
      <c r="B782" s="65"/>
      <c r="C782" s="65"/>
      <c r="D782" s="57"/>
      <c r="E782" s="57" t="s">
        <v>2198</v>
      </c>
      <c r="F782" s="57"/>
      <c r="G782" s="57" t="s">
        <v>2199</v>
      </c>
      <c r="H782" s="57"/>
      <c r="I782" s="58">
        <v>517000</v>
      </c>
      <c r="J782" s="101"/>
    </row>
    <row r="783" spans="1:10" ht="11.25" customHeight="1">
      <c r="A783" s="65" t="s">
        <v>2200</v>
      </c>
      <c r="B783" s="65"/>
      <c r="C783" s="65"/>
      <c r="D783" s="65"/>
      <c r="E783" s="65" t="s">
        <v>2201</v>
      </c>
      <c r="F783" s="65"/>
      <c r="G783" s="65" t="s">
        <v>2202</v>
      </c>
      <c r="H783" s="65"/>
      <c r="I783" s="69">
        <v>700000</v>
      </c>
      <c r="J783" s="98"/>
    </row>
    <row r="784" spans="1:10" ht="11.25" customHeight="1">
      <c r="A784" s="65" t="s">
        <v>790</v>
      </c>
      <c r="B784" s="65"/>
      <c r="C784" s="65"/>
      <c r="D784" s="65"/>
      <c r="E784" s="65" t="s">
        <v>2203</v>
      </c>
      <c r="F784" s="65"/>
      <c r="G784" s="65" t="s">
        <v>630</v>
      </c>
      <c r="H784" s="65"/>
      <c r="I784" s="69">
        <v>500</v>
      </c>
      <c r="J784" s="98"/>
    </row>
    <row r="785" spans="1:10" ht="11.25" customHeight="1">
      <c r="A785" s="65" t="s">
        <v>790</v>
      </c>
      <c r="B785" s="65"/>
      <c r="C785" s="65"/>
      <c r="D785" s="65"/>
      <c r="E785" s="65" t="s">
        <v>631</v>
      </c>
      <c r="F785" s="65"/>
      <c r="G785" s="80" t="s">
        <v>1662</v>
      </c>
      <c r="H785" s="65"/>
      <c r="I785" s="73" t="s">
        <v>1662</v>
      </c>
      <c r="J785" s="98"/>
    </row>
    <row r="786" spans="1:10" ht="11.25" customHeight="1">
      <c r="A786" s="65" t="s">
        <v>632</v>
      </c>
      <c r="B786" s="65"/>
      <c r="C786" s="65"/>
      <c r="D786" s="65"/>
      <c r="E786" s="65" t="s">
        <v>633</v>
      </c>
      <c r="F786" s="65"/>
      <c r="G786" s="80" t="s">
        <v>1662</v>
      </c>
      <c r="H786" s="65"/>
      <c r="I786" s="73" t="s">
        <v>1662</v>
      </c>
      <c r="J786" s="98"/>
    </row>
    <row r="787" spans="1:10" ht="11.25" customHeight="1">
      <c r="A787" s="65" t="s">
        <v>2027</v>
      </c>
      <c r="B787" s="65"/>
      <c r="C787" s="65"/>
      <c r="D787" s="65"/>
      <c r="E787" s="65" t="s">
        <v>634</v>
      </c>
      <c r="F787" s="65"/>
      <c r="G787" s="80" t="s">
        <v>1662</v>
      </c>
      <c r="H787" s="65"/>
      <c r="I787" s="73" t="s">
        <v>1662</v>
      </c>
      <c r="J787" s="98"/>
    </row>
    <row r="788" spans="1:10" ht="11.25" customHeight="1">
      <c r="A788" s="65" t="s">
        <v>635</v>
      </c>
      <c r="B788" s="65"/>
      <c r="C788" s="65"/>
      <c r="D788" s="65"/>
      <c r="E788" s="65" t="s">
        <v>636</v>
      </c>
      <c r="F788" s="65"/>
      <c r="G788" s="65" t="s">
        <v>637</v>
      </c>
      <c r="H788" s="65"/>
      <c r="I788" s="69">
        <v>25</v>
      </c>
      <c r="J788" s="98"/>
    </row>
    <row r="789" spans="1:10" ht="11.25" customHeight="1">
      <c r="A789" s="65" t="s">
        <v>790</v>
      </c>
      <c r="B789" s="65"/>
      <c r="C789" s="65"/>
      <c r="D789" s="65"/>
      <c r="E789" s="65" t="s">
        <v>2203</v>
      </c>
      <c r="F789" s="65"/>
      <c r="G789" s="65" t="s">
        <v>630</v>
      </c>
      <c r="H789" s="65"/>
      <c r="I789" s="69">
        <v>500</v>
      </c>
      <c r="J789" s="98"/>
    </row>
    <row r="790" spans="1:10" ht="11.25" customHeight="1">
      <c r="A790" s="85" t="s">
        <v>638</v>
      </c>
      <c r="B790" s="85"/>
      <c r="C790" s="85"/>
      <c r="D790" s="59"/>
      <c r="E790" s="59" t="s">
        <v>639</v>
      </c>
      <c r="F790" s="59"/>
      <c r="G790" s="59" t="s">
        <v>477</v>
      </c>
      <c r="H790" s="59"/>
      <c r="I790" s="64">
        <v>650000</v>
      </c>
      <c r="J790" s="100" t="s">
        <v>772</v>
      </c>
    </row>
    <row r="791" spans="1:10" ht="11.25" customHeight="1">
      <c r="A791" s="57" t="s">
        <v>640</v>
      </c>
      <c r="B791" s="57"/>
      <c r="C791" s="57"/>
      <c r="D791" s="57"/>
      <c r="E791" s="57"/>
      <c r="F791" s="57"/>
      <c r="G791" s="57" t="s">
        <v>478</v>
      </c>
      <c r="H791" s="57"/>
      <c r="I791" s="58"/>
      <c r="J791" s="101"/>
    </row>
    <row r="792" spans="1:10" ht="11.25" customHeight="1">
      <c r="A792" s="65" t="s">
        <v>641</v>
      </c>
      <c r="B792" s="65"/>
      <c r="C792" s="65"/>
      <c r="D792" s="65"/>
      <c r="E792" s="65" t="s">
        <v>642</v>
      </c>
      <c r="F792" s="65"/>
      <c r="G792" s="65" t="s">
        <v>643</v>
      </c>
      <c r="H792" s="65"/>
      <c r="I792" s="73" t="s">
        <v>1662</v>
      </c>
      <c r="J792" s="98"/>
    </row>
    <row r="793" spans="1:10" ht="11.25" customHeight="1">
      <c r="A793" s="65" t="s">
        <v>479</v>
      </c>
      <c r="B793" s="65"/>
      <c r="C793" s="65"/>
      <c r="D793" s="65"/>
      <c r="E793" s="65" t="s">
        <v>2203</v>
      </c>
      <c r="F793" s="65"/>
      <c r="G793" s="65" t="s">
        <v>630</v>
      </c>
      <c r="H793" s="65"/>
      <c r="I793" s="69">
        <v>300000</v>
      </c>
      <c r="J793" s="98"/>
    </row>
    <row r="794" spans="1:10" ht="11.25" customHeight="1">
      <c r="A794" s="65" t="s">
        <v>790</v>
      </c>
      <c r="B794" s="65"/>
      <c r="C794" s="65"/>
      <c r="D794" s="65"/>
      <c r="E794" s="65" t="s">
        <v>644</v>
      </c>
      <c r="F794" s="65"/>
      <c r="G794" s="65" t="s">
        <v>645</v>
      </c>
      <c r="H794" s="65"/>
      <c r="I794" s="73" t="s">
        <v>1662</v>
      </c>
      <c r="J794" s="98"/>
    </row>
    <row r="795" spans="1:10" ht="11.25" customHeight="1">
      <c r="A795" s="65" t="s">
        <v>790</v>
      </c>
      <c r="B795" s="65"/>
      <c r="C795" s="65"/>
      <c r="D795" s="65"/>
      <c r="E795" s="65" t="s">
        <v>646</v>
      </c>
      <c r="F795" s="65"/>
      <c r="G795" s="65" t="s">
        <v>647</v>
      </c>
      <c r="H795" s="65"/>
      <c r="I795" s="69">
        <v>50000</v>
      </c>
      <c r="J795" s="98"/>
    </row>
    <row r="796" spans="1:10" ht="11.25" customHeight="1">
      <c r="A796" s="65" t="s">
        <v>648</v>
      </c>
      <c r="B796" s="65"/>
      <c r="C796" s="65"/>
      <c r="D796" s="65"/>
      <c r="E796" s="65" t="s">
        <v>636</v>
      </c>
      <c r="F796" s="65"/>
      <c r="G796" s="65" t="s">
        <v>637</v>
      </c>
      <c r="H796" s="65"/>
      <c r="I796" s="69">
        <v>2500</v>
      </c>
      <c r="J796" s="98"/>
    </row>
    <row r="797" spans="1:10" ht="11.25" customHeight="1">
      <c r="A797" s="65" t="s">
        <v>2047</v>
      </c>
      <c r="B797" s="65"/>
      <c r="C797" s="65"/>
      <c r="D797" s="65"/>
      <c r="E797" s="65" t="s">
        <v>649</v>
      </c>
      <c r="F797" s="65"/>
      <c r="G797" s="65" t="s">
        <v>650</v>
      </c>
      <c r="H797" s="65"/>
      <c r="I797" s="73" t="s">
        <v>1662</v>
      </c>
      <c r="J797" s="98"/>
    </row>
    <row r="798" spans="1:10" ht="11.25" customHeight="1">
      <c r="A798" s="65" t="s">
        <v>488</v>
      </c>
      <c r="B798" s="65"/>
      <c r="C798" s="65"/>
      <c r="D798" s="65"/>
      <c r="E798" s="65" t="s">
        <v>651</v>
      </c>
      <c r="F798" s="65"/>
      <c r="G798" s="65" t="s">
        <v>652</v>
      </c>
      <c r="H798" s="65"/>
      <c r="I798" s="69">
        <v>60000</v>
      </c>
      <c r="J798" s="109" t="s">
        <v>772</v>
      </c>
    </row>
    <row r="799" spans="1:10" ht="11.25" customHeight="1">
      <c r="A799" s="59" t="s">
        <v>1626</v>
      </c>
      <c r="B799" s="59"/>
      <c r="C799" s="67" t="s">
        <v>1617</v>
      </c>
      <c r="D799" s="59"/>
      <c r="E799" s="59" t="s">
        <v>653</v>
      </c>
      <c r="F799" s="59"/>
      <c r="G799" s="59" t="s">
        <v>2118</v>
      </c>
      <c r="H799" s="59"/>
      <c r="I799" s="64">
        <v>5000</v>
      </c>
      <c r="J799" s="100" t="s">
        <v>772</v>
      </c>
    </row>
    <row r="800" spans="1:10" ht="11.25" customHeight="1">
      <c r="A800" s="57"/>
      <c r="B800" s="57"/>
      <c r="C800" s="68"/>
      <c r="D800" s="57"/>
      <c r="E800" s="57" t="s">
        <v>654</v>
      </c>
      <c r="F800" s="57"/>
      <c r="G800" s="57" t="s">
        <v>2117</v>
      </c>
      <c r="H800" s="57"/>
      <c r="I800" s="58"/>
      <c r="J800" s="101"/>
    </row>
    <row r="801" spans="1:10" ht="11.25" customHeight="1">
      <c r="A801" s="65" t="s">
        <v>790</v>
      </c>
      <c r="B801" s="65"/>
      <c r="C801" s="72" t="s">
        <v>1618</v>
      </c>
      <c r="D801" s="65"/>
      <c r="E801" s="65" t="s">
        <v>655</v>
      </c>
      <c r="F801" s="65"/>
      <c r="G801" s="65" t="s">
        <v>656</v>
      </c>
      <c r="H801" s="65"/>
      <c r="I801" s="69">
        <v>2500</v>
      </c>
      <c r="J801" s="109" t="s">
        <v>772</v>
      </c>
    </row>
    <row r="802" spans="1:10" ht="11.25" customHeight="1">
      <c r="A802" s="65" t="s">
        <v>790</v>
      </c>
      <c r="B802" s="65"/>
      <c r="C802" s="72" t="s">
        <v>1618</v>
      </c>
      <c r="D802" s="65"/>
      <c r="E802" s="65" t="s">
        <v>657</v>
      </c>
      <c r="F802" s="65"/>
      <c r="G802" s="65" t="s">
        <v>658</v>
      </c>
      <c r="H802" s="65"/>
      <c r="I802" s="69">
        <v>2000</v>
      </c>
      <c r="J802" s="98"/>
    </row>
    <row r="803" spans="1:10" ht="11.25" customHeight="1">
      <c r="A803" s="65" t="s">
        <v>790</v>
      </c>
      <c r="B803" s="65"/>
      <c r="C803" s="72" t="s">
        <v>1618</v>
      </c>
      <c r="D803" s="65"/>
      <c r="E803" s="65" t="s">
        <v>659</v>
      </c>
      <c r="F803" s="65"/>
      <c r="G803" s="65" t="s">
        <v>660</v>
      </c>
      <c r="H803" s="65"/>
      <c r="I803" s="69">
        <v>200</v>
      </c>
      <c r="J803" s="98"/>
    </row>
    <row r="804" spans="1:10" ht="11.25" customHeight="1">
      <c r="A804" s="65" t="s">
        <v>790</v>
      </c>
      <c r="B804" s="65"/>
      <c r="C804" s="72"/>
      <c r="D804" s="65"/>
      <c r="E804" s="65" t="s">
        <v>661</v>
      </c>
      <c r="F804" s="65"/>
      <c r="G804" s="65" t="s">
        <v>662</v>
      </c>
      <c r="H804" s="65"/>
      <c r="I804" s="73" t="s">
        <v>1662</v>
      </c>
      <c r="J804" s="98"/>
    </row>
    <row r="805" spans="1:10" ht="11.25" customHeight="1">
      <c r="A805" s="65" t="s">
        <v>790</v>
      </c>
      <c r="B805" s="65"/>
      <c r="C805" s="72"/>
      <c r="D805" s="65"/>
      <c r="E805" s="65" t="s">
        <v>663</v>
      </c>
      <c r="F805" s="65"/>
      <c r="G805" s="65" t="s">
        <v>664</v>
      </c>
      <c r="H805" s="65"/>
      <c r="I805" s="73" t="s">
        <v>1662</v>
      </c>
      <c r="J805" s="98"/>
    </row>
    <row r="806" spans="1:10" ht="11.25" customHeight="1">
      <c r="A806" s="59" t="s">
        <v>665</v>
      </c>
      <c r="B806" s="59"/>
      <c r="C806" s="67"/>
      <c r="D806" s="59"/>
      <c r="E806" s="59" t="s">
        <v>666</v>
      </c>
      <c r="F806" s="59"/>
      <c r="G806" s="59" t="s">
        <v>2119</v>
      </c>
      <c r="H806" s="59"/>
      <c r="I806" s="75">
        <v>165000</v>
      </c>
      <c r="J806" s="100" t="s">
        <v>772</v>
      </c>
    </row>
    <row r="807" spans="1:10" ht="11.25" customHeight="1">
      <c r="A807" s="57"/>
      <c r="B807" s="57"/>
      <c r="C807" s="68"/>
      <c r="D807" s="57"/>
      <c r="E807" s="57"/>
      <c r="F807" s="57"/>
      <c r="G807" s="57" t="s">
        <v>2120</v>
      </c>
      <c r="H807" s="57"/>
      <c r="I807" s="79"/>
      <c r="J807" s="101"/>
    </row>
    <row r="808" spans="1:10" ht="11.25" customHeight="1">
      <c r="A808" s="65" t="s">
        <v>667</v>
      </c>
      <c r="B808" s="65"/>
      <c r="C808" s="65"/>
      <c r="D808" s="65"/>
      <c r="E808" s="65" t="s">
        <v>668</v>
      </c>
      <c r="F808" s="65"/>
      <c r="G808" s="65" t="s">
        <v>669</v>
      </c>
      <c r="H808" s="65"/>
      <c r="I808" s="73" t="s">
        <v>1662</v>
      </c>
      <c r="J808" s="98"/>
    </row>
    <row r="809" spans="1:10" ht="11.25" customHeight="1">
      <c r="A809" s="65" t="s">
        <v>790</v>
      </c>
      <c r="B809" s="65"/>
      <c r="C809" s="65"/>
      <c r="D809" s="65"/>
      <c r="E809" s="65" t="s">
        <v>670</v>
      </c>
      <c r="F809" s="65"/>
      <c r="G809" s="65" t="s">
        <v>671</v>
      </c>
      <c r="H809" s="65"/>
      <c r="I809" s="73" t="s">
        <v>1662</v>
      </c>
      <c r="J809" s="98"/>
    </row>
    <row r="810" spans="1:10" ht="11.25" customHeight="1">
      <c r="A810" s="65" t="s">
        <v>790</v>
      </c>
      <c r="B810" s="65"/>
      <c r="C810" s="65"/>
      <c r="D810" s="65"/>
      <c r="E810" s="65" t="s">
        <v>2235</v>
      </c>
      <c r="F810" s="65"/>
      <c r="G810" s="65" t="s">
        <v>672</v>
      </c>
      <c r="H810" s="65"/>
      <c r="I810" s="73" t="s">
        <v>1662</v>
      </c>
      <c r="J810" s="98"/>
    </row>
    <row r="811" spans="1:10" ht="11.25" customHeight="1">
      <c r="A811" s="65" t="s">
        <v>790</v>
      </c>
      <c r="B811" s="65"/>
      <c r="C811" s="65"/>
      <c r="D811" s="65"/>
      <c r="E811" s="65" t="s">
        <v>639</v>
      </c>
      <c r="F811" s="65"/>
      <c r="G811" s="65" t="s">
        <v>673</v>
      </c>
      <c r="H811" s="65"/>
      <c r="I811" s="73" t="s">
        <v>1662</v>
      </c>
      <c r="J811" s="98"/>
    </row>
    <row r="812" spans="1:10" ht="11.25" customHeight="1">
      <c r="A812" s="65" t="s">
        <v>790</v>
      </c>
      <c r="B812" s="65"/>
      <c r="C812" s="65"/>
      <c r="D812" s="65"/>
      <c r="E812" s="65" t="s">
        <v>674</v>
      </c>
      <c r="F812" s="65"/>
      <c r="G812" s="80" t="s">
        <v>1662</v>
      </c>
      <c r="H812" s="65"/>
      <c r="I812" s="73" t="s">
        <v>1662</v>
      </c>
      <c r="J812" s="98"/>
    </row>
    <row r="813" spans="1:10" ht="11.25" customHeight="1">
      <c r="A813" s="65" t="s">
        <v>1623</v>
      </c>
      <c r="B813" s="65"/>
      <c r="C813" s="65"/>
      <c r="D813" s="65"/>
      <c r="E813" s="65" t="s">
        <v>675</v>
      </c>
      <c r="F813" s="65"/>
      <c r="G813" s="65" t="s">
        <v>676</v>
      </c>
      <c r="H813" s="65"/>
      <c r="I813" s="73" t="s">
        <v>1662</v>
      </c>
      <c r="J813" s="98"/>
    </row>
    <row r="814" spans="1:10" ht="11.25" customHeight="1">
      <c r="A814" s="65" t="s">
        <v>677</v>
      </c>
      <c r="B814" s="65"/>
      <c r="C814" s="65"/>
      <c r="D814" s="65"/>
      <c r="E814" s="65" t="s">
        <v>2235</v>
      </c>
      <c r="F814" s="65"/>
      <c r="G814" s="65" t="s">
        <v>678</v>
      </c>
      <c r="H814" s="65"/>
      <c r="I814" s="73" t="s">
        <v>1662</v>
      </c>
      <c r="J814" s="98"/>
    </row>
    <row r="815" spans="1:10" ht="11.25" customHeight="1">
      <c r="A815" s="65" t="s">
        <v>679</v>
      </c>
      <c r="B815" s="65"/>
      <c r="C815" s="65"/>
      <c r="D815" s="65"/>
      <c r="E815" s="65" t="s">
        <v>680</v>
      </c>
      <c r="F815" s="65"/>
      <c r="G815" s="65" t="s">
        <v>681</v>
      </c>
      <c r="H815" s="65"/>
      <c r="I815" s="73" t="s">
        <v>1662</v>
      </c>
      <c r="J815" s="98"/>
    </row>
    <row r="816" spans="1:10" ht="11.25" customHeight="1">
      <c r="A816" s="65" t="s">
        <v>790</v>
      </c>
      <c r="B816" s="65"/>
      <c r="C816" s="65"/>
      <c r="D816" s="65"/>
      <c r="E816" s="65" t="s">
        <v>682</v>
      </c>
      <c r="F816" s="65"/>
      <c r="G816" s="65" t="s">
        <v>683</v>
      </c>
      <c r="H816" s="65"/>
      <c r="I816" s="73" t="s">
        <v>1662</v>
      </c>
      <c r="J816" s="98"/>
    </row>
    <row r="817" spans="1:10" ht="11.25" customHeight="1">
      <c r="A817" s="65" t="s">
        <v>790</v>
      </c>
      <c r="B817" s="65"/>
      <c r="C817" s="65"/>
      <c r="D817" s="57"/>
      <c r="E817" s="57" t="s">
        <v>684</v>
      </c>
      <c r="F817" s="57"/>
      <c r="G817" s="57" t="s">
        <v>685</v>
      </c>
      <c r="H817" s="57"/>
      <c r="I817" s="79" t="s">
        <v>1662</v>
      </c>
      <c r="J817" s="101"/>
    </row>
    <row r="818" spans="1:10" ht="11.25" customHeight="1">
      <c r="A818" s="65" t="s">
        <v>686</v>
      </c>
      <c r="B818" s="65"/>
      <c r="C818" s="65"/>
      <c r="D818" s="65"/>
      <c r="E818" s="65" t="s">
        <v>2201</v>
      </c>
      <c r="F818" s="65"/>
      <c r="G818" s="65" t="s">
        <v>687</v>
      </c>
      <c r="H818" s="65"/>
      <c r="I818" s="69">
        <v>150</v>
      </c>
      <c r="J818" s="98"/>
    </row>
    <row r="819" spans="1:10" ht="11.25" customHeight="1">
      <c r="A819" s="273" t="s">
        <v>1615</v>
      </c>
      <c r="B819" s="273"/>
      <c r="C819" s="273"/>
      <c r="D819" s="273"/>
      <c r="E819" s="273"/>
      <c r="F819" s="273"/>
      <c r="G819" s="273"/>
      <c r="H819" s="273"/>
      <c r="I819" s="273"/>
      <c r="J819" s="273"/>
    </row>
    <row r="820" spans="1:10" ht="11.25" customHeight="1">
      <c r="A820" s="272" t="s">
        <v>2061</v>
      </c>
      <c r="B820" s="272"/>
      <c r="C820" s="272"/>
      <c r="D820" s="272"/>
      <c r="E820" s="272"/>
      <c r="F820" s="272"/>
      <c r="G820" s="272"/>
      <c r="H820" s="272"/>
      <c r="I820" s="272"/>
      <c r="J820" s="272"/>
    </row>
    <row r="821" spans="1:10" ht="11.25" customHeight="1">
      <c r="A821" s="272" t="s">
        <v>2498</v>
      </c>
      <c r="B821" s="272"/>
      <c r="C821" s="272"/>
      <c r="D821" s="272"/>
      <c r="E821" s="272"/>
      <c r="F821" s="272"/>
      <c r="G821" s="272"/>
      <c r="H821" s="272"/>
      <c r="I821" s="272"/>
      <c r="J821" s="272"/>
    </row>
    <row r="822" spans="1:10" ht="11.25" customHeight="1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</row>
    <row r="823" spans="1:10" ht="11.25" customHeight="1">
      <c r="A823" s="272" t="s">
        <v>748</v>
      </c>
      <c r="B823" s="272"/>
      <c r="C823" s="272"/>
      <c r="D823" s="272"/>
      <c r="E823" s="272"/>
      <c r="F823" s="272"/>
      <c r="G823" s="272"/>
      <c r="H823" s="272"/>
      <c r="I823" s="272"/>
      <c r="J823" s="272"/>
    </row>
    <row r="824" spans="1:10" ht="11.25" customHeight="1">
      <c r="A824" s="275" t="s">
        <v>761</v>
      </c>
      <c r="B824" s="275"/>
      <c r="C824" s="275"/>
      <c r="D824" s="275"/>
      <c r="E824" s="275"/>
      <c r="F824" s="275"/>
      <c r="G824" s="275"/>
      <c r="H824" s="275"/>
      <c r="I824" s="275"/>
      <c r="J824" s="275"/>
    </row>
    <row r="825" spans="1:10" ht="11.25" customHeight="1">
      <c r="A825" s="273"/>
      <c r="B825" s="273"/>
      <c r="C825" s="273"/>
      <c r="D825" s="59"/>
      <c r="E825" s="59"/>
      <c r="F825" s="59"/>
      <c r="G825" s="59"/>
      <c r="H825" s="59"/>
      <c r="I825" s="60" t="s">
        <v>762</v>
      </c>
      <c r="J825" s="59"/>
    </row>
    <row r="826" spans="1:10" ht="11.25" customHeight="1">
      <c r="A826" s="61" t="s">
        <v>1625</v>
      </c>
      <c r="B826" s="61"/>
      <c r="C826" s="61"/>
      <c r="D826" s="61"/>
      <c r="E826" s="62" t="s">
        <v>763</v>
      </c>
      <c r="F826" s="57"/>
      <c r="G826" s="62" t="s">
        <v>764</v>
      </c>
      <c r="H826" s="62"/>
      <c r="I826" s="63" t="s">
        <v>765</v>
      </c>
      <c r="J826" s="57"/>
    </row>
    <row r="827" spans="1:10" ht="11.25" customHeight="1">
      <c r="A827" s="71" t="s">
        <v>747</v>
      </c>
      <c r="B827" s="71"/>
      <c r="C827" s="71"/>
      <c r="D827" s="55"/>
      <c r="E827" s="59"/>
      <c r="F827" s="59"/>
      <c r="G827" s="59"/>
      <c r="H827" s="59"/>
      <c r="I827" s="64"/>
      <c r="J827" s="59"/>
    </row>
    <row r="828" spans="1:10" ht="11.25" customHeight="1">
      <c r="A828" s="59" t="s">
        <v>1658</v>
      </c>
      <c r="B828" s="59"/>
      <c r="C828" s="67" t="s">
        <v>1624</v>
      </c>
      <c r="D828" s="59"/>
      <c r="E828" s="59" t="s">
        <v>688</v>
      </c>
      <c r="F828" s="59"/>
      <c r="G828" s="59" t="s">
        <v>689</v>
      </c>
      <c r="H828" s="59"/>
      <c r="I828" s="75">
        <v>200000</v>
      </c>
      <c r="J828" s="100" t="s">
        <v>772</v>
      </c>
    </row>
    <row r="829" spans="1:10" ht="11.25" customHeight="1">
      <c r="A829" s="59" t="s">
        <v>690</v>
      </c>
      <c r="B829" s="59"/>
      <c r="C829" s="67"/>
      <c r="D829" s="59"/>
      <c r="E829" s="59" t="s">
        <v>691</v>
      </c>
      <c r="F829" s="59"/>
      <c r="G829" s="59"/>
      <c r="H829" s="59"/>
      <c r="I829" s="64"/>
      <c r="J829" s="99"/>
    </row>
    <row r="830" spans="1:10" ht="11.25" customHeight="1">
      <c r="A830" s="57"/>
      <c r="B830" s="57"/>
      <c r="C830" s="57"/>
      <c r="D830" s="57"/>
      <c r="E830" s="57" t="s">
        <v>692</v>
      </c>
      <c r="F830" s="57"/>
      <c r="G830" s="57"/>
      <c r="H830" s="57"/>
      <c r="I830" s="58"/>
      <c r="J830" s="101"/>
    </row>
    <row r="831" spans="1:10" ht="11.25" customHeight="1">
      <c r="A831" s="59" t="s">
        <v>2068</v>
      </c>
      <c r="B831" s="59"/>
      <c r="C831" s="67" t="s">
        <v>1618</v>
      </c>
      <c r="D831" s="59"/>
      <c r="E831" s="59" t="s">
        <v>693</v>
      </c>
      <c r="F831" s="59"/>
      <c r="G831" s="59" t="s">
        <v>694</v>
      </c>
      <c r="H831" s="59"/>
      <c r="I831" s="75">
        <v>200000</v>
      </c>
      <c r="J831" s="100" t="s">
        <v>772</v>
      </c>
    </row>
    <row r="832" spans="1:10" ht="11.25" customHeight="1">
      <c r="A832" s="57"/>
      <c r="B832" s="57"/>
      <c r="C832" s="57"/>
      <c r="D832" s="57"/>
      <c r="E832" s="57" t="s">
        <v>695</v>
      </c>
      <c r="F832" s="57"/>
      <c r="G832" s="57"/>
      <c r="H832" s="57"/>
      <c r="I832" s="79"/>
      <c r="J832" s="101"/>
    </row>
    <row r="833" spans="1:10" ht="11.25" customHeight="1">
      <c r="A833" s="65" t="s">
        <v>1642</v>
      </c>
      <c r="B833" s="65"/>
      <c r="C833" s="65"/>
      <c r="D833" s="65"/>
      <c r="E833" s="65" t="s">
        <v>649</v>
      </c>
      <c r="F833" s="65"/>
      <c r="G833" s="65" t="s">
        <v>696</v>
      </c>
      <c r="H833" s="65"/>
      <c r="I833" s="73" t="s">
        <v>1662</v>
      </c>
      <c r="J833" s="98"/>
    </row>
    <row r="834" spans="1:10" ht="11.25" customHeight="1">
      <c r="A834" s="65" t="s">
        <v>790</v>
      </c>
      <c r="B834" s="65"/>
      <c r="C834" s="65"/>
      <c r="D834" s="65"/>
      <c r="E834" s="65" t="s">
        <v>697</v>
      </c>
      <c r="F834" s="65"/>
      <c r="G834" s="65" t="s">
        <v>698</v>
      </c>
      <c r="H834" s="65"/>
      <c r="I834" s="73" t="s">
        <v>1662</v>
      </c>
      <c r="J834" s="98"/>
    </row>
    <row r="835" spans="1:10" ht="11.25" customHeight="1">
      <c r="A835" s="65" t="s">
        <v>790</v>
      </c>
      <c r="B835" s="65"/>
      <c r="C835" s="65"/>
      <c r="D835" s="65"/>
      <c r="E835" s="65" t="s">
        <v>699</v>
      </c>
      <c r="F835" s="65"/>
      <c r="G835" s="65" t="s">
        <v>700</v>
      </c>
      <c r="H835" s="65"/>
      <c r="I835" s="73" t="s">
        <v>1662</v>
      </c>
      <c r="J835" s="98"/>
    </row>
    <row r="836" spans="1:10" ht="11.25" customHeight="1">
      <c r="A836" s="65" t="s">
        <v>790</v>
      </c>
      <c r="B836" s="65"/>
      <c r="C836" s="65"/>
      <c r="D836" s="65"/>
      <c r="E836" s="65" t="s">
        <v>701</v>
      </c>
      <c r="F836" s="65"/>
      <c r="G836" s="80" t="s">
        <v>1662</v>
      </c>
      <c r="H836" s="65"/>
      <c r="I836" s="73" t="s">
        <v>1662</v>
      </c>
      <c r="J836" s="98"/>
    </row>
    <row r="837" spans="1:10" ht="11.25" customHeight="1">
      <c r="A837" s="65" t="s">
        <v>1629</v>
      </c>
      <c r="B837" s="65"/>
      <c r="C837" s="65"/>
      <c r="D837" s="65"/>
      <c r="E837" s="65" t="s">
        <v>639</v>
      </c>
      <c r="F837" s="65"/>
      <c r="G837" s="65" t="s">
        <v>702</v>
      </c>
      <c r="H837" s="65"/>
      <c r="I837" s="73">
        <v>15000</v>
      </c>
      <c r="J837" s="98"/>
    </row>
    <row r="838" spans="1:10" ht="11.25" customHeight="1">
      <c r="A838" s="65" t="s">
        <v>703</v>
      </c>
      <c r="B838" s="65"/>
      <c r="C838" s="65"/>
      <c r="D838" s="65"/>
      <c r="E838" s="65" t="s">
        <v>704</v>
      </c>
      <c r="F838" s="65"/>
      <c r="G838" s="65" t="s">
        <v>705</v>
      </c>
      <c r="H838" s="65"/>
      <c r="I838" s="73">
        <v>180000</v>
      </c>
      <c r="J838" s="98"/>
    </row>
    <row r="839" spans="1:10" ht="11.25" customHeight="1">
      <c r="A839" s="65" t="s">
        <v>706</v>
      </c>
      <c r="B839" s="65"/>
      <c r="C839" s="65"/>
      <c r="D839" s="65"/>
      <c r="E839" s="65" t="s">
        <v>707</v>
      </c>
      <c r="F839" s="65"/>
      <c r="G839" s="80" t="s">
        <v>1662</v>
      </c>
      <c r="H839" s="65"/>
      <c r="I839" s="73" t="s">
        <v>1662</v>
      </c>
      <c r="J839" s="98"/>
    </row>
    <row r="840" spans="1:10" ht="11.25" customHeight="1">
      <c r="A840" s="65" t="s">
        <v>708</v>
      </c>
      <c r="B840" s="65"/>
      <c r="C840" s="65"/>
      <c r="D840" s="65"/>
      <c r="E840" s="65" t="s">
        <v>709</v>
      </c>
      <c r="F840" s="65"/>
      <c r="G840" s="65" t="s">
        <v>710</v>
      </c>
      <c r="H840" s="65"/>
      <c r="I840" s="73">
        <v>150000</v>
      </c>
      <c r="J840" s="98"/>
    </row>
    <row r="841" spans="1:10" ht="11.25" customHeight="1">
      <c r="A841" s="65" t="s">
        <v>2244</v>
      </c>
      <c r="B841" s="65"/>
      <c r="C841" s="65"/>
      <c r="D841" s="65"/>
      <c r="E841" s="65" t="s">
        <v>711</v>
      </c>
      <c r="F841" s="65"/>
      <c r="G841" s="65" t="s">
        <v>712</v>
      </c>
      <c r="H841" s="65"/>
      <c r="I841" s="73" t="s">
        <v>1662</v>
      </c>
      <c r="J841" s="98"/>
    </row>
    <row r="842" spans="1:10" ht="11.25" customHeight="1">
      <c r="A842" s="65" t="s">
        <v>790</v>
      </c>
      <c r="B842" s="65"/>
      <c r="C842" s="65"/>
      <c r="D842" s="65"/>
      <c r="E842" s="65" t="s">
        <v>713</v>
      </c>
      <c r="F842" s="65"/>
      <c r="G842" s="65" t="s">
        <v>664</v>
      </c>
      <c r="H842" s="65"/>
      <c r="I842" s="73" t="s">
        <v>1662</v>
      </c>
      <c r="J842" s="98"/>
    </row>
    <row r="843" spans="1:10" ht="11.25" customHeight="1">
      <c r="A843" s="65" t="s">
        <v>714</v>
      </c>
      <c r="B843" s="65"/>
      <c r="C843" s="65"/>
      <c r="D843" s="65"/>
      <c r="E843" s="65" t="s">
        <v>2235</v>
      </c>
      <c r="F843" s="65"/>
      <c r="G843" s="65" t="s">
        <v>2235</v>
      </c>
      <c r="H843" s="65"/>
      <c r="I843" s="69">
        <v>350000</v>
      </c>
      <c r="J843" s="98"/>
    </row>
    <row r="844" spans="1:10" ht="11.25" customHeight="1">
      <c r="A844" s="71" t="s">
        <v>736</v>
      </c>
      <c r="B844" s="71"/>
      <c r="C844" s="71"/>
      <c r="D844" s="55"/>
      <c r="E844" s="59"/>
      <c r="F844" s="59"/>
      <c r="G844" s="59"/>
      <c r="H844" s="59"/>
      <c r="I844" s="64"/>
      <c r="J844" s="59"/>
    </row>
    <row r="845" spans="1:10" ht="11.25" customHeight="1">
      <c r="A845" s="65" t="s">
        <v>715</v>
      </c>
      <c r="B845" s="65"/>
      <c r="C845" s="72" t="s">
        <v>1608</v>
      </c>
      <c r="D845" s="57"/>
      <c r="E845" s="57" t="s">
        <v>716</v>
      </c>
      <c r="F845" s="57"/>
      <c r="G845" s="57" t="s">
        <v>717</v>
      </c>
      <c r="H845" s="57"/>
      <c r="I845" s="79">
        <v>400000</v>
      </c>
      <c r="J845" s="111" t="s">
        <v>2257</v>
      </c>
    </row>
    <row r="846" spans="1:10" ht="11.25" customHeight="1">
      <c r="A846" s="65" t="s">
        <v>718</v>
      </c>
      <c r="B846" s="65"/>
      <c r="C846" s="72" t="s">
        <v>719</v>
      </c>
      <c r="D846" s="65"/>
      <c r="E846" s="65" t="s">
        <v>720</v>
      </c>
      <c r="F846" s="65"/>
      <c r="G846" s="65" t="s">
        <v>2279</v>
      </c>
      <c r="H846" s="65"/>
      <c r="I846" s="73">
        <v>200000</v>
      </c>
      <c r="J846" s="109" t="s">
        <v>2257</v>
      </c>
    </row>
    <row r="847" spans="1:10" ht="11.25" customHeight="1">
      <c r="A847" s="65" t="s">
        <v>2280</v>
      </c>
      <c r="B847" s="65"/>
      <c r="C847" s="72"/>
      <c r="D847" s="65"/>
      <c r="E847" s="65" t="s">
        <v>2281</v>
      </c>
      <c r="F847" s="65"/>
      <c r="G847" s="65" t="s">
        <v>2282</v>
      </c>
      <c r="H847" s="65"/>
      <c r="I847" s="73">
        <v>10000</v>
      </c>
      <c r="J847" s="109" t="s">
        <v>2257</v>
      </c>
    </row>
    <row r="848" spans="1:10" ht="11.25" customHeight="1">
      <c r="A848" s="65" t="s">
        <v>2083</v>
      </c>
      <c r="B848" s="65"/>
      <c r="C848" s="72"/>
      <c r="D848" s="65"/>
      <c r="E848" s="65" t="s">
        <v>2283</v>
      </c>
      <c r="F848" s="65"/>
      <c r="G848" s="80" t="s">
        <v>1662</v>
      </c>
      <c r="H848" s="65"/>
      <c r="I848" s="73" t="s">
        <v>1662</v>
      </c>
      <c r="J848" s="98"/>
    </row>
    <row r="849" spans="1:10" ht="11.25" customHeight="1">
      <c r="A849" s="85" t="s">
        <v>2284</v>
      </c>
      <c r="B849" s="85"/>
      <c r="C849" s="85"/>
      <c r="D849" s="59"/>
      <c r="E849" s="59" t="s">
        <v>2285</v>
      </c>
      <c r="F849" s="59"/>
      <c r="G849" s="59" t="s">
        <v>2286</v>
      </c>
      <c r="H849" s="59"/>
      <c r="I849" s="75" t="s">
        <v>1662</v>
      </c>
      <c r="J849" s="99"/>
    </row>
    <row r="850" spans="1:10" ht="11.25" customHeight="1">
      <c r="A850" s="57" t="s">
        <v>2287</v>
      </c>
      <c r="B850" s="57"/>
      <c r="C850" s="57"/>
      <c r="D850" s="57"/>
      <c r="E850" s="57"/>
      <c r="F850" s="57"/>
      <c r="G850" s="57"/>
      <c r="H850" s="57"/>
      <c r="I850" s="79"/>
      <c r="J850" s="101"/>
    </row>
    <row r="851" spans="1:10" ht="11.25" customHeight="1">
      <c r="A851" s="65" t="s">
        <v>2288</v>
      </c>
      <c r="B851" s="65"/>
      <c r="C851" s="72"/>
      <c r="D851" s="65"/>
      <c r="E851" s="65" t="s">
        <v>2289</v>
      </c>
      <c r="F851" s="65"/>
      <c r="G851" s="65" t="s">
        <v>2290</v>
      </c>
      <c r="H851" s="65"/>
      <c r="I851" s="73">
        <v>4740</v>
      </c>
      <c r="J851" s="109" t="s">
        <v>2257</v>
      </c>
    </row>
    <row r="852" spans="1:10" ht="11.25" customHeight="1">
      <c r="A852" s="65" t="s">
        <v>2083</v>
      </c>
      <c r="B852" s="65"/>
      <c r="C852" s="72"/>
      <c r="D852" s="65"/>
      <c r="E852" s="65" t="s">
        <v>2291</v>
      </c>
      <c r="F852" s="65"/>
      <c r="G852" s="65" t="s">
        <v>2292</v>
      </c>
      <c r="H852" s="65"/>
      <c r="I852" s="73">
        <v>2370</v>
      </c>
      <c r="J852" s="109" t="s">
        <v>2257</v>
      </c>
    </row>
    <row r="853" spans="1:10" ht="11.25" customHeight="1">
      <c r="A853" s="65" t="s">
        <v>2293</v>
      </c>
      <c r="B853" s="65"/>
      <c r="C853" s="65"/>
      <c r="D853" s="59"/>
      <c r="E853" s="59"/>
      <c r="F853" s="59"/>
      <c r="G853" s="59"/>
      <c r="H853" s="59"/>
      <c r="I853" s="64"/>
      <c r="J853" s="99"/>
    </row>
    <row r="854" spans="1:10" ht="11.25" customHeight="1">
      <c r="A854" s="65" t="s">
        <v>2294</v>
      </c>
      <c r="B854" s="65"/>
      <c r="C854" s="65"/>
      <c r="D854" s="57"/>
      <c r="E854" s="57" t="s">
        <v>2295</v>
      </c>
      <c r="F854" s="57"/>
      <c r="G854" s="57" t="s">
        <v>2296</v>
      </c>
      <c r="H854" s="57"/>
      <c r="I854" s="79">
        <v>1400000</v>
      </c>
      <c r="J854" s="101"/>
    </row>
    <row r="855" spans="1:10" ht="11.25" customHeight="1">
      <c r="A855" s="65" t="s">
        <v>2297</v>
      </c>
      <c r="B855" s="65"/>
      <c r="C855" s="65"/>
      <c r="D855" s="65"/>
      <c r="E855" s="65" t="s">
        <v>2298</v>
      </c>
      <c r="F855" s="65"/>
      <c r="G855" s="80" t="s">
        <v>1662</v>
      </c>
      <c r="H855" s="65"/>
      <c r="I855" s="73" t="s">
        <v>1662</v>
      </c>
      <c r="J855" s="98"/>
    </row>
    <row r="856" spans="1:10" ht="11.25" customHeight="1">
      <c r="A856" s="65" t="s">
        <v>2299</v>
      </c>
      <c r="B856" s="65"/>
      <c r="C856" s="65"/>
      <c r="D856" s="65"/>
      <c r="E856" s="65" t="s">
        <v>2300</v>
      </c>
      <c r="F856" s="65"/>
      <c r="G856" s="80" t="s">
        <v>1662</v>
      </c>
      <c r="H856" s="65"/>
      <c r="I856" s="73" t="s">
        <v>1662</v>
      </c>
      <c r="J856" s="98"/>
    </row>
    <row r="857" spans="1:10" ht="11.25" customHeight="1">
      <c r="A857" s="65" t="s">
        <v>2301</v>
      </c>
      <c r="B857" s="65"/>
      <c r="C857" s="65"/>
      <c r="D857" s="59"/>
      <c r="E857" s="59"/>
      <c r="F857" s="59"/>
      <c r="G857" s="59"/>
      <c r="H857" s="59"/>
      <c r="I857" s="64"/>
      <c r="J857" s="99"/>
    </row>
    <row r="858" spans="1:10" ht="11.25" customHeight="1">
      <c r="A858" s="65" t="s">
        <v>2302</v>
      </c>
      <c r="B858" s="65"/>
      <c r="C858" s="65"/>
      <c r="D858" s="57"/>
      <c r="E858" s="57" t="s">
        <v>2303</v>
      </c>
      <c r="F858" s="57"/>
      <c r="G858" s="57" t="s">
        <v>2304</v>
      </c>
      <c r="H858" s="57"/>
      <c r="I858" s="79">
        <v>100000</v>
      </c>
      <c r="J858" s="111" t="s">
        <v>2257</v>
      </c>
    </row>
    <row r="859" spans="1:10" ht="11.25" customHeight="1">
      <c r="A859" s="65" t="s">
        <v>2305</v>
      </c>
      <c r="B859" s="65"/>
      <c r="C859" s="72"/>
      <c r="D859" s="65"/>
      <c r="E859" s="65" t="s">
        <v>142</v>
      </c>
      <c r="F859" s="65"/>
      <c r="G859" s="65" t="s">
        <v>143</v>
      </c>
      <c r="H859" s="65"/>
      <c r="I859" s="73">
        <v>80000</v>
      </c>
      <c r="J859" s="98"/>
    </row>
    <row r="860" spans="1:10" ht="11.25" customHeight="1">
      <c r="A860" s="65" t="s">
        <v>7</v>
      </c>
      <c r="B860" s="71"/>
      <c r="C860" s="71"/>
      <c r="D860" s="71"/>
      <c r="E860" s="65" t="s">
        <v>144</v>
      </c>
      <c r="F860" s="65"/>
      <c r="G860" s="65" t="s">
        <v>145</v>
      </c>
      <c r="H860" s="65"/>
      <c r="I860" s="73" t="s">
        <v>1662</v>
      </c>
      <c r="J860" s="98"/>
    </row>
    <row r="861" spans="1:10" ht="11.25" customHeight="1">
      <c r="A861" s="65" t="s">
        <v>146</v>
      </c>
      <c r="B861" s="65"/>
      <c r="C861" s="72"/>
      <c r="D861" s="65"/>
      <c r="E861" s="65" t="s">
        <v>1766</v>
      </c>
      <c r="F861" s="65"/>
      <c r="G861" s="65" t="s">
        <v>1766</v>
      </c>
      <c r="H861" s="65"/>
      <c r="I861" s="73" t="s">
        <v>1662</v>
      </c>
      <c r="J861" s="98"/>
    </row>
    <row r="862" spans="1:10" ht="11.25" customHeight="1">
      <c r="A862" s="65" t="s">
        <v>2047</v>
      </c>
      <c r="B862" s="65"/>
      <c r="C862" s="72"/>
      <c r="D862" s="65"/>
      <c r="E862" s="65" t="s">
        <v>142</v>
      </c>
      <c r="F862" s="65"/>
      <c r="G862" s="65" t="s">
        <v>147</v>
      </c>
      <c r="H862" s="65"/>
      <c r="I862" s="73">
        <v>6000</v>
      </c>
      <c r="J862" s="98"/>
    </row>
    <row r="863" spans="1:10" ht="11.25" customHeight="1">
      <c r="A863" s="65" t="s">
        <v>1630</v>
      </c>
      <c r="B863" s="65"/>
      <c r="C863" s="72"/>
      <c r="D863" s="65"/>
      <c r="E863" s="65" t="s">
        <v>148</v>
      </c>
      <c r="F863" s="65"/>
      <c r="G863" s="65" t="s">
        <v>149</v>
      </c>
      <c r="H863" s="65"/>
      <c r="I863" s="73">
        <v>300000</v>
      </c>
      <c r="J863" s="109" t="s">
        <v>2257</v>
      </c>
    </row>
    <row r="864" spans="1:10" ht="11.25" customHeight="1">
      <c r="A864" s="65" t="s">
        <v>790</v>
      </c>
      <c r="B864" s="65"/>
      <c r="C864" s="72"/>
      <c r="D864" s="65"/>
      <c r="E864" s="65" t="s">
        <v>150</v>
      </c>
      <c r="F864" s="65"/>
      <c r="G864" s="65" t="s">
        <v>151</v>
      </c>
      <c r="H864" s="65"/>
      <c r="I864" s="73">
        <v>400000</v>
      </c>
      <c r="J864" s="109" t="s">
        <v>2257</v>
      </c>
    </row>
    <row r="865" spans="1:10" ht="11.25" customHeight="1">
      <c r="A865" s="65" t="s">
        <v>790</v>
      </c>
      <c r="B865" s="71"/>
      <c r="C865" s="71"/>
      <c r="D865" s="65"/>
      <c r="E865" s="65" t="s">
        <v>152</v>
      </c>
      <c r="F865" s="65"/>
      <c r="G865" s="65" t="s">
        <v>153</v>
      </c>
      <c r="H865" s="65"/>
      <c r="I865" s="73">
        <v>160000</v>
      </c>
      <c r="J865" s="109" t="s">
        <v>2257</v>
      </c>
    </row>
    <row r="866" spans="1:10" ht="11.25" customHeight="1">
      <c r="A866" s="65" t="s">
        <v>154</v>
      </c>
      <c r="B866" s="65"/>
      <c r="C866" s="72"/>
      <c r="D866" s="65"/>
      <c r="E866" s="65" t="s">
        <v>2289</v>
      </c>
      <c r="F866" s="65"/>
      <c r="G866" s="65" t="s">
        <v>2290</v>
      </c>
      <c r="H866" s="65"/>
      <c r="I866" s="73">
        <v>355</v>
      </c>
      <c r="J866" s="109" t="s">
        <v>2257</v>
      </c>
    </row>
    <row r="867" spans="1:10" ht="11.25" customHeight="1">
      <c r="A867" s="65" t="s">
        <v>2083</v>
      </c>
      <c r="B867" s="65"/>
      <c r="C867" s="72"/>
      <c r="D867" s="65"/>
      <c r="E867" s="65" t="s">
        <v>2291</v>
      </c>
      <c r="F867" s="65"/>
      <c r="G867" s="65" t="s">
        <v>2292</v>
      </c>
      <c r="H867" s="65"/>
      <c r="I867" s="73">
        <v>255</v>
      </c>
      <c r="J867" s="98"/>
    </row>
    <row r="868" spans="1:10" ht="11.25" customHeight="1">
      <c r="A868" s="65" t="s">
        <v>155</v>
      </c>
      <c r="B868" s="71"/>
      <c r="C868" s="71"/>
      <c r="D868" s="55"/>
      <c r="E868" s="59"/>
      <c r="F868" s="59"/>
      <c r="G868" s="59"/>
      <c r="H868" s="59"/>
      <c r="I868" s="75"/>
      <c r="J868" s="59"/>
    </row>
    <row r="869" spans="1:10" ht="11.25" customHeight="1">
      <c r="A869" s="65" t="s">
        <v>156</v>
      </c>
      <c r="B869" s="71"/>
      <c r="C869" s="72" t="s">
        <v>719</v>
      </c>
      <c r="D869" s="61"/>
      <c r="E869" s="57" t="s">
        <v>157</v>
      </c>
      <c r="F869" s="57"/>
      <c r="G869" s="57" t="s">
        <v>158</v>
      </c>
      <c r="H869" s="57"/>
      <c r="I869" s="79" t="s">
        <v>1662</v>
      </c>
      <c r="J869" s="101"/>
    </row>
    <row r="870" spans="1:10" ht="11.25" customHeight="1">
      <c r="A870" s="65" t="s">
        <v>7</v>
      </c>
      <c r="B870" s="71"/>
      <c r="C870" s="72" t="s">
        <v>1618</v>
      </c>
      <c r="D870" s="71"/>
      <c r="E870" s="65" t="s">
        <v>159</v>
      </c>
      <c r="F870" s="65"/>
      <c r="G870" s="65" t="s">
        <v>160</v>
      </c>
      <c r="H870" s="65"/>
      <c r="I870" s="73" t="s">
        <v>1662</v>
      </c>
      <c r="J870" s="98"/>
    </row>
    <row r="871" spans="1:10" ht="11.25" customHeight="1">
      <c r="A871" s="59" t="s">
        <v>161</v>
      </c>
      <c r="B871" s="55"/>
      <c r="C871" s="105" t="s">
        <v>1618</v>
      </c>
      <c r="D871" s="55"/>
      <c r="E871" s="59" t="s">
        <v>162</v>
      </c>
      <c r="F871" s="59"/>
      <c r="G871" s="74" t="s">
        <v>1662</v>
      </c>
      <c r="H871" s="59"/>
      <c r="I871" s="75" t="s">
        <v>1662</v>
      </c>
      <c r="J871" s="59"/>
    </row>
    <row r="872" spans="1:10" ht="11.25" customHeight="1">
      <c r="A872" s="59"/>
      <c r="B872" s="55"/>
      <c r="C872" s="55"/>
      <c r="D872" s="55"/>
      <c r="E872" s="59" t="s">
        <v>163</v>
      </c>
      <c r="F872" s="59"/>
      <c r="G872" s="59"/>
      <c r="H872" s="59"/>
      <c r="I872" s="75"/>
      <c r="J872" s="59"/>
    </row>
    <row r="873" spans="1:10" ht="11.25" customHeight="1">
      <c r="A873" s="57"/>
      <c r="B873" s="61"/>
      <c r="C873" s="61"/>
      <c r="D873" s="61"/>
      <c r="E873" s="57" t="s">
        <v>164</v>
      </c>
      <c r="F873" s="57"/>
      <c r="G873" s="57"/>
      <c r="H873" s="57"/>
      <c r="I873" s="79"/>
      <c r="J873" s="101"/>
    </row>
    <row r="874" spans="1:10" ht="11.25" customHeight="1">
      <c r="A874" s="65" t="s">
        <v>7</v>
      </c>
      <c r="B874" s="71"/>
      <c r="C874" s="72" t="s">
        <v>1618</v>
      </c>
      <c r="D874" s="71"/>
      <c r="E874" s="65" t="s">
        <v>165</v>
      </c>
      <c r="F874" s="65"/>
      <c r="G874" s="65" t="s">
        <v>166</v>
      </c>
      <c r="H874" s="65"/>
      <c r="I874" s="73">
        <v>1000</v>
      </c>
      <c r="J874" s="98"/>
    </row>
    <row r="875" spans="1:10" ht="11.25" customHeight="1">
      <c r="A875" s="65" t="s">
        <v>167</v>
      </c>
      <c r="B875" s="71"/>
      <c r="C875" s="72" t="s">
        <v>1618</v>
      </c>
      <c r="D875" s="71"/>
      <c r="E875" s="65" t="s">
        <v>168</v>
      </c>
      <c r="F875" s="65"/>
      <c r="G875" s="65" t="s">
        <v>169</v>
      </c>
      <c r="H875" s="65"/>
      <c r="I875" s="73">
        <v>2000</v>
      </c>
      <c r="J875" s="109" t="s">
        <v>2257</v>
      </c>
    </row>
    <row r="876" spans="1:10" ht="11.25" customHeight="1">
      <c r="A876" s="65" t="s">
        <v>7</v>
      </c>
      <c r="B876" s="71"/>
      <c r="C876" s="72" t="s">
        <v>1618</v>
      </c>
      <c r="D876" s="71"/>
      <c r="E876" s="65" t="s">
        <v>170</v>
      </c>
      <c r="F876" s="65"/>
      <c r="G876" s="65" t="s">
        <v>171</v>
      </c>
      <c r="H876" s="65"/>
      <c r="I876" s="73">
        <v>5000</v>
      </c>
      <c r="J876" s="109" t="s">
        <v>2257</v>
      </c>
    </row>
    <row r="877" spans="1:10" ht="11.25" customHeight="1">
      <c r="A877" s="65" t="s">
        <v>7</v>
      </c>
      <c r="B877" s="71"/>
      <c r="C877" s="72" t="s">
        <v>1618</v>
      </c>
      <c r="D877" s="71"/>
      <c r="E877" s="65" t="s">
        <v>172</v>
      </c>
      <c r="F877" s="65"/>
      <c r="G877" s="65" t="s">
        <v>173</v>
      </c>
      <c r="H877" s="65"/>
      <c r="I877" s="73">
        <v>2000</v>
      </c>
      <c r="J877" s="109" t="s">
        <v>2257</v>
      </c>
    </row>
    <row r="878" spans="1:10" ht="11.25" customHeight="1">
      <c r="A878" s="65" t="s">
        <v>7</v>
      </c>
      <c r="B878" s="71"/>
      <c r="C878" s="72" t="s">
        <v>1618</v>
      </c>
      <c r="D878" s="71"/>
      <c r="E878" s="65" t="s">
        <v>174</v>
      </c>
      <c r="F878" s="65"/>
      <c r="G878" s="65" t="s">
        <v>175</v>
      </c>
      <c r="H878" s="65"/>
      <c r="I878" s="73">
        <v>25000</v>
      </c>
      <c r="J878" s="109" t="s">
        <v>2257</v>
      </c>
    </row>
    <row r="879" spans="1:10" ht="11.25" customHeight="1">
      <c r="A879" s="273" t="s">
        <v>1615</v>
      </c>
      <c r="B879" s="273"/>
      <c r="C879" s="273"/>
      <c r="D879" s="273"/>
      <c r="E879" s="273"/>
      <c r="F879" s="273"/>
      <c r="G879" s="273"/>
      <c r="H879" s="273"/>
      <c r="I879" s="273"/>
      <c r="J879" s="273"/>
    </row>
    <row r="880" spans="1:10" ht="11.25" customHeight="1">
      <c r="A880" s="274"/>
      <c r="B880" s="274"/>
      <c r="C880" s="274"/>
      <c r="D880" s="274"/>
      <c r="E880" s="274"/>
      <c r="F880" s="274"/>
      <c r="G880" s="274"/>
      <c r="H880" s="274"/>
      <c r="I880" s="274"/>
      <c r="J880" s="274"/>
    </row>
    <row r="881" spans="1:10" ht="11.25" customHeight="1">
      <c r="A881" s="274"/>
      <c r="B881" s="274"/>
      <c r="C881" s="274"/>
      <c r="D881" s="274"/>
      <c r="E881" s="274"/>
      <c r="F881" s="274"/>
      <c r="G881" s="274"/>
      <c r="H881" s="274"/>
      <c r="I881" s="274"/>
      <c r="J881" s="274"/>
    </row>
    <row r="882" spans="1:10" ht="11.25" customHeight="1">
      <c r="A882" s="274"/>
      <c r="B882" s="274"/>
      <c r="C882" s="274"/>
      <c r="D882" s="274"/>
      <c r="E882" s="274"/>
      <c r="F882" s="274"/>
      <c r="G882" s="274"/>
      <c r="H882" s="274"/>
      <c r="I882" s="274"/>
      <c r="J882" s="274"/>
    </row>
    <row r="883" spans="1:10" ht="11.25" customHeight="1">
      <c r="A883" s="272" t="s">
        <v>2061</v>
      </c>
      <c r="B883" s="272"/>
      <c r="C883" s="272"/>
      <c r="D883" s="272"/>
      <c r="E883" s="272"/>
      <c r="F883" s="272"/>
      <c r="G883" s="272"/>
      <c r="H883" s="272"/>
      <c r="I883" s="272"/>
      <c r="J883" s="272"/>
    </row>
    <row r="884" spans="1:10" ht="11.25" customHeight="1">
      <c r="A884" s="272" t="s">
        <v>2498</v>
      </c>
      <c r="B884" s="272"/>
      <c r="C884" s="272"/>
      <c r="D884" s="272"/>
      <c r="E884" s="272"/>
      <c r="F884" s="272"/>
      <c r="G884" s="272"/>
      <c r="H884" s="272"/>
      <c r="I884" s="272"/>
      <c r="J884" s="272"/>
    </row>
    <row r="885" spans="1:10" ht="11.25" customHeight="1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</row>
    <row r="886" spans="1:10" ht="11.25" customHeight="1">
      <c r="A886" s="272" t="s">
        <v>748</v>
      </c>
      <c r="B886" s="272"/>
      <c r="C886" s="272"/>
      <c r="D886" s="272"/>
      <c r="E886" s="272"/>
      <c r="F886" s="272"/>
      <c r="G886" s="272"/>
      <c r="H886" s="272"/>
      <c r="I886" s="272"/>
      <c r="J886" s="272"/>
    </row>
    <row r="887" spans="1:10" ht="11.25" customHeight="1">
      <c r="A887" s="275" t="s">
        <v>761</v>
      </c>
      <c r="B887" s="275"/>
      <c r="C887" s="275"/>
      <c r="D887" s="275"/>
      <c r="E887" s="275"/>
      <c r="F887" s="275"/>
      <c r="G887" s="275"/>
      <c r="H887" s="275"/>
      <c r="I887" s="275"/>
      <c r="J887" s="275"/>
    </row>
    <row r="888" spans="1:10" ht="11.25" customHeight="1">
      <c r="A888" s="273"/>
      <c r="B888" s="273"/>
      <c r="C888" s="273"/>
      <c r="D888" s="59"/>
      <c r="E888" s="59"/>
      <c r="F888" s="59"/>
      <c r="G888" s="59"/>
      <c r="H888" s="59"/>
      <c r="I888" s="60" t="s">
        <v>762</v>
      </c>
      <c r="J888" s="59"/>
    </row>
    <row r="889" spans="1:10" ht="11.25" customHeight="1">
      <c r="A889" s="61" t="s">
        <v>1625</v>
      </c>
      <c r="B889" s="61"/>
      <c r="C889" s="61"/>
      <c r="D889" s="61"/>
      <c r="E889" s="62" t="s">
        <v>763</v>
      </c>
      <c r="F889" s="57"/>
      <c r="G889" s="62" t="s">
        <v>764</v>
      </c>
      <c r="H889" s="62"/>
      <c r="I889" s="63" t="s">
        <v>765</v>
      </c>
      <c r="J889" s="57"/>
    </row>
    <row r="890" spans="1:10" ht="11.25" customHeight="1">
      <c r="A890" s="71" t="s">
        <v>176</v>
      </c>
      <c r="B890" s="71"/>
      <c r="C890" s="71"/>
      <c r="D890" s="55"/>
      <c r="E890" s="59"/>
      <c r="F890" s="59"/>
      <c r="G890" s="59"/>
      <c r="H890" s="59"/>
      <c r="I890" s="64"/>
      <c r="J890" s="59"/>
    </row>
    <row r="891" spans="1:10" ht="11.25" customHeight="1">
      <c r="A891" s="59" t="s">
        <v>1658</v>
      </c>
      <c r="B891" s="59"/>
      <c r="C891" s="67" t="s">
        <v>1091</v>
      </c>
      <c r="D891" s="59"/>
      <c r="E891" s="59" t="s">
        <v>177</v>
      </c>
      <c r="F891" s="59"/>
      <c r="G891" s="59" t="s">
        <v>178</v>
      </c>
      <c r="H891" s="59"/>
      <c r="I891" s="75">
        <v>90000</v>
      </c>
      <c r="J891" s="100" t="s">
        <v>772</v>
      </c>
    </row>
    <row r="892" spans="1:10" ht="11.25" customHeight="1">
      <c r="A892" s="59"/>
      <c r="B892" s="59"/>
      <c r="C892" s="59"/>
      <c r="D892" s="59"/>
      <c r="E892" s="59" t="s">
        <v>179</v>
      </c>
      <c r="F892" s="59"/>
      <c r="G892" s="59" t="s">
        <v>2121</v>
      </c>
      <c r="H892" s="59"/>
      <c r="I892" s="75"/>
      <c r="J892" s="99"/>
    </row>
    <row r="893" spans="1:10" ht="11.25" customHeight="1">
      <c r="A893" s="59"/>
      <c r="B893" s="59"/>
      <c r="C893" s="59"/>
      <c r="D893" s="59"/>
      <c r="E893" s="59" t="s">
        <v>180</v>
      </c>
      <c r="F893" s="59"/>
      <c r="G893" s="59" t="s">
        <v>2123</v>
      </c>
      <c r="H893" s="59"/>
      <c r="I893" s="75"/>
      <c r="J893" s="99"/>
    </row>
    <row r="894" spans="1:10" ht="11.25" customHeight="1">
      <c r="A894" s="57"/>
      <c r="B894" s="57"/>
      <c r="C894" s="57"/>
      <c r="D894" s="57"/>
      <c r="E894" s="57"/>
      <c r="F894" s="57"/>
      <c r="G894" s="57" t="s">
        <v>2122</v>
      </c>
      <c r="H894" s="57"/>
      <c r="I894" s="79"/>
      <c r="J894" s="101"/>
    </row>
    <row r="895" spans="1:10" ht="11.25" customHeight="1">
      <c r="A895" s="65" t="s">
        <v>1619</v>
      </c>
      <c r="B895" s="65"/>
      <c r="C895" s="65"/>
      <c r="D895" s="59"/>
      <c r="E895" s="59"/>
      <c r="F895" s="59"/>
      <c r="G895" s="59"/>
      <c r="H895" s="59"/>
      <c r="I895" s="75"/>
      <c r="J895" s="99"/>
    </row>
    <row r="896" spans="1:10" ht="11.25" customHeight="1">
      <c r="A896" s="59" t="s">
        <v>2108</v>
      </c>
      <c r="B896" s="59"/>
      <c r="C896" s="59"/>
      <c r="D896" s="59"/>
      <c r="E896" s="59" t="s">
        <v>181</v>
      </c>
      <c r="F896" s="59"/>
      <c r="G896" s="59" t="s">
        <v>182</v>
      </c>
      <c r="H896" s="59"/>
      <c r="I896" s="75">
        <v>5500000</v>
      </c>
      <c r="J896" s="100" t="s">
        <v>772</v>
      </c>
    </row>
    <row r="897" spans="1:10" ht="11.25" customHeight="1">
      <c r="A897" s="59"/>
      <c r="B897" s="59"/>
      <c r="C897" s="59"/>
      <c r="D897" s="59"/>
      <c r="E897" s="59" t="s">
        <v>183</v>
      </c>
      <c r="F897" s="59"/>
      <c r="G897" s="59" t="s">
        <v>184</v>
      </c>
      <c r="H897" s="59"/>
      <c r="I897" s="75"/>
      <c r="J897" s="99"/>
    </row>
    <row r="898" spans="1:10" ht="11.25" customHeight="1">
      <c r="A898" s="59"/>
      <c r="B898" s="59"/>
      <c r="C898" s="59"/>
      <c r="D898" s="59"/>
      <c r="E898" s="59" t="s">
        <v>185</v>
      </c>
      <c r="F898" s="59"/>
      <c r="G898" s="59"/>
      <c r="H898" s="59"/>
      <c r="I898" s="75"/>
      <c r="J898" s="99"/>
    </row>
    <row r="899" spans="1:10" ht="11.25" customHeight="1">
      <c r="A899" s="57"/>
      <c r="B899" s="57"/>
      <c r="C899" s="57"/>
      <c r="D899" s="57"/>
      <c r="E899" s="57" t="s">
        <v>186</v>
      </c>
      <c r="F899" s="57"/>
      <c r="G899" s="57"/>
      <c r="H899" s="57"/>
      <c r="I899" s="79"/>
      <c r="J899" s="101"/>
    </row>
    <row r="900" spans="1:10" ht="11.25" customHeight="1">
      <c r="A900" s="65" t="s">
        <v>1456</v>
      </c>
      <c r="B900" s="65"/>
      <c r="C900" s="72" t="s">
        <v>2215</v>
      </c>
      <c r="D900" s="65"/>
      <c r="E900" s="65" t="s">
        <v>187</v>
      </c>
      <c r="F900" s="65"/>
      <c r="G900" s="65" t="s">
        <v>188</v>
      </c>
      <c r="H900" s="65"/>
      <c r="I900" s="73">
        <v>120500</v>
      </c>
      <c r="J900" s="98"/>
    </row>
    <row r="901" spans="1:10" ht="11.25" customHeight="1">
      <c r="A901" s="65" t="s">
        <v>1555</v>
      </c>
      <c r="B901" s="65"/>
      <c r="C901" s="72" t="s">
        <v>1618</v>
      </c>
      <c r="D901" s="65"/>
      <c r="E901" s="65" t="s">
        <v>189</v>
      </c>
      <c r="F901" s="65"/>
      <c r="G901" s="65" t="s">
        <v>190</v>
      </c>
      <c r="H901" s="65"/>
      <c r="I901" s="73">
        <v>116500</v>
      </c>
      <c r="J901" s="98"/>
    </row>
    <row r="902" spans="1:10" ht="11.25" customHeight="1">
      <c r="A902" s="65" t="s">
        <v>191</v>
      </c>
      <c r="B902" s="65"/>
      <c r="C902" s="65"/>
      <c r="D902" s="65"/>
      <c r="E902" s="65" t="s">
        <v>192</v>
      </c>
      <c r="F902" s="65"/>
      <c r="G902" s="65" t="s">
        <v>193</v>
      </c>
      <c r="H902" s="65"/>
      <c r="I902" s="73" t="s">
        <v>1662</v>
      </c>
      <c r="J902" s="98"/>
    </row>
    <row r="903" spans="1:10" ht="11.25" customHeight="1">
      <c r="A903" s="65" t="s">
        <v>194</v>
      </c>
      <c r="B903" s="65"/>
      <c r="C903" s="65"/>
      <c r="D903" s="65"/>
      <c r="E903" s="65" t="s">
        <v>195</v>
      </c>
      <c r="F903" s="65"/>
      <c r="G903" s="80" t="s">
        <v>1662</v>
      </c>
      <c r="H903" s="65"/>
      <c r="I903" s="73" t="s">
        <v>1662</v>
      </c>
      <c r="J903" s="98"/>
    </row>
    <row r="904" spans="1:10" ht="11.25" customHeight="1">
      <c r="A904" s="65" t="s">
        <v>196</v>
      </c>
      <c r="B904" s="65"/>
      <c r="C904" s="65"/>
      <c r="D904" s="65"/>
      <c r="E904" s="65" t="s">
        <v>197</v>
      </c>
      <c r="F904" s="65"/>
      <c r="G904" s="65" t="s">
        <v>198</v>
      </c>
      <c r="H904" s="65"/>
      <c r="I904" s="73" t="s">
        <v>1662</v>
      </c>
      <c r="J904" s="98"/>
    </row>
    <row r="905" spans="1:10" ht="11.25" customHeight="1">
      <c r="A905" s="65" t="s">
        <v>790</v>
      </c>
      <c r="B905" s="65"/>
      <c r="C905" s="65"/>
      <c r="D905" s="65"/>
      <c r="E905" s="65" t="s">
        <v>199</v>
      </c>
      <c r="F905" s="65"/>
      <c r="G905" s="65" t="s">
        <v>200</v>
      </c>
      <c r="H905" s="65"/>
      <c r="I905" s="73" t="s">
        <v>1662</v>
      </c>
      <c r="J905" s="98"/>
    </row>
    <row r="906" spans="1:10" ht="11.25" customHeight="1">
      <c r="A906" s="59" t="s">
        <v>201</v>
      </c>
      <c r="B906" s="59"/>
      <c r="C906" s="59"/>
      <c r="D906" s="59"/>
      <c r="E906" s="59" t="s">
        <v>202</v>
      </c>
      <c r="F906" s="59"/>
      <c r="G906" s="74" t="s">
        <v>1662</v>
      </c>
      <c r="H906" s="59"/>
      <c r="I906" s="75" t="s">
        <v>1662</v>
      </c>
      <c r="J906" s="99"/>
    </row>
    <row r="907" spans="1:10" ht="11.25" customHeight="1">
      <c r="A907" s="57"/>
      <c r="B907" s="57"/>
      <c r="C907" s="57"/>
      <c r="D907" s="57"/>
      <c r="E907" s="57" t="s">
        <v>2046</v>
      </c>
      <c r="F907" s="57"/>
      <c r="G907" s="57"/>
      <c r="H907" s="57"/>
      <c r="I907" s="79"/>
      <c r="J907" s="101"/>
    </row>
    <row r="908" spans="1:10" ht="11.25" customHeight="1">
      <c r="A908" s="65" t="s">
        <v>203</v>
      </c>
      <c r="B908" s="65"/>
      <c r="C908" s="65"/>
      <c r="D908" s="65"/>
      <c r="E908" s="65" t="s">
        <v>157</v>
      </c>
      <c r="F908" s="65"/>
      <c r="G908" s="65" t="s">
        <v>166</v>
      </c>
      <c r="H908" s="65"/>
      <c r="I908" s="73">
        <v>15000</v>
      </c>
      <c r="J908" s="98"/>
    </row>
    <row r="909" spans="1:10" ht="11.25" customHeight="1">
      <c r="A909" s="65" t="s">
        <v>790</v>
      </c>
      <c r="B909" s="65"/>
      <c r="C909" s="65"/>
      <c r="D909" s="65"/>
      <c r="E909" s="65" t="s">
        <v>204</v>
      </c>
      <c r="F909" s="65"/>
      <c r="G909" s="65" t="s">
        <v>205</v>
      </c>
      <c r="H909" s="65"/>
      <c r="I909" s="73" t="s">
        <v>1662</v>
      </c>
      <c r="J909" s="98"/>
    </row>
    <row r="910" spans="1:10" ht="11.25" customHeight="1">
      <c r="A910" s="65" t="s">
        <v>790</v>
      </c>
      <c r="B910" s="65"/>
      <c r="C910" s="65"/>
      <c r="D910" s="65"/>
      <c r="E910" s="65" t="s">
        <v>2298</v>
      </c>
      <c r="F910" s="65"/>
      <c r="G910" s="65" t="s">
        <v>206</v>
      </c>
      <c r="H910" s="65"/>
      <c r="I910" s="73">
        <v>2000</v>
      </c>
      <c r="J910" s="98"/>
    </row>
    <row r="911" spans="1:10" ht="11.25" customHeight="1">
      <c r="A911" s="65" t="s">
        <v>790</v>
      </c>
      <c r="B911" s="65"/>
      <c r="C911" s="65"/>
      <c r="D911" s="65"/>
      <c r="E911" s="65" t="s">
        <v>207</v>
      </c>
      <c r="F911" s="65"/>
      <c r="G911" s="65" t="s">
        <v>208</v>
      </c>
      <c r="H911" s="65"/>
      <c r="I911" s="73">
        <v>2000</v>
      </c>
      <c r="J911" s="98"/>
    </row>
    <row r="912" spans="1:10" ht="11.25" customHeight="1">
      <c r="A912" s="65" t="s">
        <v>1642</v>
      </c>
      <c r="B912" s="65"/>
      <c r="C912" s="65"/>
      <c r="D912" s="65"/>
      <c r="E912" s="65" t="s">
        <v>209</v>
      </c>
      <c r="F912" s="65"/>
      <c r="G912" s="65" t="s">
        <v>210</v>
      </c>
      <c r="H912" s="65"/>
      <c r="I912" s="73">
        <v>650000</v>
      </c>
      <c r="J912" s="98"/>
    </row>
    <row r="913" spans="1:10" ht="11.25" customHeight="1">
      <c r="A913" s="65" t="s">
        <v>1628</v>
      </c>
      <c r="B913" s="65"/>
      <c r="C913" s="72" t="s">
        <v>719</v>
      </c>
      <c r="D913" s="65"/>
      <c r="E913" s="65" t="s">
        <v>211</v>
      </c>
      <c r="F913" s="65"/>
      <c r="G913" s="80" t="s">
        <v>1662</v>
      </c>
      <c r="H913" s="65"/>
      <c r="I913" s="73">
        <v>1150000</v>
      </c>
      <c r="J913" s="109" t="s">
        <v>2257</v>
      </c>
    </row>
    <row r="914" spans="1:10" ht="11.25" customHeight="1">
      <c r="A914" s="65" t="s">
        <v>790</v>
      </c>
      <c r="B914" s="65"/>
      <c r="C914" s="72" t="s">
        <v>1618</v>
      </c>
      <c r="D914" s="65"/>
      <c r="E914" s="65" t="s">
        <v>212</v>
      </c>
      <c r="F914" s="65"/>
      <c r="G914" s="80" t="s">
        <v>1662</v>
      </c>
      <c r="H914" s="65"/>
      <c r="I914" s="73">
        <v>925000</v>
      </c>
      <c r="J914" s="109" t="s">
        <v>2257</v>
      </c>
    </row>
    <row r="915" spans="1:10" ht="11.25" customHeight="1">
      <c r="A915" s="65" t="s">
        <v>790</v>
      </c>
      <c r="B915" s="65"/>
      <c r="C915" s="72" t="s">
        <v>1618</v>
      </c>
      <c r="D915" s="65"/>
      <c r="E915" s="65" t="s">
        <v>213</v>
      </c>
      <c r="F915" s="65"/>
      <c r="G915" s="80" t="s">
        <v>1662</v>
      </c>
      <c r="H915" s="65"/>
      <c r="I915" s="73">
        <v>36000</v>
      </c>
      <c r="J915" s="109" t="s">
        <v>2257</v>
      </c>
    </row>
    <row r="916" spans="1:10" ht="11.25" customHeight="1">
      <c r="A916" s="65" t="s">
        <v>790</v>
      </c>
      <c r="B916" s="65"/>
      <c r="C916" s="72" t="s">
        <v>1618</v>
      </c>
      <c r="D916" s="65"/>
      <c r="E916" s="65" t="s">
        <v>214</v>
      </c>
      <c r="F916" s="65"/>
      <c r="G916" s="80" t="s">
        <v>1662</v>
      </c>
      <c r="H916" s="65"/>
      <c r="I916" s="73">
        <v>740000</v>
      </c>
      <c r="J916" s="109" t="s">
        <v>2257</v>
      </c>
    </row>
    <row r="917" spans="1:10" ht="11.25" customHeight="1">
      <c r="A917" s="65" t="s">
        <v>790</v>
      </c>
      <c r="B917" s="65"/>
      <c r="C917" s="72" t="s">
        <v>719</v>
      </c>
      <c r="D917" s="65"/>
      <c r="E917" s="65" t="s">
        <v>215</v>
      </c>
      <c r="F917" s="65"/>
      <c r="G917" s="80" t="s">
        <v>1662</v>
      </c>
      <c r="H917" s="65"/>
      <c r="I917" s="73">
        <v>900000</v>
      </c>
      <c r="J917" s="109" t="s">
        <v>2257</v>
      </c>
    </row>
    <row r="918" spans="1:10" ht="11.25" customHeight="1">
      <c r="A918" s="65" t="s">
        <v>216</v>
      </c>
      <c r="B918" s="65"/>
      <c r="C918" s="65"/>
      <c r="D918" s="65"/>
      <c r="E918" s="65" t="s">
        <v>2285</v>
      </c>
      <c r="F918" s="65"/>
      <c r="G918" s="65" t="s">
        <v>217</v>
      </c>
      <c r="H918" s="65"/>
      <c r="I918" s="73">
        <v>400000</v>
      </c>
      <c r="J918" s="109" t="s">
        <v>2257</v>
      </c>
    </row>
    <row r="919" spans="1:10" ht="11.25" customHeight="1">
      <c r="A919" s="65" t="s">
        <v>218</v>
      </c>
      <c r="B919" s="65"/>
      <c r="C919" s="65"/>
      <c r="D919" s="65"/>
      <c r="E919" s="65" t="s">
        <v>2378</v>
      </c>
      <c r="F919" s="65"/>
      <c r="G919" s="65" t="s">
        <v>2379</v>
      </c>
      <c r="H919" s="65"/>
      <c r="I919" s="73" t="s">
        <v>1662</v>
      </c>
      <c r="J919" s="98"/>
    </row>
    <row r="920" spans="1:10" ht="11.25" customHeight="1">
      <c r="A920" s="65" t="s">
        <v>2083</v>
      </c>
      <c r="B920" s="65"/>
      <c r="C920" s="65"/>
      <c r="D920" s="65"/>
      <c r="E920" s="65" t="s">
        <v>2380</v>
      </c>
      <c r="F920" s="65"/>
      <c r="G920" s="65" t="s">
        <v>2091</v>
      </c>
      <c r="H920" s="65"/>
      <c r="I920" s="73" t="s">
        <v>1662</v>
      </c>
      <c r="J920" s="98"/>
    </row>
    <row r="921" spans="1:10" ht="11.25" customHeight="1">
      <c r="A921" s="65" t="s">
        <v>1884</v>
      </c>
      <c r="B921" s="65"/>
      <c r="C921" s="65"/>
      <c r="D921" s="65"/>
      <c r="E921" s="65" t="s">
        <v>148</v>
      </c>
      <c r="F921" s="65"/>
      <c r="G921" s="65" t="s">
        <v>2381</v>
      </c>
      <c r="H921" s="65"/>
      <c r="I921" s="73">
        <v>340000</v>
      </c>
      <c r="J921" s="109" t="s">
        <v>2257</v>
      </c>
    </row>
    <row r="922" spans="1:10" ht="11.25" customHeight="1">
      <c r="A922" s="65" t="s">
        <v>790</v>
      </c>
      <c r="B922" s="65"/>
      <c r="C922" s="65"/>
      <c r="D922" s="65"/>
      <c r="E922" s="65" t="s">
        <v>2382</v>
      </c>
      <c r="F922" s="65"/>
      <c r="G922" s="65" t="s">
        <v>2383</v>
      </c>
      <c r="H922" s="65"/>
      <c r="I922" s="73">
        <v>500000</v>
      </c>
      <c r="J922" s="98"/>
    </row>
    <row r="923" spans="1:10" ht="11.25" customHeight="1">
      <c r="A923" s="65" t="s">
        <v>790</v>
      </c>
      <c r="B923" s="65"/>
      <c r="C923" s="65"/>
      <c r="D923" s="65"/>
      <c r="E923" s="65" t="s">
        <v>2384</v>
      </c>
      <c r="F923" s="65"/>
      <c r="G923" s="65" t="s">
        <v>2385</v>
      </c>
      <c r="H923" s="65"/>
      <c r="I923" s="73" t="s">
        <v>1662</v>
      </c>
      <c r="J923" s="98"/>
    </row>
    <row r="924" spans="1:10" ht="11.25" customHeight="1">
      <c r="A924" s="65" t="s">
        <v>790</v>
      </c>
      <c r="B924" s="65"/>
      <c r="C924" s="65"/>
      <c r="D924" s="65"/>
      <c r="E924" s="65" t="s">
        <v>2298</v>
      </c>
      <c r="F924" s="65"/>
      <c r="G924" s="65" t="s">
        <v>206</v>
      </c>
      <c r="H924" s="65"/>
      <c r="I924" s="73" t="s">
        <v>1662</v>
      </c>
      <c r="J924" s="98"/>
    </row>
    <row r="925" spans="1:10" ht="11.25" customHeight="1">
      <c r="A925" s="71" t="s">
        <v>737</v>
      </c>
      <c r="B925" s="71"/>
      <c r="C925" s="71"/>
      <c r="D925" s="55"/>
      <c r="E925" s="59"/>
      <c r="F925" s="59"/>
      <c r="G925" s="59"/>
      <c r="H925" s="59"/>
      <c r="I925" s="64"/>
      <c r="J925" s="59"/>
    </row>
    <row r="926" spans="1:10" ht="11.25" customHeight="1">
      <c r="A926" s="65" t="s">
        <v>1646</v>
      </c>
      <c r="B926" s="65"/>
      <c r="C926" s="65"/>
      <c r="D926" s="57"/>
      <c r="E926" s="57" t="s">
        <v>2386</v>
      </c>
      <c r="F926" s="57"/>
      <c r="G926" s="57" t="s">
        <v>2387</v>
      </c>
      <c r="H926" s="57"/>
      <c r="I926" s="58">
        <v>1200000</v>
      </c>
      <c r="J926" s="101"/>
    </row>
    <row r="927" spans="1:10" ht="11.25" customHeight="1">
      <c r="A927" s="65" t="s">
        <v>790</v>
      </c>
      <c r="B927" s="65"/>
      <c r="C927" s="65"/>
      <c r="D927" s="65"/>
      <c r="E927" s="65" t="s">
        <v>2388</v>
      </c>
      <c r="F927" s="65"/>
      <c r="G927" s="65" t="s">
        <v>2389</v>
      </c>
      <c r="H927" s="65"/>
      <c r="I927" s="69">
        <v>245000</v>
      </c>
      <c r="J927" s="98"/>
    </row>
    <row r="928" spans="1:10" ht="11.25" customHeight="1">
      <c r="A928" s="65" t="s">
        <v>581</v>
      </c>
      <c r="B928" s="65"/>
      <c r="C928" s="65"/>
      <c r="D928" s="65"/>
      <c r="E928" s="65" t="s">
        <v>823</v>
      </c>
      <c r="F928" s="65"/>
      <c r="G928" s="65" t="s">
        <v>2091</v>
      </c>
      <c r="H928" s="65"/>
      <c r="I928" s="69">
        <v>120000</v>
      </c>
      <c r="J928" s="98"/>
    </row>
    <row r="929" spans="1:10" ht="11.25" customHeight="1">
      <c r="A929" s="65" t="s">
        <v>569</v>
      </c>
      <c r="B929" s="65"/>
      <c r="C929" s="65"/>
      <c r="D929" s="59"/>
      <c r="E929" s="59"/>
      <c r="F929" s="59"/>
      <c r="G929" s="59"/>
      <c r="H929" s="59"/>
      <c r="I929" s="64"/>
      <c r="J929" s="99"/>
    </row>
    <row r="930" spans="1:10" ht="11.25" customHeight="1">
      <c r="A930" s="59" t="s">
        <v>824</v>
      </c>
      <c r="B930" s="59"/>
      <c r="C930" s="67" t="s">
        <v>1608</v>
      </c>
      <c r="D930" s="59"/>
      <c r="E930" s="59" t="s">
        <v>825</v>
      </c>
      <c r="F930" s="59"/>
      <c r="G930" s="59" t="s">
        <v>2124</v>
      </c>
      <c r="H930" s="59"/>
      <c r="I930" s="64">
        <v>130000</v>
      </c>
      <c r="J930" s="100" t="s">
        <v>772</v>
      </c>
    </row>
    <row r="931" spans="1:10" ht="11.25" customHeight="1">
      <c r="A931" s="57"/>
      <c r="B931" s="57"/>
      <c r="C931" s="68"/>
      <c r="D931" s="57"/>
      <c r="E931" s="57" t="s">
        <v>826</v>
      </c>
      <c r="F931" s="57"/>
      <c r="G931" s="57" t="s">
        <v>2125</v>
      </c>
      <c r="H931" s="57"/>
      <c r="I931" s="58"/>
      <c r="J931" s="101"/>
    </row>
    <row r="932" spans="1:10" ht="11.25" customHeight="1">
      <c r="A932" s="59" t="s">
        <v>1460</v>
      </c>
      <c r="B932" s="59"/>
      <c r="C932" s="59"/>
      <c r="D932" s="59"/>
      <c r="E932" s="59" t="s">
        <v>827</v>
      </c>
      <c r="F932" s="59"/>
      <c r="G932" s="59" t="s">
        <v>828</v>
      </c>
      <c r="H932" s="59"/>
      <c r="I932" s="64">
        <v>6000000</v>
      </c>
      <c r="J932" s="100" t="s">
        <v>772</v>
      </c>
    </row>
    <row r="933" spans="1:10" ht="11.25" customHeight="1">
      <c r="A933" s="57"/>
      <c r="B933" s="57"/>
      <c r="C933" s="57"/>
      <c r="D933" s="57"/>
      <c r="E933" s="57" t="s">
        <v>829</v>
      </c>
      <c r="F933" s="57"/>
      <c r="G933" s="57"/>
      <c r="H933" s="57"/>
      <c r="I933" s="58"/>
      <c r="J933" s="101"/>
    </row>
    <row r="934" spans="1:10" ht="11.25" customHeight="1">
      <c r="A934" s="65" t="s">
        <v>830</v>
      </c>
      <c r="B934" s="65"/>
      <c r="C934" s="65"/>
      <c r="D934" s="65"/>
      <c r="E934" s="65" t="s">
        <v>831</v>
      </c>
      <c r="F934" s="65"/>
      <c r="G934" s="65" t="s">
        <v>832</v>
      </c>
      <c r="H934" s="65"/>
      <c r="I934" s="69">
        <v>7000000</v>
      </c>
      <c r="J934" s="98"/>
    </row>
    <row r="935" spans="1:10" ht="11.25" customHeight="1">
      <c r="A935" s="65" t="s">
        <v>1122</v>
      </c>
      <c r="B935" s="65"/>
      <c r="C935" s="65"/>
      <c r="D935" s="59"/>
      <c r="E935" s="59"/>
      <c r="F935" s="59"/>
      <c r="G935" s="59"/>
      <c r="H935" s="59"/>
      <c r="I935" s="64"/>
      <c r="J935" s="99"/>
    </row>
    <row r="936" spans="1:10" ht="11.25" customHeight="1">
      <c r="A936" s="65" t="s">
        <v>833</v>
      </c>
      <c r="B936" s="65"/>
      <c r="C936" s="65"/>
      <c r="D936" s="57"/>
      <c r="E936" s="57" t="s">
        <v>834</v>
      </c>
      <c r="F936" s="57"/>
      <c r="G936" s="57" t="s">
        <v>2389</v>
      </c>
      <c r="H936" s="57"/>
      <c r="I936" s="79" t="s">
        <v>1662</v>
      </c>
      <c r="J936" s="101"/>
    </row>
    <row r="937" spans="1:10" ht="11.25" customHeight="1">
      <c r="A937" s="59" t="s">
        <v>835</v>
      </c>
      <c r="B937" s="59"/>
      <c r="C937" s="59"/>
      <c r="D937" s="59"/>
      <c r="E937" s="59" t="s">
        <v>1766</v>
      </c>
      <c r="F937" s="59"/>
      <c r="G937" s="59" t="s">
        <v>1766</v>
      </c>
      <c r="H937" s="59"/>
      <c r="I937" s="75" t="s">
        <v>1662</v>
      </c>
      <c r="J937" s="99"/>
    </row>
    <row r="938" spans="1:10" ht="11.25" customHeight="1">
      <c r="A938" s="108" t="s">
        <v>836</v>
      </c>
      <c r="B938" s="59"/>
      <c r="C938" s="59"/>
      <c r="D938" s="59"/>
      <c r="E938" s="59"/>
      <c r="F938" s="59"/>
      <c r="G938" s="59"/>
      <c r="H938" s="59"/>
      <c r="I938" s="75"/>
      <c r="J938" s="99"/>
    </row>
    <row r="939" spans="1:10" ht="11.25" customHeight="1">
      <c r="A939" s="65" t="s">
        <v>7</v>
      </c>
      <c r="B939" s="65"/>
      <c r="C939" s="65"/>
      <c r="D939" s="65"/>
      <c r="E939" s="65" t="s">
        <v>837</v>
      </c>
      <c r="F939" s="65"/>
      <c r="G939" s="65" t="s">
        <v>838</v>
      </c>
      <c r="H939" s="65"/>
      <c r="I939" s="69">
        <v>250000</v>
      </c>
      <c r="J939" s="98"/>
    </row>
    <row r="940" spans="1:10" ht="11.25" customHeight="1">
      <c r="A940" s="65" t="s">
        <v>839</v>
      </c>
      <c r="B940" s="65"/>
      <c r="C940" s="65"/>
      <c r="D940" s="65"/>
      <c r="E940" s="65" t="s">
        <v>840</v>
      </c>
      <c r="F940" s="65"/>
      <c r="G940" s="65" t="s">
        <v>841</v>
      </c>
      <c r="H940" s="65"/>
      <c r="I940" s="73" t="s">
        <v>1662</v>
      </c>
      <c r="J940" s="98"/>
    </row>
    <row r="941" spans="1:10" ht="11.25" customHeight="1">
      <c r="A941" s="59" t="s">
        <v>7</v>
      </c>
      <c r="B941" s="59"/>
      <c r="C941" s="59"/>
      <c r="D941" s="59"/>
      <c r="E941" s="59" t="s">
        <v>842</v>
      </c>
      <c r="F941" s="59"/>
      <c r="G941" s="59" t="s">
        <v>843</v>
      </c>
      <c r="H941" s="59"/>
      <c r="I941" s="75" t="s">
        <v>1662</v>
      </c>
      <c r="J941" s="99"/>
    </row>
    <row r="942" spans="1:10" ht="11.25" customHeight="1">
      <c r="A942" s="57"/>
      <c r="B942" s="57"/>
      <c r="C942" s="57"/>
      <c r="D942" s="57"/>
      <c r="E942" s="57" t="s">
        <v>844</v>
      </c>
      <c r="F942" s="57"/>
      <c r="G942" s="57"/>
      <c r="H942" s="57"/>
      <c r="I942" s="79"/>
      <c r="J942" s="101"/>
    </row>
    <row r="943" spans="1:10" ht="11.25" customHeight="1">
      <c r="A943" s="65" t="s">
        <v>845</v>
      </c>
      <c r="B943" s="65"/>
      <c r="C943" s="65"/>
      <c r="D943" s="65"/>
      <c r="E943" s="65" t="s">
        <v>834</v>
      </c>
      <c r="F943" s="65"/>
      <c r="G943" s="65" t="s">
        <v>2389</v>
      </c>
      <c r="H943" s="65"/>
      <c r="I943" s="73" t="s">
        <v>1662</v>
      </c>
      <c r="J943" s="98"/>
    </row>
    <row r="944" spans="1:10" ht="11.25" customHeight="1">
      <c r="A944" s="273" t="s">
        <v>1615</v>
      </c>
      <c r="B944" s="273"/>
      <c r="C944" s="273"/>
      <c r="D944" s="273"/>
      <c r="E944" s="273"/>
      <c r="F944" s="273"/>
      <c r="G944" s="273"/>
      <c r="H944" s="273"/>
      <c r="I944" s="273"/>
      <c r="J944" s="273"/>
    </row>
    <row r="945" spans="1:10" ht="11.25" customHeight="1">
      <c r="A945" s="274"/>
      <c r="B945" s="274"/>
      <c r="C945" s="274"/>
      <c r="D945" s="274"/>
      <c r="E945" s="274"/>
      <c r="F945" s="274"/>
      <c r="G945" s="274"/>
      <c r="H945" s="274"/>
      <c r="I945" s="274"/>
      <c r="J945" s="274"/>
    </row>
    <row r="946" spans="1:10" ht="11.25" customHeight="1">
      <c r="A946" s="272" t="s">
        <v>2061</v>
      </c>
      <c r="B946" s="272"/>
      <c r="C946" s="272"/>
      <c r="D946" s="272"/>
      <c r="E946" s="272"/>
      <c r="F946" s="272"/>
      <c r="G946" s="272"/>
      <c r="H946" s="272"/>
      <c r="I946" s="272"/>
      <c r="J946" s="272"/>
    </row>
    <row r="947" spans="1:10" ht="11.25" customHeight="1">
      <c r="A947" s="272" t="s">
        <v>2498</v>
      </c>
      <c r="B947" s="272"/>
      <c r="C947" s="272"/>
      <c r="D947" s="272"/>
      <c r="E947" s="272"/>
      <c r="F947" s="272"/>
      <c r="G947" s="272"/>
      <c r="H947" s="272"/>
      <c r="I947" s="272"/>
      <c r="J947" s="272"/>
    </row>
    <row r="948" spans="1:10" ht="11.25" customHeight="1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</row>
    <row r="949" spans="1:10" ht="11.25" customHeight="1">
      <c r="A949" s="272" t="s">
        <v>748</v>
      </c>
      <c r="B949" s="272"/>
      <c r="C949" s="272"/>
      <c r="D949" s="272"/>
      <c r="E949" s="272"/>
      <c r="F949" s="272"/>
      <c r="G949" s="272"/>
      <c r="H949" s="272"/>
      <c r="I949" s="272"/>
      <c r="J949" s="272"/>
    </row>
    <row r="950" spans="1:10" ht="11.25" customHeight="1">
      <c r="A950" s="275" t="s">
        <v>761</v>
      </c>
      <c r="B950" s="275"/>
      <c r="C950" s="275"/>
      <c r="D950" s="275"/>
      <c r="E950" s="275"/>
      <c r="F950" s="275"/>
      <c r="G950" s="275"/>
      <c r="H950" s="275"/>
      <c r="I950" s="275"/>
      <c r="J950" s="275"/>
    </row>
    <row r="951" spans="1:10" ht="11.25" customHeight="1">
      <c r="A951" s="273"/>
      <c r="B951" s="273"/>
      <c r="C951" s="273"/>
      <c r="D951" s="59"/>
      <c r="E951" s="59"/>
      <c r="F951" s="59"/>
      <c r="G951" s="59"/>
      <c r="H951" s="59"/>
      <c r="I951" s="60" t="s">
        <v>762</v>
      </c>
      <c r="J951" s="59"/>
    </row>
    <row r="952" spans="1:10" ht="11.25" customHeight="1">
      <c r="A952" s="61" t="s">
        <v>1625</v>
      </c>
      <c r="B952" s="61"/>
      <c r="C952" s="61"/>
      <c r="D952" s="61"/>
      <c r="E952" s="62" t="s">
        <v>763</v>
      </c>
      <c r="F952" s="57"/>
      <c r="G952" s="62" t="s">
        <v>764</v>
      </c>
      <c r="H952" s="62"/>
      <c r="I952" s="63" t="s">
        <v>765</v>
      </c>
      <c r="J952" s="57"/>
    </row>
    <row r="953" spans="1:10" ht="11.25" customHeight="1">
      <c r="A953" s="71" t="s">
        <v>742</v>
      </c>
      <c r="B953" s="71"/>
      <c r="C953" s="71"/>
      <c r="D953" s="55"/>
      <c r="E953" s="59"/>
      <c r="F953" s="59"/>
      <c r="G953" s="59"/>
      <c r="H953" s="59"/>
      <c r="I953" s="64"/>
      <c r="J953" s="59"/>
    </row>
    <row r="954" spans="1:10" ht="11.25" customHeight="1">
      <c r="A954" s="65" t="s">
        <v>846</v>
      </c>
      <c r="B954" s="65"/>
      <c r="C954" s="65"/>
      <c r="D954" s="76"/>
      <c r="E954" s="76"/>
      <c r="F954" s="76"/>
      <c r="G954" s="76"/>
      <c r="H954" s="76"/>
      <c r="I954" s="88"/>
      <c r="J954" s="102"/>
    </row>
    <row r="955" spans="1:10" ht="11.25" customHeight="1">
      <c r="A955" s="65" t="s">
        <v>76</v>
      </c>
      <c r="B955" s="65"/>
      <c r="C955" s="65"/>
      <c r="D955" s="57"/>
      <c r="E955" s="57" t="s">
        <v>837</v>
      </c>
      <c r="F955" s="57"/>
      <c r="G955" s="57" t="s">
        <v>838</v>
      </c>
      <c r="H955" s="57"/>
      <c r="I955" s="79">
        <v>200000</v>
      </c>
      <c r="J955" s="101"/>
    </row>
    <row r="956" spans="1:10" ht="11.25" customHeight="1">
      <c r="A956" s="65" t="s">
        <v>7</v>
      </c>
      <c r="B956" s="65"/>
      <c r="C956" s="65"/>
      <c r="D956" s="65"/>
      <c r="E956" s="65" t="s">
        <v>847</v>
      </c>
      <c r="F956" s="65"/>
      <c r="G956" s="65" t="s">
        <v>848</v>
      </c>
      <c r="H956" s="65"/>
      <c r="I956" s="73" t="s">
        <v>1662</v>
      </c>
      <c r="J956" s="98"/>
    </row>
    <row r="957" spans="1:10" ht="11.25" customHeight="1">
      <c r="A957" s="65" t="s">
        <v>955</v>
      </c>
      <c r="B957" s="65"/>
      <c r="C957" s="65"/>
      <c r="D957" s="57"/>
      <c r="E957" s="57" t="s">
        <v>847</v>
      </c>
      <c r="F957" s="57"/>
      <c r="G957" s="57" t="s">
        <v>848</v>
      </c>
      <c r="H957" s="57"/>
      <c r="I957" s="58">
        <v>1200000</v>
      </c>
      <c r="J957" s="101"/>
    </row>
    <row r="958" spans="1:10" ht="11.25" customHeight="1">
      <c r="A958" s="65" t="s">
        <v>7</v>
      </c>
      <c r="B958" s="65"/>
      <c r="C958" s="65"/>
      <c r="D958" s="65"/>
      <c r="E958" s="65" t="s">
        <v>834</v>
      </c>
      <c r="F958" s="65"/>
      <c r="G958" s="65" t="s">
        <v>2389</v>
      </c>
      <c r="H958" s="65"/>
      <c r="I958" s="69">
        <v>160000</v>
      </c>
      <c r="J958" s="98"/>
    </row>
    <row r="959" spans="1:10" ht="11.25" customHeight="1">
      <c r="A959" s="65" t="s">
        <v>7</v>
      </c>
      <c r="B959" s="65"/>
      <c r="C959" s="65"/>
      <c r="D959" s="65"/>
      <c r="E959" s="65" t="s">
        <v>837</v>
      </c>
      <c r="F959" s="65"/>
      <c r="G959" s="65" t="s">
        <v>838</v>
      </c>
      <c r="H959" s="65"/>
      <c r="I959" s="73" t="s">
        <v>1662</v>
      </c>
      <c r="J959" s="98"/>
    </row>
    <row r="960" spans="1:10" ht="11.25" customHeight="1">
      <c r="A960" s="65" t="s">
        <v>1822</v>
      </c>
      <c r="B960" s="65"/>
      <c r="C960" s="65"/>
      <c r="D960" s="65"/>
      <c r="E960" s="65" t="s">
        <v>849</v>
      </c>
      <c r="F960" s="65"/>
      <c r="G960" s="65" t="s">
        <v>850</v>
      </c>
      <c r="H960" s="65"/>
      <c r="I960" s="69">
        <v>40000</v>
      </c>
      <c r="J960" s="98"/>
    </row>
    <row r="961" spans="1:10" ht="11.25" customHeight="1">
      <c r="A961" s="65" t="s">
        <v>1296</v>
      </c>
      <c r="B961" s="65"/>
      <c r="C961" s="65"/>
      <c r="D961" s="59"/>
      <c r="E961" s="59"/>
      <c r="F961" s="59"/>
      <c r="G961" s="59"/>
      <c r="H961" s="59"/>
      <c r="I961" s="64"/>
      <c r="J961" s="99"/>
    </row>
    <row r="962" spans="1:10" ht="11.25" customHeight="1">
      <c r="A962" s="65" t="s">
        <v>851</v>
      </c>
      <c r="B962" s="65"/>
      <c r="C962" s="65"/>
      <c r="D962" s="57"/>
      <c r="E962" s="57" t="s">
        <v>852</v>
      </c>
      <c r="F962" s="57"/>
      <c r="G962" s="57" t="s">
        <v>853</v>
      </c>
      <c r="H962" s="57"/>
      <c r="I962" s="58">
        <v>15000000</v>
      </c>
      <c r="J962" s="111" t="s">
        <v>772</v>
      </c>
    </row>
    <row r="963" spans="1:10" ht="11.25" customHeight="1">
      <c r="A963" s="59" t="s">
        <v>7</v>
      </c>
      <c r="B963" s="59"/>
      <c r="C963" s="59"/>
      <c r="D963" s="59"/>
      <c r="E963" s="59" t="s">
        <v>854</v>
      </c>
      <c r="F963" s="59"/>
      <c r="G963" s="59" t="s">
        <v>803</v>
      </c>
      <c r="H963" s="59"/>
      <c r="I963" s="64">
        <v>3500000</v>
      </c>
      <c r="J963" s="99"/>
    </row>
    <row r="964" spans="1:10" ht="11.25" customHeight="1">
      <c r="A964" s="57"/>
      <c r="B964" s="57"/>
      <c r="C964" s="57"/>
      <c r="D964" s="57"/>
      <c r="E964" s="57" t="s">
        <v>855</v>
      </c>
      <c r="F964" s="57"/>
      <c r="G964" s="57"/>
      <c r="H964" s="57"/>
      <c r="I964" s="58"/>
      <c r="J964" s="101"/>
    </row>
    <row r="965" spans="1:10" ht="11.25" customHeight="1">
      <c r="A965" s="59" t="s">
        <v>856</v>
      </c>
      <c r="B965" s="59"/>
      <c r="C965" s="59"/>
      <c r="D965" s="59"/>
      <c r="E965" s="59" t="s">
        <v>857</v>
      </c>
      <c r="F965" s="59"/>
      <c r="G965" s="59" t="s">
        <v>803</v>
      </c>
      <c r="H965" s="59"/>
      <c r="I965" s="64">
        <v>90000000</v>
      </c>
      <c r="J965" s="100" t="s">
        <v>772</v>
      </c>
    </row>
    <row r="966" spans="1:10" ht="11.25" customHeight="1">
      <c r="A966" s="59"/>
      <c r="B966" s="59"/>
      <c r="C966" s="59"/>
      <c r="D966" s="59"/>
      <c r="E966" s="59" t="s">
        <v>858</v>
      </c>
      <c r="F966" s="59"/>
      <c r="G966" s="59"/>
      <c r="H966" s="59"/>
      <c r="I966" s="64"/>
      <c r="J966" s="99"/>
    </row>
    <row r="967" spans="1:10" ht="11.25" customHeight="1">
      <c r="A967" s="59"/>
      <c r="B967" s="59"/>
      <c r="C967" s="59"/>
      <c r="D967" s="59"/>
      <c r="E967" s="59" t="s">
        <v>859</v>
      </c>
      <c r="F967" s="59"/>
      <c r="G967" s="59"/>
      <c r="H967" s="59"/>
      <c r="I967" s="64"/>
      <c r="J967" s="99"/>
    </row>
    <row r="968" spans="1:10" ht="11.25" customHeight="1">
      <c r="A968" s="57"/>
      <c r="B968" s="57"/>
      <c r="C968" s="57"/>
      <c r="D968" s="57"/>
      <c r="E968" s="57" t="s">
        <v>860</v>
      </c>
      <c r="F968" s="57"/>
      <c r="G968" s="57"/>
      <c r="H968" s="57"/>
      <c r="I968" s="58"/>
      <c r="J968" s="101"/>
    </row>
    <row r="969" spans="1:10" ht="11.25" customHeight="1">
      <c r="A969" s="59" t="s">
        <v>1821</v>
      </c>
      <c r="B969" s="59"/>
      <c r="C969" s="59"/>
      <c r="D969" s="59"/>
      <c r="E969" s="59" t="s">
        <v>861</v>
      </c>
      <c r="F969" s="59"/>
      <c r="G969" s="59" t="s">
        <v>862</v>
      </c>
      <c r="H969" s="59"/>
      <c r="I969" s="75" t="s">
        <v>1662</v>
      </c>
      <c r="J969" s="99"/>
    </row>
    <row r="970" spans="1:10" ht="11.25" customHeight="1">
      <c r="A970" s="76"/>
      <c r="B970" s="76"/>
      <c r="C970" s="76"/>
      <c r="D970" s="57"/>
      <c r="E970" s="57" t="s">
        <v>2187</v>
      </c>
      <c r="F970" s="57"/>
      <c r="G970" s="57"/>
      <c r="H970" s="57"/>
      <c r="I970" s="79"/>
      <c r="J970" s="101"/>
    </row>
    <row r="971" spans="1:10" ht="11.25" customHeight="1">
      <c r="A971" s="65" t="s">
        <v>863</v>
      </c>
      <c r="B971" s="65"/>
      <c r="C971" s="65"/>
      <c r="D971" s="65"/>
      <c r="E971" s="65" t="s">
        <v>864</v>
      </c>
      <c r="F971" s="65"/>
      <c r="G971" s="65" t="s">
        <v>865</v>
      </c>
      <c r="H971" s="65"/>
      <c r="I971" s="69">
        <v>70000</v>
      </c>
      <c r="J971" s="98"/>
    </row>
    <row r="972" spans="1:10" ht="11.25" customHeight="1">
      <c r="A972" s="65" t="s">
        <v>866</v>
      </c>
      <c r="B972" s="65"/>
      <c r="C972" s="65"/>
      <c r="D972" s="65"/>
      <c r="E972" s="65" t="s">
        <v>834</v>
      </c>
      <c r="F972" s="65"/>
      <c r="G972" s="65" t="s">
        <v>2389</v>
      </c>
      <c r="H972" s="65"/>
      <c r="I972" s="69">
        <v>10000</v>
      </c>
      <c r="J972" s="98"/>
    </row>
    <row r="973" spans="1:10" ht="11.25" customHeight="1">
      <c r="A973" s="65" t="s">
        <v>2068</v>
      </c>
      <c r="B973" s="65"/>
      <c r="C973" s="65"/>
      <c r="D973" s="65"/>
      <c r="E973" s="65" t="s">
        <v>867</v>
      </c>
      <c r="F973" s="65"/>
      <c r="G973" s="65" t="s">
        <v>868</v>
      </c>
      <c r="H973" s="65"/>
      <c r="I973" s="69">
        <v>18000</v>
      </c>
      <c r="J973" s="98"/>
    </row>
    <row r="974" spans="1:10" ht="11.25" customHeight="1">
      <c r="A974" s="65" t="s">
        <v>1811</v>
      </c>
      <c r="B974" s="65"/>
      <c r="C974" s="65"/>
      <c r="D974" s="59"/>
      <c r="E974" s="59"/>
      <c r="F974" s="59"/>
      <c r="G974" s="59"/>
      <c r="H974" s="59"/>
      <c r="I974" s="64"/>
      <c r="J974" s="99"/>
    </row>
    <row r="975" spans="1:10" ht="11.25" customHeight="1">
      <c r="A975" s="59" t="s">
        <v>869</v>
      </c>
      <c r="B975" s="59"/>
      <c r="C975" s="59"/>
      <c r="D975" s="59"/>
      <c r="E975" s="59" t="s">
        <v>870</v>
      </c>
      <c r="F975" s="59"/>
      <c r="G975" s="59" t="s">
        <v>871</v>
      </c>
      <c r="H975" s="59"/>
      <c r="I975" s="64">
        <v>6000000</v>
      </c>
      <c r="J975" s="100" t="s">
        <v>772</v>
      </c>
    </row>
    <row r="976" spans="1:10" ht="11.25" customHeight="1">
      <c r="A976" s="59"/>
      <c r="B976" s="59"/>
      <c r="C976" s="59"/>
      <c r="D976" s="59"/>
      <c r="E976" s="59" t="s">
        <v>872</v>
      </c>
      <c r="F976" s="59"/>
      <c r="G976" s="59"/>
      <c r="H976" s="59"/>
      <c r="I976" s="64"/>
      <c r="J976" s="99"/>
    </row>
    <row r="977" spans="1:10" ht="11.25" customHeight="1">
      <c r="A977" s="57"/>
      <c r="B977" s="57"/>
      <c r="C977" s="57"/>
      <c r="D977" s="57"/>
      <c r="E977" s="57" t="s">
        <v>873</v>
      </c>
      <c r="F977" s="57"/>
      <c r="G977" s="57" t="s">
        <v>874</v>
      </c>
      <c r="H977" s="57"/>
      <c r="I977" s="58"/>
      <c r="J977" s="101"/>
    </row>
    <row r="978" spans="1:10" ht="11.25" customHeight="1">
      <c r="A978" s="65" t="s">
        <v>875</v>
      </c>
      <c r="B978" s="65"/>
      <c r="C978" s="65"/>
      <c r="D978" s="65"/>
      <c r="E978" s="65" t="s">
        <v>876</v>
      </c>
      <c r="F978" s="65"/>
      <c r="G978" s="65" t="s">
        <v>2389</v>
      </c>
      <c r="H978" s="65"/>
      <c r="I978" s="69">
        <v>40000</v>
      </c>
      <c r="J978" s="98"/>
    </row>
    <row r="979" spans="1:10" ht="11.25" customHeight="1">
      <c r="A979" s="65" t="s">
        <v>877</v>
      </c>
      <c r="B979" s="65"/>
      <c r="C979" s="65"/>
      <c r="D979" s="65"/>
      <c r="E979" s="65" t="s">
        <v>837</v>
      </c>
      <c r="F979" s="65"/>
      <c r="G979" s="65" t="s">
        <v>878</v>
      </c>
      <c r="H979" s="65"/>
      <c r="I979" s="69">
        <v>3000000</v>
      </c>
      <c r="J979" s="98"/>
    </row>
    <row r="980" spans="1:10" ht="11.25" customHeight="1">
      <c r="A980" s="65" t="s">
        <v>686</v>
      </c>
      <c r="B980" s="65"/>
      <c r="C980" s="65"/>
      <c r="D980" s="65"/>
      <c r="E980" s="65" t="s">
        <v>879</v>
      </c>
      <c r="F980" s="65"/>
      <c r="G980" s="65" t="s">
        <v>880</v>
      </c>
      <c r="H980" s="65"/>
      <c r="I980" s="69">
        <v>120</v>
      </c>
      <c r="J980" s="98"/>
    </row>
    <row r="981" spans="1:10" ht="11.25" customHeight="1">
      <c r="A981" s="59" t="s">
        <v>881</v>
      </c>
      <c r="B981" s="59"/>
      <c r="C981" s="59"/>
      <c r="D981" s="59"/>
      <c r="E981" s="59" t="s">
        <v>882</v>
      </c>
      <c r="F981" s="59"/>
      <c r="G981" s="59" t="s">
        <v>883</v>
      </c>
      <c r="H981" s="59"/>
      <c r="I981" s="64">
        <v>7000</v>
      </c>
      <c r="J981" s="100" t="s">
        <v>772</v>
      </c>
    </row>
    <row r="982" spans="1:10" ht="11.25" customHeight="1">
      <c r="A982" s="57"/>
      <c r="B982" s="57"/>
      <c r="C982" s="57"/>
      <c r="D982" s="57"/>
      <c r="E982" s="57" t="s">
        <v>884</v>
      </c>
      <c r="F982" s="57"/>
      <c r="G982" s="57"/>
      <c r="H982" s="57"/>
      <c r="I982" s="58"/>
      <c r="J982" s="101"/>
    </row>
    <row r="983" spans="1:10" ht="11.25" customHeight="1">
      <c r="A983" s="59" t="s">
        <v>1664</v>
      </c>
      <c r="B983" s="59"/>
      <c r="C983" s="59"/>
      <c r="D983" s="59"/>
      <c r="E983" s="59" t="s">
        <v>885</v>
      </c>
      <c r="F983" s="59"/>
      <c r="G983" s="59" t="s">
        <v>886</v>
      </c>
      <c r="H983" s="59"/>
      <c r="I983" s="64">
        <v>300000</v>
      </c>
      <c r="J983" s="99"/>
    </row>
    <row r="984" spans="1:10" ht="11.25" customHeight="1">
      <c r="A984" s="57"/>
      <c r="B984" s="57"/>
      <c r="C984" s="57"/>
      <c r="D984" s="57"/>
      <c r="E984" s="57" t="s">
        <v>887</v>
      </c>
      <c r="F984" s="57"/>
      <c r="G984" s="57"/>
      <c r="H984" s="57"/>
      <c r="I984" s="58"/>
      <c r="J984" s="101"/>
    </row>
    <row r="985" spans="1:10" ht="11.25" customHeight="1">
      <c r="A985" s="65" t="s">
        <v>970</v>
      </c>
      <c r="B985" s="65"/>
      <c r="C985" s="65"/>
      <c r="D985" s="65"/>
      <c r="E985" s="70" t="s">
        <v>888</v>
      </c>
      <c r="F985" s="65"/>
      <c r="G985" s="65" t="s">
        <v>889</v>
      </c>
      <c r="H985" s="65"/>
      <c r="I985" s="69">
        <v>4500000</v>
      </c>
      <c r="J985" s="98"/>
    </row>
    <row r="986" spans="1:10" ht="11.25" customHeight="1">
      <c r="A986" s="65" t="s">
        <v>2083</v>
      </c>
      <c r="B986" s="65"/>
      <c r="C986" s="65"/>
      <c r="D986" s="65"/>
      <c r="E986" s="70" t="s">
        <v>890</v>
      </c>
      <c r="F986" s="65"/>
      <c r="G986" s="65" t="s">
        <v>891</v>
      </c>
      <c r="H986" s="65"/>
      <c r="I986" s="69">
        <v>4000000</v>
      </c>
      <c r="J986" s="98"/>
    </row>
    <row r="987" spans="1:10" ht="11.25" customHeight="1">
      <c r="A987" s="65" t="s">
        <v>2083</v>
      </c>
      <c r="B987" s="65"/>
      <c r="C987" s="65"/>
      <c r="D987" s="65"/>
      <c r="E987" s="70" t="s">
        <v>892</v>
      </c>
      <c r="F987" s="65"/>
      <c r="G987" s="65" t="s">
        <v>880</v>
      </c>
      <c r="H987" s="65"/>
      <c r="I987" s="69">
        <v>1300000</v>
      </c>
      <c r="J987" s="98"/>
    </row>
    <row r="988" spans="1:10" ht="11.25" customHeight="1">
      <c r="A988" s="65" t="s">
        <v>2083</v>
      </c>
      <c r="B988" s="65"/>
      <c r="C988" s="65"/>
      <c r="D988" s="65"/>
      <c r="E988" s="70" t="s">
        <v>893</v>
      </c>
      <c r="F988" s="65"/>
      <c r="G988" s="70" t="s">
        <v>894</v>
      </c>
      <c r="H988" s="65"/>
      <c r="I988" s="73">
        <v>1230000</v>
      </c>
      <c r="J988" s="98"/>
    </row>
    <row r="989" spans="1:10" ht="11.25" customHeight="1">
      <c r="A989" s="65" t="s">
        <v>2083</v>
      </c>
      <c r="B989" s="65"/>
      <c r="C989" s="65"/>
      <c r="D989" s="65"/>
      <c r="E989" s="70" t="s">
        <v>895</v>
      </c>
      <c r="F989" s="65"/>
      <c r="G989" s="70" t="s">
        <v>896</v>
      </c>
      <c r="H989" s="65"/>
      <c r="I989" s="73" t="s">
        <v>1662</v>
      </c>
      <c r="J989" s="98"/>
    </row>
    <row r="990" spans="1:10" ht="11.25" customHeight="1">
      <c r="A990" s="65" t="s">
        <v>2083</v>
      </c>
      <c r="B990" s="65"/>
      <c r="C990" s="65"/>
      <c r="D990" s="65"/>
      <c r="E990" s="65" t="s">
        <v>897</v>
      </c>
      <c r="F990" s="65"/>
      <c r="G990" s="65" t="s">
        <v>898</v>
      </c>
      <c r="H990" s="65"/>
      <c r="I990" s="69">
        <v>1200000</v>
      </c>
      <c r="J990" s="98"/>
    </row>
    <row r="991" spans="1:10" ht="11.25" customHeight="1">
      <c r="A991" s="65" t="s">
        <v>2083</v>
      </c>
      <c r="B991" s="65"/>
      <c r="C991" s="65"/>
      <c r="D991" s="65"/>
      <c r="E991" s="65" t="s">
        <v>899</v>
      </c>
      <c r="F991" s="65"/>
      <c r="G991" s="65" t="s">
        <v>2389</v>
      </c>
      <c r="H991" s="65"/>
      <c r="I991" s="69">
        <v>2300000</v>
      </c>
      <c r="J991" s="98"/>
    </row>
    <row r="992" spans="1:10" ht="11.25" customHeight="1">
      <c r="A992" s="65" t="s">
        <v>2083</v>
      </c>
      <c r="B992" s="65"/>
      <c r="C992" s="65"/>
      <c r="D992" s="65"/>
      <c r="E992" s="65" t="s">
        <v>900</v>
      </c>
      <c r="F992" s="65"/>
      <c r="G992" s="65" t="s">
        <v>901</v>
      </c>
      <c r="H992" s="65"/>
      <c r="I992" s="69">
        <v>3850000</v>
      </c>
      <c r="J992" s="98"/>
    </row>
    <row r="993" spans="1:10" ht="11.25" customHeight="1">
      <c r="A993" s="65" t="s">
        <v>2083</v>
      </c>
      <c r="B993" s="65"/>
      <c r="C993" s="65"/>
      <c r="D993" s="65"/>
      <c r="E993" s="65" t="s">
        <v>2091</v>
      </c>
      <c r="F993" s="65"/>
      <c r="G993" s="65" t="s">
        <v>862</v>
      </c>
      <c r="H993" s="65"/>
      <c r="I993" s="69">
        <v>1900000</v>
      </c>
      <c r="J993" s="98"/>
    </row>
    <row r="994" spans="1:10" ht="11.25" customHeight="1">
      <c r="A994" s="65" t="s">
        <v>2083</v>
      </c>
      <c r="B994" s="65"/>
      <c r="C994" s="65"/>
      <c r="D994" s="65"/>
      <c r="E994" s="65" t="s">
        <v>902</v>
      </c>
      <c r="F994" s="65"/>
      <c r="G994" s="65" t="s">
        <v>903</v>
      </c>
      <c r="H994" s="65"/>
      <c r="I994" s="73" t="s">
        <v>1662</v>
      </c>
      <c r="J994" s="98"/>
    </row>
    <row r="995" spans="1:10" ht="11.25" customHeight="1">
      <c r="A995" s="65" t="s">
        <v>2083</v>
      </c>
      <c r="B995" s="65"/>
      <c r="C995" s="65"/>
      <c r="D995" s="65"/>
      <c r="E995" s="65" t="s">
        <v>904</v>
      </c>
      <c r="F995" s="65"/>
      <c r="G995" s="65" t="s">
        <v>2389</v>
      </c>
      <c r="H995" s="65"/>
      <c r="I995" s="69">
        <v>1400000</v>
      </c>
      <c r="J995" s="98"/>
    </row>
    <row r="996" spans="1:10" ht="11.25" customHeight="1">
      <c r="A996" s="65" t="s">
        <v>2083</v>
      </c>
      <c r="B996" s="65"/>
      <c r="C996" s="65"/>
      <c r="D996" s="65"/>
      <c r="E996" s="65" t="s">
        <v>905</v>
      </c>
      <c r="F996" s="65"/>
      <c r="G996" s="65" t="s">
        <v>891</v>
      </c>
      <c r="H996" s="65"/>
      <c r="I996" s="69">
        <v>7300000</v>
      </c>
      <c r="J996" s="98"/>
    </row>
    <row r="997" spans="1:10" ht="11.25" customHeight="1">
      <c r="A997" s="65" t="s">
        <v>2083</v>
      </c>
      <c r="B997" s="65"/>
      <c r="C997" s="65"/>
      <c r="D997" s="65"/>
      <c r="E997" s="65" t="s">
        <v>906</v>
      </c>
      <c r="F997" s="65"/>
      <c r="G997" s="65" t="s">
        <v>907</v>
      </c>
      <c r="H997" s="65"/>
      <c r="I997" s="69">
        <v>4000000</v>
      </c>
      <c r="J997" s="98"/>
    </row>
    <row r="998" spans="1:10" ht="11.25" customHeight="1">
      <c r="A998" s="65" t="s">
        <v>2083</v>
      </c>
      <c r="B998" s="65"/>
      <c r="C998" s="65"/>
      <c r="D998" s="65"/>
      <c r="E998" s="65" t="s">
        <v>908</v>
      </c>
      <c r="F998" s="65"/>
      <c r="G998" s="57" t="s">
        <v>853</v>
      </c>
      <c r="H998" s="65"/>
      <c r="I998" s="69">
        <v>10650000</v>
      </c>
      <c r="J998" s="98"/>
    </row>
    <row r="999" spans="1:10" ht="11.25" customHeight="1">
      <c r="A999" s="59"/>
      <c r="B999" s="59"/>
      <c r="C999" s="59"/>
      <c r="D999" s="59"/>
      <c r="E999" s="65" t="s">
        <v>909</v>
      </c>
      <c r="F999" s="59"/>
      <c r="G999" s="59"/>
      <c r="H999" s="59"/>
      <c r="I999" s="64"/>
      <c r="J999" s="99"/>
    </row>
    <row r="1000" spans="1:10" ht="11.25" customHeight="1">
      <c r="A1000" s="57" t="s">
        <v>2083</v>
      </c>
      <c r="B1000" s="57"/>
      <c r="C1000" s="57"/>
      <c r="D1000" s="57"/>
      <c r="E1000" s="57" t="s">
        <v>910</v>
      </c>
      <c r="F1000" s="57"/>
      <c r="G1000" s="91" t="s">
        <v>894</v>
      </c>
      <c r="H1000" s="57"/>
      <c r="I1000" s="79" t="s">
        <v>1662</v>
      </c>
      <c r="J1000" s="101"/>
    </row>
    <row r="1001" spans="1:10" ht="11.25" customHeight="1">
      <c r="A1001" s="65" t="s">
        <v>2083</v>
      </c>
      <c r="B1001" s="65"/>
      <c r="C1001" s="65"/>
      <c r="D1001" s="65"/>
      <c r="E1001" s="65" t="s">
        <v>911</v>
      </c>
      <c r="F1001" s="65"/>
      <c r="G1001" s="65" t="s">
        <v>838</v>
      </c>
      <c r="H1001" s="65"/>
      <c r="I1001" s="73" t="s">
        <v>1662</v>
      </c>
      <c r="J1001" s="98"/>
    </row>
    <row r="1002" spans="1:10" ht="11.25" customHeight="1">
      <c r="A1002" s="59" t="s">
        <v>1884</v>
      </c>
      <c r="B1002" s="59"/>
      <c r="C1002" s="59"/>
      <c r="D1002" s="59"/>
      <c r="E1002" s="59" t="s">
        <v>912</v>
      </c>
      <c r="F1002" s="59"/>
      <c r="G1002" s="59" t="s">
        <v>2126</v>
      </c>
      <c r="H1002" s="59"/>
      <c r="I1002" s="64">
        <v>1500000</v>
      </c>
      <c r="J1002" s="100" t="s">
        <v>772</v>
      </c>
    </row>
    <row r="1003" spans="1:10" ht="11.25" customHeight="1">
      <c r="A1003" s="59"/>
      <c r="B1003" s="59"/>
      <c r="C1003" s="59"/>
      <c r="D1003" s="59"/>
      <c r="E1003" s="59"/>
      <c r="F1003" s="59"/>
      <c r="G1003" s="59" t="s">
        <v>2127</v>
      </c>
      <c r="H1003" s="59"/>
      <c r="I1003" s="64"/>
      <c r="J1003" s="99"/>
    </row>
    <row r="1004" spans="1:10" ht="11.25" customHeight="1">
      <c r="A1004" s="59"/>
      <c r="B1004" s="59"/>
      <c r="C1004" s="59"/>
      <c r="D1004" s="59"/>
      <c r="E1004" s="59"/>
      <c r="F1004" s="59"/>
      <c r="G1004" s="59" t="s">
        <v>2128</v>
      </c>
      <c r="H1004" s="59"/>
      <c r="I1004" s="64"/>
      <c r="J1004" s="99"/>
    </row>
    <row r="1005" spans="1:10" ht="11.25" customHeight="1">
      <c r="A1005" s="57"/>
      <c r="B1005" s="57"/>
      <c r="C1005" s="57"/>
      <c r="D1005" s="57"/>
      <c r="E1005" s="57"/>
      <c r="F1005" s="57"/>
      <c r="G1005" s="57" t="s">
        <v>2129</v>
      </c>
      <c r="H1005" s="57"/>
      <c r="I1005" s="58"/>
      <c r="J1005" s="101"/>
    </row>
    <row r="1006" spans="1:10" ht="11.25" customHeight="1">
      <c r="A1006" s="273" t="s">
        <v>1615</v>
      </c>
      <c r="B1006" s="273"/>
      <c r="C1006" s="273"/>
      <c r="D1006" s="273"/>
      <c r="E1006" s="273"/>
      <c r="F1006" s="273"/>
      <c r="G1006" s="273"/>
      <c r="H1006" s="273"/>
      <c r="I1006" s="273"/>
      <c r="J1006" s="273"/>
    </row>
    <row r="1007" spans="1:10" ht="11.25" customHeight="1">
      <c r="A1007" s="276"/>
      <c r="B1007" s="276"/>
      <c r="C1007" s="276"/>
      <c r="D1007" s="276"/>
      <c r="E1007" s="276"/>
      <c r="F1007" s="276"/>
      <c r="G1007" s="276"/>
      <c r="H1007" s="276"/>
      <c r="I1007" s="276"/>
      <c r="J1007" s="276"/>
    </row>
    <row r="1008" spans="1:10" ht="11.25" customHeight="1">
      <c r="A1008" s="274"/>
      <c r="B1008" s="274"/>
      <c r="C1008" s="274"/>
      <c r="D1008" s="274"/>
      <c r="E1008" s="274"/>
      <c r="F1008" s="274"/>
      <c r="G1008" s="274"/>
      <c r="H1008" s="274"/>
      <c r="I1008" s="274"/>
      <c r="J1008" s="274"/>
    </row>
    <row r="1009" spans="1:10" ht="11.25" customHeight="1">
      <c r="A1009" s="272" t="s">
        <v>2061</v>
      </c>
      <c r="B1009" s="272"/>
      <c r="C1009" s="272"/>
      <c r="D1009" s="272"/>
      <c r="E1009" s="272"/>
      <c r="F1009" s="272"/>
      <c r="G1009" s="272"/>
      <c r="H1009" s="272"/>
      <c r="I1009" s="272"/>
      <c r="J1009" s="272"/>
    </row>
    <row r="1010" spans="1:10" ht="11.25" customHeight="1">
      <c r="A1010" s="272" t="s">
        <v>2498</v>
      </c>
      <c r="B1010" s="272"/>
      <c r="C1010" s="272"/>
      <c r="D1010" s="272"/>
      <c r="E1010" s="272"/>
      <c r="F1010" s="272"/>
      <c r="G1010" s="272"/>
      <c r="H1010" s="272"/>
      <c r="I1010" s="272"/>
      <c r="J1010" s="272"/>
    </row>
    <row r="1011" spans="1:10" ht="11.25" customHeight="1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</row>
    <row r="1012" spans="1:10" ht="11.25" customHeight="1">
      <c r="A1012" s="272" t="s">
        <v>748</v>
      </c>
      <c r="B1012" s="272"/>
      <c r="C1012" s="272"/>
      <c r="D1012" s="272"/>
      <c r="E1012" s="272"/>
      <c r="F1012" s="272"/>
      <c r="G1012" s="272"/>
      <c r="H1012" s="272"/>
      <c r="I1012" s="272"/>
      <c r="J1012" s="272"/>
    </row>
    <row r="1013" spans="1:10" ht="11.25" customHeight="1">
      <c r="A1013" s="275" t="s">
        <v>761</v>
      </c>
      <c r="B1013" s="275"/>
      <c r="C1013" s="275"/>
      <c r="D1013" s="275"/>
      <c r="E1013" s="275"/>
      <c r="F1013" s="275"/>
      <c r="G1013" s="275"/>
      <c r="H1013" s="275"/>
      <c r="I1013" s="275"/>
      <c r="J1013" s="275"/>
    </row>
    <row r="1014" spans="1:10" ht="11.25" customHeight="1">
      <c r="A1014" s="273"/>
      <c r="B1014" s="273"/>
      <c r="C1014" s="273"/>
      <c r="D1014" s="59"/>
      <c r="E1014" s="59"/>
      <c r="F1014" s="59"/>
      <c r="G1014" s="59"/>
      <c r="H1014" s="59"/>
      <c r="I1014" s="60" t="s">
        <v>762</v>
      </c>
      <c r="J1014" s="59"/>
    </row>
    <row r="1015" spans="1:10" ht="11.25" customHeight="1">
      <c r="A1015" s="61" t="s">
        <v>1625</v>
      </c>
      <c r="B1015" s="61"/>
      <c r="C1015" s="61"/>
      <c r="D1015" s="61"/>
      <c r="E1015" s="62" t="s">
        <v>763</v>
      </c>
      <c r="F1015" s="57"/>
      <c r="G1015" s="62" t="s">
        <v>764</v>
      </c>
      <c r="H1015" s="62"/>
      <c r="I1015" s="63" t="s">
        <v>765</v>
      </c>
      <c r="J1015" s="57"/>
    </row>
    <row r="1016" spans="1:10" ht="11.25" customHeight="1">
      <c r="A1016" s="71" t="s">
        <v>742</v>
      </c>
      <c r="B1016" s="71"/>
      <c r="C1016" s="71"/>
      <c r="D1016" s="55"/>
      <c r="E1016" s="59"/>
      <c r="F1016" s="59"/>
      <c r="G1016" s="59"/>
      <c r="H1016" s="59"/>
      <c r="I1016" s="64"/>
      <c r="J1016" s="59"/>
    </row>
    <row r="1017" spans="1:10" ht="11.25" customHeight="1">
      <c r="A1017" s="65" t="s">
        <v>1816</v>
      </c>
      <c r="B1017" s="65"/>
      <c r="C1017" s="65"/>
      <c r="D1017" s="59"/>
      <c r="E1017" s="59"/>
      <c r="F1017" s="59"/>
      <c r="G1017" s="59"/>
      <c r="H1017" s="59"/>
      <c r="I1017" s="64"/>
      <c r="J1017" s="99"/>
    </row>
    <row r="1018" spans="1:10" ht="11.25" customHeight="1">
      <c r="A1018" s="59" t="s">
        <v>913</v>
      </c>
      <c r="B1018" s="59"/>
      <c r="C1018" s="59"/>
      <c r="D1018" s="59"/>
      <c r="E1018" s="59" t="s">
        <v>914</v>
      </c>
      <c r="F1018" s="59"/>
      <c r="G1018" s="59" t="s">
        <v>915</v>
      </c>
      <c r="H1018" s="59"/>
      <c r="I1018" s="64">
        <v>600000</v>
      </c>
      <c r="J1018" s="100" t="s">
        <v>772</v>
      </c>
    </row>
    <row r="1019" spans="1:10" ht="11.25" customHeight="1">
      <c r="A1019" s="59"/>
      <c r="B1019" s="59"/>
      <c r="C1019" s="59"/>
      <c r="D1019" s="59"/>
      <c r="E1019" s="59" t="s">
        <v>916</v>
      </c>
      <c r="F1019" s="59"/>
      <c r="G1019" s="59" t="s">
        <v>917</v>
      </c>
      <c r="H1019" s="59"/>
      <c r="I1019" s="64"/>
      <c r="J1019" s="99"/>
    </row>
    <row r="1020" spans="1:10" ht="11.25" customHeight="1">
      <c r="A1020" s="59"/>
      <c r="B1020" s="59"/>
      <c r="C1020" s="59"/>
      <c r="D1020" s="59"/>
      <c r="E1020" s="59" t="s">
        <v>918</v>
      </c>
      <c r="F1020" s="59"/>
      <c r="G1020" s="59" t="s">
        <v>919</v>
      </c>
      <c r="H1020" s="59"/>
      <c r="I1020" s="64"/>
      <c r="J1020" s="99"/>
    </row>
    <row r="1021" spans="1:10" ht="11.25" customHeight="1">
      <c r="A1021" s="57"/>
      <c r="B1021" s="57"/>
      <c r="C1021" s="57"/>
      <c r="D1021" s="57"/>
      <c r="E1021" s="57" t="s">
        <v>2187</v>
      </c>
      <c r="F1021" s="57"/>
      <c r="G1021" s="57"/>
      <c r="H1021" s="57"/>
      <c r="I1021" s="58"/>
      <c r="J1021" s="101"/>
    </row>
    <row r="1022" spans="1:10" ht="11.25" customHeight="1">
      <c r="A1022" s="65" t="s">
        <v>920</v>
      </c>
      <c r="B1022" s="65"/>
      <c r="C1022" s="65"/>
      <c r="D1022" s="65"/>
      <c r="E1022" s="65" t="s">
        <v>2091</v>
      </c>
      <c r="F1022" s="65"/>
      <c r="G1022" s="65" t="s">
        <v>2091</v>
      </c>
      <c r="H1022" s="65"/>
      <c r="I1022" s="69">
        <v>60000</v>
      </c>
      <c r="J1022" s="98"/>
    </row>
    <row r="1023" spans="1:10" ht="11.25" customHeight="1">
      <c r="A1023" s="65" t="s">
        <v>1519</v>
      </c>
      <c r="B1023" s="65"/>
      <c r="C1023" s="65"/>
      <c r="D1023" s="65"/>
      <c r="E1023" s="65" t="s">
        <v>2518</v>
      </c>
      <c r="F1023" s="65"/>
      <c r="G1023" s="65" t="s">
        <v>2389</v>
      </c>
      <c r="H1023" s="65"/>
      <c r="I1023" s="69">
        <v>20000</v>
      </c>
      <c r="J1023" s="98"/>
    </row>
    <row r="1024" spans="1:10" ht="11.25" customHeight="1">
      <c r="A1024" s="65" t="s">
        <v>2519</v>
      </c>
      <c r="B1024" s="65"/>
      <c r="C1024" s="65"/>
      <c r="D1024" s="65"/>
      <c r="E1024" s="65" t="s">
        <v>2520</v>
      </c>
      <c r="F1024" s="65"/>
      <c r="G1024" s="65" t="s">
        <v>2499</v>
      </c>
      <c r="H1024" s="65"/>
      <c r="I1024" s="73" t="s">
        <v>1662</v>
      </c>
      <c r="J1024" s="98"/>
    </row>
    <row r="1025" spans="1:10" ht="11.25" customHeight="1">
      <c r="A1025" s="65" t="s">
        <v>2500</v>
      </c>
      <c r="B1025" s="65"/>
      <c r="C1025" s="65"/>
      <c r="D1025" s="65"/>
      <c r="E1025" s="65" t="s">
        <v>864</v>
      </c>
      <c r="F1025" s="65"/>
      <c r="G1025" s="65" t="s">
        <v>865</v>
      </c>
      <c r="H1025" s="65"/>
      <c r="I1025" s="69">
        <v>25000</v>
      </c>
      <c r="J1025" s="98"/>
    </row>
    <row r="1026" spans="1:10" ht="11.25" customHeight="1">
      <c r="A1026" s="65" t="s">
        <v>2501</v>
      </c>
      <c r="B1026" s="65"/>
      <c r="C1026" s="65"/>
      <c r="D1026" s="59"/>
      <c r="E1026" s="59"/>
      <c r="F1026" s="59"/>
      <c r="G1026" s="59"/>
      <c r="H1026" s="59"/>
      <c r="I1026" s="64"/>
      <c r="J1026" s="99"/>
    </row>
    <row r="1027" spans="1:10" ht="11.25" customHeight="1">
      <c r="A1027" s="59" t="s">
        <v>303</v>
      </c>
      <c r="B1027" s="59"/>
      <c r="C1027" s="59"/>
      <c r="D1027" s="59"/>
      <c r="E1027" s="59" t="s">
        <v>918</v>
      </c>
      <c r="F1027" s="59"/>
      <c r="G1027" s="59" t="s">
        <v>919</v>
      </c>
      <c r="H1027" s="59"/>
      <c r="I1027" s="64">
        <v>100000</v>
      </c>
      <c r="J1027" s="99"/>
    </row>
    <row r="1028" spans="1:10" ht="11.25" customHeight="1">
      <c r="A1028" s="57"/>
      <c r="B1028" s="57"/>
      <c r="C1028" s="57"/>
      <c r="D1028" s="57"/>
      <c r="E1028" s="57" t="s">
        <v>2187</v>
      </c>
      <c r="F1028" s="57"/>
      <c r="G1028" s="57"/>
      <c r="H1028" s="57"/>
      <c r="I1028" s="58"/>
      <c r="J1028" s="101"/>
    </row>
    <row r="1029" spans="1:10" ht="11.25" customHeight="1">
      <c r="A1029" s="65" t="s">
        <v>7</v>
      </c>
      <c r="B1029" s="65"/>
      <c r="C1029" s="65"/>
      <c r="D1029" s="65"/>
      <c r="E1029" s="65" t="s">
        <v>304</v>
      </c>
      <c r="F1029" s="65"/>
      <c r="G1029" s="65" t="s">
        <v>917</v>
      </c>
      <c r="H1029" s="65"/>
      <c r="I1029" s="73" t="s">
        <v>1662</v>
      </c>
      <c r="J1029" s="98"/>
    </row>
    <row r="1030" spans="1:10" ht="11.25" customHeight="1">
      <c r="A1030" s="65" t="s">
        <v>305</v>
      </c>
      <c r="B1030" s="65"/>
      <c r="C1030" s="65"/>
      <c r="D1030" s="65"/>
      <c r="E1030" s="65" t="s">
        <v>306</v>
      </c>
      <c r="F1030" s="65"/>
      <c r="G1030" s="65" t="s">
        <v>862</v>
      </c>
      <c r="H1030" s="65"/>
      <c r="I1030" s="73" t="s">
        <v>1662</v>
      </c>
      <c r="J1030" s="98"/>
    </row>
    <row r="1031" spans="1:10" ht="11.25" customHeight="1">
      <c r="A1031" s="65" t="s">
        <v>7</v>
      </c>
      <c r="B1031" s="65"/>
      <c r="C1031" s="65"/>
      <c r="D1031" s="65"/>
      <c r="E1031" s="65" t="s">
        <v>307</v>
      </c>
      <c r="F1031" s="65"/>
      <c r="G1031" s="65" t="s">
        <v>308</v>
      </c>
      <c r="H1031" s="65"/>
      <c r="I1031" s="73" t="s">
        <v>1662</v>
      </c>
      <c r="J1031" s="98"/>
    </row>
    <row r="1032" spans="1:10" ht="11.25" customHeight="1">
      <c r="A1032" s="71" t="s">
        <v>738</v>
      </c>
      <c r="B1032" s="71"/>
      <c r="C1032" s="71"/>
      <c r="D1032" s="55"/>
      <c r="E1032" s="59"/>
      <c r="F1032" s="59"/>
      <c r="G1032" s="59"/>
      <c r="H1032" s="59"/>
      <c r="I1032" s="64"/>
      <c r="J1032" s="59"/>
    </row>
    <row r="1033" spans="1:10" ht="11.25" customHeight="1">
      <c r="A1033" s="65" t="s">
        <v>635</v>
      </c>
      <c r="B1033" s="65"/>
      <c r="C1033" s="65"/>
      <c r="D1033" s="57"/>
      <c r="E1033" s="57" t="s">
        <v>309</v>
      </c>
      <c r="F1033" s="57"/>
      <c r="G1033" s="57" t="s">
        <v>310</v>
      </c>
      <c r="H1033" s="57"/>
      <c r="I1033" s="79" t="s">
        <v>1662</v>
      </c>
      <c r="J1033" s="101"/>
    </row>
    <row r="1034" spans="1:10" ht="11.25" customHeight="1">
      <c r="A1034" s="65" t="s">
        <v>311</v>
      </c>
      <c r="B1034" s="65"/>
      <c r="C1034" s="65"/>
      <c r="D1034" s="65"/>
      <c r="E1034" s="65" t="s">
        <v>312</v>
      </c>
      <c r="F1034" s="65"/>
      <c r="G1034" s="80" t="s">
        <v>1662</v>
      </c>
      <c r="H1034" s="65"/>
      <c r="I1034" s="73" t="s">
        <v>1662</v>
      </c>
      <c r="J1034" s="98"/>
    </row>
    <row r="1035" spans="1:10" ht="11.25" customHeight="1">
      <c r="A1035" s="65" t="s">
        <v>2301</v>
      </c>
      <c r="B1035" s="65"/>
      <c r="C1035" s="65"/>
      <c r="D1035" s="59"/>
      <c r="E1035" s="59"/>
      <c r="F1035" s="59"/>
      <c r="G1035" s="59"/>
      <c r="H1035" s="59"/>
      <c r="I1035" s="75"/>
      <c r="J1035" s="99"/>
    </row>
    <row r="1036" spans="1:10" ht="11.25" customHeight="1">
      <c r="A1036" s="65" t="s">
        <v>2302</v>
      </c>
      <c r="B1036" s="65"/>
      <c r="C1036" s="65"/>
      <c r="D1036" s="57"/>
      <c r="E1036" s="57" t="s">
        <v>313</v>
      </c>
      <c r="F1036" s="57"/>
      <c r="G1036" s="81" t="s">
        <v>1662</v>
      </c>
      <c r="H1036" s="57"/>
      <c r="I1036" s="79" t="s">
        <v>1662</v>
      </c>
      <c r="J1036" s="101"/>
    </row>
    <row r="1037" spans="1:10" ht="11.25" customHeight="1">
      <c r="A1037" s="65" t="s">
        <v>2305</v>
      </c>
      <c r="B1037" s="65"/>
      <c r="C1037" s="65"/>
      <c r="D1037" s="65"/>
      <c r="E1037" s="65" t="s">
        <v>314</v>
      </c>
      <c r="F1037" s="65"/>
      <c r="G1037" s="65" t="s">
        <v>315</v>
      </c>
      <c r="H1037" s="65"/>
      <c r="I1037" s="73">
        <v>8000000</v>
      </c>
      <c r="J1037" s="98"/>
    </row>
    <row r="1038" spans="1:10" ht="11.25" customHeight="1">
      <c r="A1038" s="59" t="s">
        <v>479</v>
      </c>
      <c r="B1038" s="59"/>
      <c r="C1038" s="59"/>
      <c r="D1038" s="59"/>
      <c r="E1038" s="65" t="s">
        <v>316</v>
      </c>
      <c r="F1038" s="59"/>
      <c r="G1038" s="59"/>
      <c r="H1038" s="59"/>
      <c r="I1038" s="64"/>
      <c r="J1038" s="99"/>
    </row>
    <row r="1039" spans="1:10" ht="11.25" customHeight="1">
      <c r="A1039" s="57"/>
      <c r="B1039" s="57"/>
      <c r="C1039" s="57"/>
      <c r="D1039" s="57"/>
      <c r="E1039" s="57" t="s">
        <v>317</v>
      </c>
      <c r="F1039" s="57"/>
      <c r="G1039" s="57" t="s">
        <v>2091</v>
      </c>
      <c r="H1039" s="57"/>
      <c r="I1039" s="58">
        <v>6000000</v>
      </c>
      <c r="J1039" s="101"/>
    </row>
    <row r="1040" spans="1:10" ht="11.25" customHeight="1">
      <c r="A1040" s="65" t="s">
        <v>790</v>
      </c>
      <c r="B1040" s="65"/>
      <c r="C1040" s="65"/>
      <c r="D1040" s="65"/>
      <c r="E1040" s="65" t="s">
        <v>318</v>
      </c>
      <c r="F1040" s="65"/>
      <c r="G1040" s="65" t="s">
        <v>319</v>
      </c>
      <c r="H1040" s="65"/>
      <c r="I1040" s="69">
        <v>1000000</v>
      </c>
      <c r="J1040" s="109" t="s">
        <v>772</v>
      </c>
    </row>
    <row r="1041" spans="1:10" ht="11.25" customHeight="1">
      <c r="A1041" s="65" t="s">
        <v>1633</v>
      </c>
      <c r="B1041" s="65"/>
      <c r="C1041" s="65"/>
      <c r="D1041" s="59"/>
      <c r="E1041" s="59"/>
      <c r="F1041" s="59"/>
      <c r="G1041" s="59"/>
      <c r="H1041" s="59"/>
      <c r="I1041" s="64"/>
      <c r="J1041" s="99"/>
    </row>
    <row r="1042" spans="1:10" ht="11.25" customHeight="1">
      <c r="A1042" s="65" t="s">
        <v>769</v>
      </c>
      <c r="B1042" s="65"/>
      <c r="C1042" s="65"/>
      <c r="D1042" s="57"/>
      <c r="E1042" s="57" t="s">
        <v>320</v>
      </c>
      <c r="F1042" s="57"/>
      <c r="G1042" s="57" t="s">
        <v>321</v>
      </c>
      <c r="H1042" s="57"/>
      <c r="I1042" s="58">
        <v>100000</v>
      </c>
      <c r="J1042" s="111" t="s">
        <v>772</v>
      </c>
    </row>
    <row r="1043" spans="1:10" ht="11.25" customHeight="1">
      <c r="A1043" s="65" t="s">
        <v>40</v>
      </c>
      <c r="B1043" s="65"/>
      <c r="C1043" s="65"/>
      <c r="D1043" s="65"/>
      <c r="E1043" s="65" t="s">
        <v>322</v>
      </c>
      <c r="F1043" s="65"/>
      <c r="G1043" s="65" t="s">
        <v>323</v>
      </c>
      <c r="H1043" s="65"/>
      <c r="I1043" s="69">
        <v>130000</v>
      </c>
      <c r="J1043" s="98"/>
    </row>
    <row r="1044" spans="1:10" ht="11.25" customHeight="1">
      <c r="A1044" s="65" t="s">
        <v>2099</v>
      </c>
      <c r="B1044" s="65"/>
      <c r="C1044" s="65"/>
      <c r="D1044" s="65"/>
      <c r="E1044" s="65" t="s">
        <v>324</v>
      </c>
      <c r="F1044" s="65"/>
      <c r="G1044" s="65" t="s">
        <v>325</v>
      </c>
      <c r="H1044" s="65"/>
      <c r="I1044" s="73" t="s">
        <v>1662</v>
      </c>
      <c r="J1044" s="98"/>
    </row>
    <row r="1045" spans="1:10" ht="11.25" customHeight="1">
      <c r="A1045" s="59" t="s">
        <v>1843</v>
      </c>
      <c r="B1045" s="59"/>
      <c r="C1045" s="59"/>
      <c r="D1045" s="59"/>
      <c r="E1045" s="59" t="s">
        <v>326</v>
      </c>
      <c r="F1045" s="59"/>
      <c r="G1045" s="59" t="s">
        <v>2130</v>
      </c>
      <c r="H1045" s="59"/>
      <c r="I1045" s="64">
        <v>120000</v>
      </c>
      <c r="J1045" s="100" t="s">
        <v>772</v>
      </c>
    </row>
    <row r="1046" spans="1:10" ht="11.25" customHeight="1">
      <c r="A1046" s="59"/>
      <c r="B1046" s="59"/>
      <c r="C1046" s="59"/>
      <c r="D1046" s="59"/>
      <c r="E1046" s="59"/>
      <c r="F1046" s="59"/>
      <c r="G1046" s="59" t="s">
        <v>2131</v>
      </c>
      <c r="H1046" s="59"/>
      <c r="I1046" s="64"/>
      <c r="J1046" s="99"/>
    </row>
    <row r="1047" spans="1:10" ht="11.25" customHeight="1">
      <c r="A1047" s="57"/>
      <c r="B1047" s="57"/>
      <c r="C1047" s="57"/>
      <c r="D1047" s="57"/>
      <c r="E1047" s="57"/>
      <c r="F1047" s="57"/>
      <c r="G1047" s="57" t="s">
        <v>2132</v>
      </c>
      <c r="H1047" s="57"/>
      <c r="I1047" s="58"/>
      <c r="J1047" s="101"/>
    </row>
    <row r="1048" spans="1:10" ht="11.25" customHeight="1">
      <c r="A1048" s="65" t="s">
        <v>327</v>
      </c>
      <c r="B1048" s="65"/>
      <c r="C1048" s="65"/>
      <c r="D1048" s="65"/>
      <c r="E1048" s="65" t="s">
        <v>328</v>
      </c>
      <c r="F1048" s="65"/>
      <c r="G1048" s="65" t="s">
        <v>323</v>
      </c>
      <c r="H1048" s="65"/>
      <c r="I1048" s="73" t="s">
        <v>1662</v>
      </c>
      <c r="J1048" s="98"/>
    </row>
    <row r="1049" spans="1:10" ht="11.25" customHeight="1">
      <c r="A1049" s="65" t="s">
        <v>790</v>
      </c>
      <c r="B1049" s="65"/>
      <c r="C1049" s="65"/>
      <c r="D1049" s="65"/>
      <c r="E1049" s="65" t="s">
        <v>329</v>
      </c>
      <c r="F1049" s="65"/>
      <c r="G1049" s="65" t="s">
        <v>330</v>
      </c>
      <c r="H1049" s="65"/>
      <c r="I1049" s="73" t="s">
        <v>1662</v>
      </c>
      <c r="J1049" s="98"/>
    </row>
    <row r="1050" spans="1:10" ht="11.25" customHeight="1">
      <c r="A1050" s="65" t="s">
        <v>790</v>
      </c>
      <c r="B1050" s="65"/>
      <c r="C1050" s="65"/>
      <c r="D1050" s="65"/>
      <c r="E1050" s="65" t="s">
        <v>331</v>
      </c>
      <c r="F1050" s="65"/>
      <c r="G1050" s="65" t="s">
        <v>332</v>
      </c>
      <c r="H1050" s="65"/>
      <c r="I1050" s="73" t="s">
        <v>1662</v>
      </c>
      <c r="J1050" s="98"/>
    </row>
    <row r="1051" spans="1:10" ht="11.25" customHeight="1">
      <c r="A1051" s="65" t="s">
        <v>790</v>
      </c>
      <c r="B1051" s="65"/>
      <c r="C1051" s="65"/>
      <c r="D1051" s="65"/>
      <c r="E1051" s="65" t="s">
        <v>333</v>
      </c>
      <c r="F1051" s="65"/>
      <c r="G1051" s="65" t="s">
        <v>334</v>
      </c>
      <c r="H1051" s="65"/>
      <c r="I1051" s="73" t="s">
        <v>1662</v>
      </c>
      <c r="J1051" s="98"/>
    </row>
    <row r="1052" spans="1:10" ht="11.25" customHeight="1">
      <c r="A1052" s="65" t="s">
        <v>790</v>
      </c>
      <c r="B1052" s="65"/>
      <c r="C1052" s="65"/>
      <c r="D1052" s="65"/>
      <c r="E1052" s="65" t="s">
        <v>335</v>
      </c>
      <c r="F1052" s="65"/>
      <c r="G1052" s="65" t="s">
        <v>336</v>
      </c>
      <c r="H1052" s="65"/>
      <c r="I1052" s="73" t="s">
        <v>1662</v>
      </c>
      <c r="J1052" s="98"/>
    </row>
    <row r="1053" spans="1:10" ht="11.25" customHeight="1">
      <c r="A1053" s="65" t="s">
        <v>790</v>
      </c>
      <c r="B1053" s="65"/>
      <c r="C1053" s="65"/>
      <c r="D1053" s="65"/>
      <c r="E1053" s="65" t="s">
        <v>337</v>
      </c>
      <c r="F1053" s="65"/>
      <c r="G1053" s="65" t="s">
        <v>338</v>
      </c>
      <c r="H1053" s="65"/>
      <c r="I1053" s="73" t="s">
        <v>1662</v>
      </c>
      <c r="J1053" s="98"/>
    </row>
    <row r="1054" spans="1:10" ht="11.25" customHeight="1">
      <c r="A1054" s="59" t="s">
        <v>2459</v>
      </c>
      <c r="B1054" s="59"/>
      <c r="C1054" s="59"/>
      <c r="D1054" s="59"/>
      <c r="E1054" s="59" t="s">
        <v>339</v>
      </c>
      <c r="F1054" s="59"/>
      <c r="G1054" s="59" t="s">
        <v>340</v>
      </c>
      <c r="H1054" s="59"/>
      <c r="I1054" s="75">
        <v>150000</v>
      </c>
      <c r="J1054" s="99"/>
    </row>
    <row r="1055" spans="1:10" ht="11.25" customHeight="1">
      <c r="A1055" s="57"/>
      <c r="B1055" s="57"/>
      <c r="C1055" s="57"/>
      <c r="D1055" s="57"/>
      <c r="E1055" s="57" t="s">
        <v>341</v>
      </c>
      <c r="F1055" s="57"/>
      <c r="G1055" s="57"/>
      <c r="H1055" s="57"/>
      <c r="I1055" s="79"/>
      <c r="J1055" s="101"/>
    </row>
    <row r="1056" spans="1:10" ht="11.25" customHeight="1">
      <c r="A1056" s="65" t="s">
        <v>790</v>
      </c>
      <c r="B1056" s="65"/>
      <c r="C1056" s="65"/>
      <c r="D1056" s="65"/>
      <c r="E1056" s="65" t="s">
        <v>342</v>
      </c>
      <c r="F1056" s="65"/>
      <c r="G1056" s="65" t="s">
        <v>343</v>
      </c>
      <c r="H1056" s="65"/>
      <c r="I1056" s="73" t="s">
        <v>1662</v>
      </c>
      <c r="J1056" s="98"/>
    </row>
    <row r="1057" spans="1:10" ht="11.25" customHeight="1">
      <c r="A1057" s="59" t="s">
        <v>1626</v>
      </c>
      <c r="B1057" s="59"/>
      <c r="C1057" s="67" t="s">
        <v>1617</v>
      </c>
      <c r="D1057" s="59"/>
      <c r="E1057" s="59" t="s">
        <v>344</v>
      </c>
      <c r="F1057" s="59"/>
      <c r="G1057" s="59" t="s">
        <v>345</v>
      </c>
      <c r="H1057" s="59"/>
      <c r="I1057" s="75">
        <v>85000</v>
      </c>
      <c r="J1057" s="100" t="s">
        <v>772</v>
      </c>
    </row>
    <row r="1058" spans="1:10" ht="11.25" customHeight="1">
      <c r="A1058" s="57"/>
      <c r="B1058" s="57"/>
      <c r="C1058" s="68"/>
      <c r="D1058" s="57"/>
      <c r="E1058" s="57" t="s">
        <v>346</v>
      </c>
      <c r="F1058" s="57"/>
      <c r="G1058" s="57"/>
      <c r="H1058" s="57"/>
      <c r="I1058" s="79"/>
      <c r="J1058" s="101"/>
    </row>
    <row r="1059" spans="1:10" ht="11.25" customHeight="1">
      <c r="A1059" s="65" t="s">
        <v>790</v>
      </c>
      <c r="B1059" s="65"/>
      <c r="C1059" s="72"/>
      <c r="D1059" s="65"/>
      <c r="E1059" s="65" t="s">
        <v>347</v>
      </c>
      <c r="F1059" s="65"/>
      <c r="G1059" s="65" t="s">
        <v>348</v>
      </c>
      <c r="H1059" s="65"/>
      <c r="I1059" s="73">
        <v>50</v>
      </c>
      <c r="J1059" s="98"/>
    </row>
    <row r="1060" spans="1:10" ht="11.25" customHeight="1">
      <c r="A1060" s="65" t="s">
        <v>790</v>
      </c>
      <c r="B1060" s="65"/>
      <c r="C1060" s="72"/>
      <c r="D1060" s="65"/>
      <c r="E1060" s="65" t="s">
        <v>349</v>
      </c>
      <c r="F1060" s="65"/>
      <c r="G1060" s="65" t="s">
        <v>350</v>
      </c>
      <c r="H1060" s="65"/>
      <c r="I1060" s="73" t="s">
        <v>1662</v>
      </c>
      <c r="J1060" s="98"/>
    </row>
    <row r="1061" spans="1:10" ht="11.25" customHeight="1">
      <c r="A1061" s="65" t="s">
        <v>790</v>
      </c>
      <c r="B1061" s="65"/>
      <c r="C1061" s="72"/>
      <c r="D1061" s="65"/>
      <c r="E1061" s="65" t="s">
        <v>320</v>
      </c>
      <c r="F1061" s="65"/>
      <c r="G1061" s="65" t="s">
        <v>321</v>
      </c>
      <c r="H1061" s="65"/>
      <c r="I1061" s="73" t="s">
        <v>1662</v>
      </c>
      <c r="J1061" s="98"/>
    </row>
    <row r="1062" spans="1:10" ht="11.25" customHeight="1">
      <c r="A1062" s="65" t="s">
        <v>1822</v>
      </c>
      <c r="B1062" s="65"/>
      <c r="C1062" s="72"/>
      <c r="D1062" s="65"/>
      <c r="E1062" s="65" t="s">
        <v>351</v>
      </c>
      <c r="F1062" s="65"/>
      <c r="G1062" s="65" t="s">
        <v>352</v>
      </c>
      <c r="H1062" s="65"/>
      <c r="I1062" s="73" t="s">
        <v>1662</v>
      </c>
      <c r="J1062" s="98"/>
    </row>
    <row r="1063" spans="1:10" ht="11.25" customHeight="1">
      <c r="A1063" s="65" t="s">
        <v>812</v>
      </c>
      <c r="B1063" s="65"/>
      <c r="C1063" s="72"/>
      <c r="D1063" s="65"/>
      <c r="E1063" s="65" t="s">
        <v>353</v>
      </c>
      <c r="F1063" s="65"/>
      <c r="G1063" s="65" t="s">
        <v>350</v>
      </c>
      <c r="H1063" s="65"/>
      <c r="I1063" s="73" t="s">
        <v>1662</v>
      </c>
      <c r="J1063" s="98"/>
    </row>
    <row r="1064" spans="1:10" ht="11.25" customHeight="1">
      <c r="A1064" s="59" t="s">
        <v>354</v>
      </c>
      <c r="B1064" s="59"/>
      <c r="C1064" s="59"/>
      <c r="D1064" s="59"/>
      <c r="E1064" s="59" t="s">
        <v>355</v>
      </c>
      <c r="F1064" s="59"/>
      <c r="G1064" s="59" t="s">
        <v>2133</v>
      </c>
      <c r="H1064" s="59"/>
      <c r="I1064" s="75">
        <v>40000</v>
      </c>
      <c r="J1064" s="100" t="s">
        <v>772</v>
      </c>
    </row>
    <row r="1065" spans="1:10" ht="11.25" customHeight="1">
      <c r="A1065" s="59"/>
      <c r="B1065" s="59"/>
      <c r="C1065" s="59"/>
      <c r="D1065" s="59"/>
      <c r="E1065" s="59" t="s">
        <v>356</v>
      </c>
      <c r="F1065" s="59"/>
      <c r="G1065" s="59" t="s">
        <v>2134</v>
      </c>
      <c r="H1065" s="59"/>
      <c r="I1065" s="75"/>
      <c r="J1065" s="99"/>
    </row>
    <row r="1066" spans="1:10" ht="11.25" customHeight="1">
      <c r="A1066" s="59"/>
      <c r="B1066" s="59"/>
      <c r="C1066" s="59"/>
      <c r="D1066" s="59"/>
      <c r="E1066" s="59"/>
      <c r="F1066" s="59"/>
      <c r="G1066" s="59" t="s">
        <v>2136</v>
      </c>
      <c r="H1066" s="59"/>
      <c r="I1066" s="75"/>
      <c r="J1066" s="99"/>
    </row>
    <row r="1067" spans="1:10" ht="11.25" customHeight="1">
      <c r="A1067" s="76"/>
      <c r="B1067" s="76"/>
      <c r="C1067" s="76"/>
      <c r="D1067" s="76"/>
      <c r="E1067" s="76"/>
      <c r="F1067" s="76"/>
      <c r="G1067" s="76" t="s">
        <v>2135</v>
      </c>
      <c r="H1067" s="76"/>
      <c r="I1067" s="78"/>
      <c r="J1067" s="102"/>
    </row>
    <row r="1068" spans="1:10" ht="11.25" customHeight="1">
      <c r="A1068" s="57"/>
      <c r="B1068" s="57"/>
      <c r="C1068" s="57"/>
      <c r="D1068" s="57"/>
      <c r="E1068" s="57"/>
      <c r="F1068" s="57"/>
      <c r="G1068" s="57" t="s">
        <v>2137</v>
      </c>
      <c r="H1068" s="57"/>
      <c r="I1068" s="79"/>
      <c r="J1068" s="101"/>
    </row>
    <row r="1069" spans="1:10" ht="11.25" customHeight="1">
      <c r="A1069" s="65" t="s">
        <v>357</v>
      </c>
      <c r="B1069" s="65"/>
      <c r="C1069" s="65"/>
      <c r="D1069" s="65"/>
      <c r="E1069" s="65" t="s">
        <v>358</v>
      </c>
      <c r="F1069" s="65"/>
      <c r="G1069" s="65" t="s">
        <v>359</v>
      </c>
      <c r="H1069" s="65"/>
      <c r="I1069" s="73">
        <v>40000</v>
      </c>
      <c r="J1069" s="98"/>
    </row>
    <row r="1070" spans="1:10" ht="11.25" customHeight="1">
      <c r="A1070" s="273" t="s">
        <v>1615</v>
      </c>
      <c r="B1070" s="273"/>
      <c r="C1070" s="273"/>
      <c r="D1070" s="273"/>
      <c r="E1070" s="273"/>
      <c r="F1070" s="273"/>
      <c r="G1070" s="273"/>
      <c r="H1070" s="273"/>
      <c r="I1070" s="273"/>
      <c r="J1070" s="273"/>
    </row>
    <row r="1071" spans="1:10" ht="11.25" customHeight="1">
      <c r="A1071" s="274"/>
      <c r="B1071" s="274"/>
      <c r="C1071" s="274"/>
      <c r="D1071" s="274"/>
      <c r="E1071" s="274"/>
      <c r="F1071" s="274"/>
      <c r="G1071" s="274"/>
      <c r="H1071" s="274"/>
      <c r="I1071" s="274"/>
      <c r="J1071" s="274"/>
    </row>
    <row r="1072" spans="1:10" ht="11.25" customHeight="1">
      <c r="A1072" s="272" t="s">
        <v>2061</v>
      </c>
      <c r="B1072" s="272"/>
      <c r="C1072" s="272"/>
      <c r="D1072" s="272"/>
      <c r="E1072" s="272"/>
      <c r="F1072" s="272"/>
      <c r="G1072" s="272"/>
      <c r="H1072" s="272"/>
      <c r="I1072" s="272"/>
      <c r="J1072" s="272"/>
    </row>
    <row r="1073" spans="1:10" ht="11.25" customHeight="1">
      <c r="A1073" s="272" t="s">
        <v>2498</v>
      </c>
      <c r="B1073" s="272"/>
      <c r="C1073" s="272"/>
      <c r="D1073" s="272"/>
      <c r="E1073" s="272"/>
      <c r="F1073" s="272"/>
      <c r="G1073" s="272"/>
      <c r="H1073" s="272"/>
      <c r="I1073" s="272"/>
      <c r="J1073" s="272"/>
    </row>
    <row r="1074" spans="1:10" ht="11.25" customHeight="1">
      <c r="A1074" s="272"/>
      <c r="B1074" s="272"/>
      <c r="C1074" s="272"/>
      <c r="D1074" s="272"/>
      <c r="E1074" s="272"/>
      <c r="F1074" s="272"/>
      <c r="G1074" s="272"/>
      <c r="H1074" s="272"/>
      <c r="I1074" s="272"/>
      <c r="J1074" s="272"/>
    </row>
    <row r="1075" spans="1:10" ht="11.25" customHeight="1">
      <c r="A1075" s="272" t="s">
        <v>748</v>
      </c>
      <c r="B1075" s="272"/>
      <c r="C1075" s="272"/>
      <c r="D1075" s="272"/>
      <c r="E1075" s="272"/>
      <c r="F1075" s="272"/>
      <c r="G1075" s="272"/>
      <c r="H1075" s="272"/>
      <c r="I1075" s="272"/>
      <c r="J1075" s="272"/>
    </row>
    <row r="1076" spans="1:10" ht="11.25" customHeight="1">
      <c r="A1076" s="275" t="s">
        <v>761</v>
      </c>
      <c r="B1076" s="275"/>
      <c r="C1076" s="275"/>
      <c r="D1076" s="275"/>
      <c r="E1076" s="275"/>
      <c r="F1076" s="275"/>
      <c r="G1076" s="275"/>
      <c r="H1076" s="275"/>
      <c r="I1076" s="275"/>
      <c r="J1076" s="275"/>
    </row>
    <row r="1077" spans="1:10" ht="11.25" customHeight="1">
      <c r="A1077" s="273"/>
      <c r="B1077" s="273"/>
      <c r="C1077" s="273"/>
      <c r="D1077" s="59"/>
      <c r="E1077" s="59"/>
      <c r="F1077" s="59"/>
      <c r="G1077" s="59"/>
      <c r="H1077" s="59"/>
      <c r="I1077" s="60" t="s">
        <v>762</v>
      </c>
      <c r="J1077" s="59"/>
    </row>
    <row r="1078" spans="1:10" ht="11.25" customHeight="1">
      <c r="A1078" s="61" t="s">
        <v>1625</v>
      </c>
      <c r="B1078" s="61"/>
      <c r="C1078" s="61"/>
      <c r="D1078" s="61"/>
      <c r="E1078" s="62" t="s">
        <v>763</v>
      </c>
      <c r="F1078" s="57"/>
      <c r="G1078" s="62" t="s">
        <v>764</v>
      </c>
      <c r="H1078" s="62"/>
      <c r="I1078" s="63" t="s">
        <v>765</v>
      </c>
      <c r="J1078" s="57"/>
    </row>
    <row r="1079" spans="1:10" ht="11.25" customHeight="1">
      <c r="A1079" s="71" t="s">
        <v>360</v>
      </c>
      <c r="B1079" s="71"/>
      <c r="C1079" s="71"/>
      <c r="D1079" s="55"/>
      <c r="E1079" s="59"/>
      <c r="F1079" s="59"/>
      <c r="G1079" s="59"/>
      <c r="H1079" s="59"/>
      <c r="I1079" s="64"/>
      <c r="J1079" s="59"/>
    </row>
    <row r="1080" spans="1:10" ht="11.25" customHeight="1">
      <c r="A1080" s="65" t="s">
        <v>32</v>
      </c>
      <c r="B1080" s="65"/>
      <c r="C1080" s="65"/>
      <c r="D1080" s="59"/>
      <c r="E1080" s="59"/>
      <c r="F1080" s="59"/>
      <c r="G1080" s="59"/>
      <c r="H1080" s="59"/>
      <c r="I1080" s="75"/>
      <c r="J1080" s="99"/>
    </row>
    <row r="1081" spans="1:10" ht="11.25" customHeight="1">
      <c r="A1081" s="59" t="s">
        <v>361</v>
      </c>
      <c r="B1081" s="59"/>
      <c r="C1081" s="59"/>
      <c r="D1081" s="59"/>
      <c r="E1081" s="59" t="s">
        <v>355</v>
      </c>
      <c r="F1081" s="59"/>
      <c r="G1081" s="59" t="s">
        <v>362</v>
      </c>
      <c r="H1081" s="59"/>
      <c r="I1081" s="64">
        <v>900</v>
      </c>
      <c r="J1081" s="100" t="s">
        <v>772</v>
      </c>
    </row>
    <row r="1082" spans="1:10" ht="11.25" customHeight="1">
      <c r="A1082" s="57"/>
      <c r="B1082" s="57"/>
      <c r="C1082" s="57"/>
      <c r="D1082" s="57"/>
      <c r="E1082" s="108" t="s">
        <v>1483</v>
      </c>
      <c r="F1082" s="57"/>
      <c r="G1082" s="57"/>
      <c r="H1082" s="57"/>
      <c r="I1082" s="58"/>
      <c r="J1082" s="101"/>
    </row>
    <row r="1083" spans="1:10" ht="11.25" customHeight="1">
      <c r="A1083" s="65" t="s">
        <v>40</v>
      </c>
      <c r="B1083" s="65"/>
      <c r="C1083" s="65"/>
      <c r="D1083" s="65"/>
      <c r="E1083" s="65" t="s">
        <v>363</v>
      </c>
      <c r="F1083" s="65"/>
      <c r="G1083" s="65" t="s">
        <v>332</v>
      </c>
      <c r="H1083" s="65"/>
      <c r="I1083" s="73" t="s">
        <v>1662</v>
      </c>
      <c r="J1083" s="98"/>
    </row>
    <row r="1084" spans="1:10" ht="11.25" customHeight="1">
      <c r="A1084" s="65" t="s">
        <v>364</v>
      </c>
      <c r="B1084" s="65"/>
      <c r="C1084" s="72" t="s">
        <v>1091</v>
      </c>
      <c r="D1084" s="65"/>
      <c r="E1084" s="65" t="s">
        <v>365</v>
      </c>
      <c r="F1084" s="65"/>
      <c r="G1084" s="65" t="s">
        <v>366</v>
      </c>
      <c r="H1084" s="65"/>
      <c r="I1084" s="69">
        <v>28000</v>
      </c>
      <c r="J1084" s="98"/>
    </row>
    <row r="1085" spans="1:10" ht="11.25" customHeight="1">
      <c r="A1085" s="65" t="s">
        <v>1689</v>
      </c>
      <c r="B1085" s="65"/>
      <c r="C1085" s="72"/>
      <c r="D1085" s="65"/>
      <c r="E1085" s="65" t="s">
        <v>367</v>
      </c>
      <c r="F1085" s="65"/>
      <c r="G1085" s="65" t="s">
        <v>368</v>
      </c>
      <c r="H1085" s="65"/>
      <c r="I1085" s="69">
        <v>137000</v>
      </c>
      <c r="J1085" s="98"/>
    </row>
    <row r="1086" spans="1:10" ht="11.25" customHeight="1">
      <c r="A1086" s="59" t="s">
        <v>369</v>
      </c>
      <c r="B1086" s="59"/>
      <c r="C1086" s="59"/>
      <c r="D1086" s="59"/>
      <c r="E1086" s="59" t="s">
        <v>1487</v>
      </c>
      <c r="F1086" s="59"/>
      <c r="G1086" s="59" t="s">
        <v>1491</v>
      </c>
      <c r="H1086" s="59"/>
      <c r="I1086" s="74" t="s">
        <v>1484</v>
      </c>
      <c r="J1086" s="99"/>
    </row>
    <row r="1087" spans="1:10" ht="11.25" customHeight="1">
      <c r="A1087" s="59"/>
      <c r="B1087" s="59"/>
      <c r="C1087" s="59"/>
      <c r="D1087" s="59"/>
      <c r="E1087" s="107" t="s">
        <v>1495</v>
      </c>
      <c r="F1087" s="59"/>
      <c r="G1087" s="107" t="s">
        <v>1492</v>
      </c>
      <c r="H1087" s="59"/>
      <c r="I1087" s="74" t="s">
        <v>1485</v>
      </c>
      <c r="J1087" s="99"/>
    </row>
    <row r="1088" spans="1:10" ht="11.25" customHeight="1">
      <c r="A1088" s="59"/>
      <c r="B1088" s="59"/>
      <c r="C1088" s="59"/>
      <c r="D1088" s="59"/>
      <c r="E1088" s="107" t="s">
        <v>1496</v>
      </c>
      <c r="F1088" s="59"/>
      <c r="G1088" s="233" t="s">
        <v>1493</v>
      </c>
      <c r="H1088" s="59"/>
      <c r="I1088" s="74" t="s">
        <v>1486</v>
      </c>
      <c r="J1088" s="99"/>
    </row>
    <row r="1089" spans="1:10" ht="11.25" customHeight="1">
      <c r="A1089" s="59"/>
      <c r="B1089" s="59"/>
      <c r="C1089" s="59"/>
      <c r="D1089" s="59"/>
      <c r="E1089" s="233" t="s">
        <v>2660</v>
      </c>
      <c r="F1089" s="59"/>
      <c r="G1089" s="233" t="s">
        <v>1494</v>
      </c>
      <c r="H1089" s="59"/>
      <c r="I1089" s="235" t="s">
        <v>1497</v>
      </c>
      <c r="J1089" s="99"/>
    </row>
    <row r="1090" spans="1:10" ht="11.25" customHeight="1">
      <c r="A1090" s="59"/>
      <c r="B1090" s="59"/>
      <c r="C1090" s="59"/>
      <c r="D1090" s="59"/>
      <c r="E1090" s="233" t="s">
        <v>1490</v>
      </c>
      <c r="F1090" s="59"/>
      <c r="H1090" s="59"/>
      <c r="I1090" s="234" t="s">
        <v>1489</v>
      </c>
      <c r="J1090" s="99"/>
    </row>
    <row r="1091" spans="1:10" ht="11.25" customHeight="1">
      <c r="A1091" s="76"/>
      <c r="B1091" s="76"/>
      <c r="C1091" s="76"/>
      <c r="D1091" s="76"/>
      <c r="E1091" s="233" t="s">
        <v>1488</v>
      </c>
      <c r="F1091" s="76"/>
      <c r="H1091" s="59"/>
      <c r="J1091" s="99"/>
    </row>
    <row r="1092" spans="1:10" ht="11.25" customHeight="1">
      <c r="A1092" s="65" t="s">
        <v>370</v>
      </c>
      <c r="B1092" s="65"/>
      <c r="C1092" s="65"/>
      <c r="D1092" s="65"/>
      <c r="E1092" s="65" t="s">
        <v>371</v>
      </c>
      <c r="F1092" s="65"/>
      <c r="G1092" s="65" t="s">
        <v>372</v>
      </c>
      <c r="H1092" s="65"/>
      <c r="I1092" s="73" t="s">
        <v>1662</v>
      </c>
      <c r="J1092" s="98"/>
    </row>
    <row r="1093" spans="1:10" ht="11.25" customHeight="1">
      <c r="A1093" s="65" t="s">
        <v>1498</v>
      </c>
      <c r="B1093" s="65"/>
      <c r="C1093" s="65"/>
      <c r="D1093" s="65"/>
      <c r="E1093" s="65" t="s">
        <v>373</v>
      </c>
      <c r="F1093" s="65"/>
      <c r="G1093" s="65" t="s">
        <v>374</v>
      </c>
      <c r="H1093" s="65"/>
      <c r="I1093" s="69">
        <v>8800000</v>
      </c>
      <c r="J1093" s="98"/>
    </row>
    <row r="1094" spans="1:10" ht="11.25" customHeight="1">
      <c r="A1094" s="65" t="s">
        <v>7</v>
      </c>
      <c r="B1094" s="65"/>
      <c r="C1094" s="65"/>
      <c r="D1094" s="65"/>
      <c r="E1094" s="65" t="s">
        <v>375</v>
      </c>
      <c r="F1094" s="65"/>
      <c r="G1094" s="65" t="s">
        <v>376</v>
      </c>
      <c r="H1094" s="65"/>
      <c r="I1094" s="69">
        <v>2500000</v>
      </c>
      <c r="J1094" s="98"/>
    </row>
    <row r="1095" spans="1:10" ht="11.25" customHeight="1">
      <c r="A1095" s="59" t="s">
        <v>377</v>
      </c>
      <c r="B1095" s="59"/>
      <c r="C1095" s="59"/>
      <c r="D1095" s="59"/>
      <c r="E1095" s="59" t="s">
        <v>378</v>
      </c>
      <c r="F1095" s="59"/>
      <c r="G1095" s="59" t="s">
        <v>379</v>
      </c>
      <c r="H1095" s="59"/>
      <c r="I1095" s="75" t="s">
        <v>1662</v>
      </c>
      <c r="J1095" s="99"/>
    </row>
    <row r="1096" spans="1:10" ht="11.25" customHeight="1">
      <c r="A1096" s="57"/>
      <c r="B1096" s="57"/>
      <c r="C1096" s="57"/>
      <c r="D1096" s="57"/>
      <c r="E1096" s="57"/>
      <c r="F1096" s="57"/>
      <c r="G1096" s="57" t="s">
        <v>380</v>
      </c>
      <c r="H1096" s="57"/>
      <c r="I1096" s="58"/>
      <c r="J1096" s="101"/>
    </row>
    <row r="1097" spans="1:10" ht="11.25" customHeight="1">
      <c r="A1097" s="65" t="s">
        <v>381</v>
      </c>
      <c r="B1097" s="65"/>
      <c r="C1097" s="65"/>
      <c r="D1097" s="65"/>
      <c r="E1097" s="65" t="s">
        <v>367</v>
      </c>
      <c r="F1097" s="65"/>
      <c r="G1097" s="65" t="s">
        <v>368</v>
      </c>
      <c r="H1097" s="65"/>
      <c r="I1097" s="69">
        <v>125000</v>
      </c>
      <c r="J1097" s="98"/>
    </row>
    <row r="1098" spans="1:10" ht="11.25" customHeight="1">
      <c r="A1098" s="65" t="s">
        <v>382</v>
      </c>
      <c r="B1098" s="65"/>
      <c r="C1098" s="65"/>
      <c r="D1098" s="65"/>
      <c r="E1098" s="65" t="s">
        <v>383</v>
      </c>
      <c r="F1098" s="65"/>
      <c r="G1098" s="65" t="s">
        <v>384</v>
      </c>
      <c r="H1098" s="65"/>
      <c r="I1098" s="73" t="s">
        <v>1662</v>
      </c>
      <c r="J1098" s="98"/>
    </row>
    <row r="1099" spans="1:10" ht="11.25" customHeight="1">
      <c r="A1099" s="65" t="s">
        <v>1629</v>
      </c>
      <c r="B1099" s="65"/>
      <c r="C1099" s="65"/>
      <c r="D1099" s="65"/>
      <c r="E1099" s="65" t="s">
        <v>2560</v>
      </c>
      <c r="F1099" s="65"/>
      <c r="G1099" s="65" t="s">
        <v>343</v>
      </c>
      <c r="H1099" s="65"/>
      <c r="I1099" s="73" t="s">
        <v>1662</v>
      </c>
      <c r="J1099" s="98"/>
    </row>
    <row r="1100" spans="1:10" ht="11.25" customHeight="1">
      <c r="A1100" s="65" t="s">
        <v>970</v>
      </c>
      <c r="B1100" s="65"/>
      <c r="C1100" s="65"/>
      <c r="D1100" s="65"/>
      <c r="E1100" s="65" t="s">
        <v>2561</v>
      </c>
      <c r="F1100" s="65"/>
      <c r="G1100" s="65" t="s">
        <v>2562</v>
      </c>
      <c r="H1100" s="65"/>
      <c r="I1100" s="69">
        <v>1100000</v>
      </c>
      <c r="J1100" s="98"/>
    </row>
    <row r="1101" spans="1:10" ht="11.25" customHeight="1">
      <c r="A1101" s="65" t="s">
        <v>1884</v>
      </c>
      <c r="B1101" s="65"/>
      <c r="C1101" s="65"/>
      <c r="D1101" s="65"/>
      <c r="E1101" s="65" t="s">
        <v>365</v>
      </c>
      <c r="F1101" s="65"/>
      <c r="G1101" s="65" t="s">
        <v>366</v>
      </c>
      <c r="H1101" s="65"/>
      <c r="I1101" s="69">
        <v>2000000</v>
      </c>
      <c r="J1101" s="98"/>
    </row>
    <row r="1102" spans="1:10" ht="11.25" customHeight="1">
      <c r="A1102" s="65" t="s">
        <v>1522</v>
      </c>
      <c r="B1102" s="65"/>
      <c r="C1102" s="65"/>
      <c r="D1102" s="59"/>
      <c r="E1102" s="59"/>
      <c r="F1102" s="59"/>
      <c r="G1102" s="59"/>
      <c r="H1102" s="59"/>
      <c r="I1102" s="64"/>
      <c r="J1102" s="99"/>
    </row>
    <row r="1103" spans="1:10" ht="11.25" customHeight="1">
      <c r="A1103" s="65" t="s">
        <v>2563</v>
      </c>
      <c r="B1103" s="65"/>
      <c r="C1103" s="65"/>
      <c r="D1103" s="59"/>
      <c r="E1103" s="59"/>
      <c r="F1103" s="59"/>
      <c r="G1103" s="59"/>
      <c r="H1103" s="59"/>
      <c r="I1103" s="64"/>
      <c r="J1103" s="99"/>
    </row>
    <row r="1104" spans="1:10" ht="11.25" customHeight="1">
      <c r="A1104" s="85" t="s">
        <v>2564</v>
      </c>
      <c r="B1104" s="59"/>
      <c r="C1104" s="59"/>
      <c r="D1104" s="59"/>
      <c r="E1104" s="59" t="s">
        <v>2565</v>
      </c>
      <c r="F1104" s="59"/>
      <c r="G1104" s="59" t="s">
        <v>2566</v>
      </c>
      <c r="H1104" s="59"/>
      <c r="I1104" s="64">
        <v>1200</v>
      </c>
      <c r="J1104" s="100" t="s">
        <v>772</v>
      </c>
    </row>
    <row r="1105" spans="1:10" ht="11.25" customHeight="1">
      <c r="A1105" s="59"/>
      <c r="B1105" s="59"/>
      <c r="C1105" s="59"/>
      <c r="D1105" s="59"/>
      <c r="E1105" s="59" t="s">
        <v>2567</v>
      </c>
      <c r="F1105" s="59"/>
      <c r="G1105" s="59" t="s">
        <v>2568</v>
      </c>
      <c r="H1105" s="59"/>
      <c r="I1105" s="64"/>
      <c r="J1105" s="99"/>
    </row>
    <row r="1106" spans="1:10" ht="11.25" customHeight="1">
      <c r="A1106" s="57"/>
      <c r="B1106" s="57"/>
      <c r="C1106" s="57"/>
      <c r="D1106" s="57"/>
      <c r="E1106" s="57" t="s">
        <v>2569</v>
      </c>
      <c r="F1106" s="57"/>
      <c r="G1106" s="57" t="s">
        <v>2570</v>
      </c>
      <c r="H1106" s="57"/>
      <c r="I1106" s="58"/>
      <c r="J1106" s="101"/>
    </row>
    <row r="1107" spans="1:10" ht="11.25" customHeight="1">
      <c r="A1107" s="65" t="s">
        <v>2571</v>
      </c>
      <c r="B1107" s="65"/>
      <c r="C1107" s="65"/>
      <c r="D1107" s="65"/>
      <c r="E1107" s="65" t="s">
        <v>2572</v>
      </c>
      <c r="F1107" s="65"/>
      <c r="G1107" s="65" t="s">
        <v>345</v>
      </c>
      <c r="H1107" s="65"/>
      <c r="I1107" s="73" t="s">
        <v>1662</v>
      </c>
      <c r="J1107" s="98"/>
    </row>
    <row r="1108" spans="1:10" ht="11.25" customHeight="1">
      <c r="A1108" s="65" t="s">
        <v>40</v>
      </c>
      <c r="B1108" s="65"/>
      <c r="C1108" s="65"/>
      <c r="D1108" s="65"/>
      <c r="E1108" s="65" t="s">
        <v>2573</v>
      </c>
      <c r="F1108" s="65"/>
      <c r="G1108" s="65" t="s">
        <v>332</v>
      </c>
      <c r="H1108" s="65"/>
      <c r="I1108" s="73" t="s">
        <v>1662</v>
      </c>
      <c r="J1108" s="98"/>
    </row>
    <row r="1109" spans="1:10" ht="11.25" customHeight="1">
      <c r="A1109" s="65" t="s">
        <v>2244</v>
      </c>
      <c r="B1109" s="65"/>
      <c r="C1109" s="65"/>
      <c r="D1109" s="65"/>
      <c r="E1109" s="65" t="s">
        <v>2574</v>
      </c>
      <c r="F1109" s="65"/>
      <c r="G1109" s="65" t="s">
        <v>2575</v>
      </c>
      <c r="H1109" s="65"/>
      <c r="I1109" s="69">
        <v>3000</v>
      </c>
      <c r="J1109" s="98"/>
    </row>
    <row r="1110" spans="1:10" ht="11.25" customHeight="1">
      <c r="A1110" s="65" t="s">
        <v>2576</v>
      </c>
      <c r="B1110" s="65"/>
      <c r="C1110" s="72" t="s">
        <v>2577</v>
      </c>
      <c r="D1110" s="65"/>
      <c r="E1110" s="65" t="s">
        <v>2578</v>
      </c>
      <c r="F1110" s="65"/>
      <c r="G1110" s="80" t="s">
        <v>1662</v>
      </c>
      <c r="H1110" s="65"/>
      <c r="I1110" s="69">
        <v>25000</v>
      </c>
      <c r="J1110" s="98"/>
    </row>
    <row r="1111" spans="1:10" ht="11.25" customHeight="1">
      <c r="A1111" s="279" t="s">
        <v>2579</v>
      </c>
      <c r="B1111" s="279"/>
      <c r="C1111" s="279"/>
      <c r="D1111" s="279"/>
      <c r="E1111" s="279"/>
      <c r="F1111" s="279"/>
      <c r="G1111" s="279"/>
      <c r="H1111" s="279"/>
      <c r="I1111" s="279"/>
      <c r="J1111" s="279"/>
    </row>
    <row r="1112" spans="1:10" ht="11.25" customHeight="1">
      <c r="A1112" s="249" t="s">
        <v>1038</v>
      </c>
      <c r="B1112" s="249"/>
      <c r="C1112" s="249"/>
      <c r="D1112" s="249"/>
      <c r="E1112" s="249"/>
      <c r="F1112" s="249"/>
      <c r="G1112" s="249"/>
      <c r="H1112" s="249"/>
      <c r="I1112" s="249"/>
      <c r="J1112" s="249"/>
    </row>
    <row r="1113" spans="1:10" ht="11.25" customHeight="1">
      <c r="A1113" s="249" t="s">
        <v>1039</v>
      </c>
      <c r="B1113" s="249"/>
      <c r="C1113" s="249"/>
      <c r="D1113" s="249"/>
      <c r="E1113" s="249"/>
      <c r="F1113" s="249"/>
      <c r="G1113" s="249"/>
      <c r="H1113" s="249"/>
      <c r="I1113" s="249"/>
      <c r="J1113" s="249"/>
    </row>
    <row r="1114" spans="1:10" ht="11.25" customHeight="1">
      <c r="A1114" s="249" t="s">
        <v>1040</v>
      </c>
      <c r="B1114" s="249"/>
      <c r="C1114" s="249"/>
      <c r="D1114" s="249"/>
      <c r="E1114" s="249"/>
      <c r="F1114" s="249"/>
      <c r="G1114" s="249"/>
      <c r="H1114" s="249"/>
      <c r="I1114" s="249"/>
      <c r="J1114" s="249"/>
    </row>
    <row r="1115" spans="1:10" ht="11.25" customHeight="1">
      <c r="A1115" s="274" t="s">
        <v>1041</v>
      </c>
      <c r="B1115" s="274"/>
      <c r="C1115" s="274"/>
      <c r="D1115" s="274"/>
      <c r="E1115" s="274"/>
      <c r="F1115" s="274"/>
      <c r="G1115" s="274"/>
      <c r="H1115" s="274"/>
      <c r="I1115" s="274"/>
      <c r="J1115" s="274"/>
    </row>
    <row r="1116" spans="1:10" ht="11.25" customHeight="1">
      <c r="A1116" s="249" t="s">
        <v>1042</v>
      </c>
      <c r="B1116" s="249"/>
      <c r="C1116" s="249"/>
      <c r="D1116" s="249"/>
      <c r="E1116" s="249"/>
      <c r="F1116" s="249"/>
      <c r="G1116" s="249"/>
      <c r="H1116" s="249"/>
      <c r="I1116" s="249"/>
      <c r="J1116" s="249"/>
    </row>
    <row r="1117" spans="1:10" ht="11.25" customHeight="1">
      <c r="A1117" s="249" t="s">
        <v>1043</v>
      </c>
      <c r="B1117" s="249"/>
      <c r="C1117" s="249"/>
      <c r="D1117" s="249"/>
      <c r="E1117" s="249"/>
      <c r="F1117" s="249"/>
      <c r="G1117" s="249"/>
      <c r="H1117" s="249"/>
      <c r="I1117" s="249"/>
      <c r="J1117" s="249"/>
    </row>
    <row r="1118" spans="1:10" ht="11.25" customHeight="1">
      <c r="A1118" s="274" t="s">
        <v>1044</v>
      </c>
      <c r="B1118" s="274"/>
      <c r="C1118" s="274"/>
      <c r="D1118" s="274"/>
      <c r="E1118" s="274"/>
      <c r="F1118" s="274"/>
      <c r="G1118" s="274"/>
      <c r="H1118" s="274"/>
      <c r="I1118" s="274"/>
      <c r="J1118" s="274"/>
    </row>
    <row r="1119" spans="1:10" ht="11.25" customHeight="1">
      <c r="A1119" s="249" t="s">
        <v>1045</v>
      </c>
      <c r="B1119" s="249"/>
      <c r="C1119" s="249"/>
      <c r="D1119" s="249"/>
      <c r="E1119" s="249"/>
      <c r="F1119" s="249"/>
      <c r="G1119" s="249"/>
      <c r="H1119" s="249"/>
      <c r="I1119" s="249"/>
      <c r="J1119" s="249"/>
    </row>
    <row r="1120" spans="1:10" ht="11.25" customHeight="1">
      <c r="A1120" s="249" t="s">
        <v>1046</v>
      </c>
      <c r="B1120" s="249"/>
      <c r="C1120" s="249"/>
      <c r="D1120" s="249"/>
      <c r="E1120" s="249"/>
      <c r="F1120" s="249"/>
      <c r="G1120" s="249"/>
      <c r="H1120" s="249"/>
      <c r="I1120" s="249"/>
      <c r="J1120" s="249"/>
    </row>
    <row r="1121" spans="1:10" ht="11.25" customHeight="1">
      <c r="A1121" s="249" t="s">
        <v>1047</v>
      </c>
      <c r="B1121" s="249"/>
      <c r="C1121" s="249"/>
      <c r="D1121" s="249"/>
      <c r="E1121" s="249"/>
      <c r="F1121" s="249"/>
      <c r="G1121" s="249"/>
      <c r="H1121" s="249"/>
      <c r="I1121" s="249"/>
      <c r="J1121" s="249"/>
    </row>
    <row r="1122" spans="1:10" ht="11.25" customHeight="1">
      <c r="A1122" s="249" t="s">
        <v>1048</v>
      </c>
      <c r="B1122" s="249"/>
      <c r="C1122" s="249"/>
      <c r="D1122" s="249"/>
      <c r="E1122" s="249"/>
      <c r="F1122" s="249"/>
      <c r="G1122" s="249"/>
      <c r="H1122" s="249"/>
      <c r="I1122" s="249"/>
      <c r="J1122" s="249"/>
    </row>
  </sheetData>
  <mergeCells count="154">
    <mergeCell ref="A946:J946"/>
    <mergeCell ref="A945:J945"/>
    <mergeCell ref="A944:J944"/>
    <mergeCell ref="A1075:J1075"/>
    <mergeCell ref="A1009:J1009"/>
    <mergeCell ref="A1010:J1010"/>
    <mergeCell ref="A1012:J1012"/>
    <mergeCell ref="A1072:J1072"/>
    <mergeCell ref="A1008:J1008"/>
    <mergeCell ref="A948:J948"/>
    <mergeCell ref="A759:J759"/>
    <mergeCell ref="A883:J883"/>
    <mergeCell ref="A884:J884"/>
    <mergeCell ref="A886:J886"/>
    <mergeCell ref="A824:J824"/>
    <mergeCell ref="A762:C762"/>
    <mergeCell ref="A820:J820"/>
    <mergeCell ref="A821:J821"/>
    <mergeCell ref="A823:J823"/>
    <mergeCell ref="A631:J631"/>
    <mergeCell ref="A573:C573"/>
    <mergeCell ref="A570:J570"/>
    <mergeCell ref="A572:J572"/>
    <mergeCell ref="A626:J626"/>
    <mergeCell ref="A627:J627"/>
    <mergeCell ref="A628:J628"/>
    <mergeCell ref="A630:J630"/>
    <mergeCell ref="A629:J629"/>
    <mergeCell ref="A444:J444"/>
    <mergeCell ref="A446:J446"/>
    <mergeCell ref="A568:J568"/>
    <mergeCell ref="A571:J571"/>
    <mergeCell ref="A505:J505"/>
    <mergeCell ref="A507:J507"/>
    <mergeCell ref="A506:J506"/>
    <mergeCell ref="A501:J501"/>
    <mergeCell ref="A502:J502"/>
    <mergeCell ref="A503:J503"/>
    <mergeCell ref="A504:J504"/>
    <mergeCell ref="A509:J509"/>
    <mergeCell ref="A567:J567"/>
    <mergeCell ref="A510:C510"/>
    <mergeCell ref="A508:I508"/>
    <mergeCell ref="A569:J569"/>
    <mergeCell ref="A314:J314"/>
    <mergeCell ref="A130:J130"/>
    <mergeCell ref="A190:J190"/>
    <mergeCell ref="A191:J191"/>
    <mergeCell ref="A193:J193"/>
    <mergeCell ref="A194:J194"/>
    <mergeCell ref="A252:J252"/>
    <mergeCell ref="A255:J255"/>
    <mergeCell ref="A257:J257"/>
    <mergeCell ref="A129:J129"/>
    <mergeCell ref="A128:J128"/>
    <mergeCell ref="A69:C69"/>
    <mergeCell ref="A67:J67"/>
    <mergeCell ref="A127:J127"/>
    <mergeCell ref="A66:J66"/>
    <mergeCell ref="A68:J68"/>
    <mergeCell ref="A126:J126"/>
    <mergeCell ref="A2:J2"/>
    <mergeCell ref="A3:J3"/>
    <mergeCell ref="A5:J5"/>
    <mergeCell ref="A62:J62"/>
    <mergeCell ref="A63:J63"/>
    <mergeCell ref="A6:C6"/>
    <mergeCell ref="A4:J4"/>
    <mergeCell ref="A1:J1"/>
    <mergeCell ref="A1120:J1120"/>
    <mergeCell ref="A1112:J1112"/>
    <mergeCell ref="A1113:J1113"/>
    <mergeCell ref="A1114:J1114"/>
    <mergeCell ref="A1115:J1115"/>
    <mergeCell ref="A1074:J1074"/>
    <mergeCell ref="A64:J64"/>
    <mergeCell ref="A65:J65"/>
    <mergeCell ref="A1007:J1007"/>
    <mergeCell ref="A1121:J1121"/>
    <mergeCell ref="A1122:J1122"/>
    <mergeCell ref="A1116:J1116"/>
    <mergeCell ref="A1117:J1117"/>
    <mergeCell ref="A1118:J1118"/>
    <mergeCell ref="A1119:J1119"/>
    <mergeCell ref="A1076:J1076"/>
    <mergeCell ref="A1111:J1111"/>
    <mergeCell ref="A1011:J1011"/>
    <mergeCell ref="A1013:J1013"/>
    <mergeCell ref="A1070:J1070"/>
    <mergeCell ref="A1071:J1071"/>
    <mergeCell ref="A1014:C1014"/>
    <mergeCell ref="A1077:C1077"/>
    <mergeCell ref="A1073:J1073"/>
    <mergeCell ref="A950:J950"/>
    <mergeCell ref="A1006:J1006"/>
    <mergeCell ref="A947:J947"/>
    <mergeCell ref="A949:J949"/>
    <mergeCell ref="A951:C951"/>
    <mergeCell ref="A699:C699"/>
    <mergeCell ref="A634:J634"/>
    <mergeCell ref="A819:J819"/>
    <mergeCell ref="A822:J822"/>
    <mergeCell ref="A697:J697"/>
    <mergeCell ref="A757:J757"/>
    <mergeCell ref="A758:J758"/>
    <mergeCell ref="A760:J760"/>
    <mergeCell ref="A698:J698"/>
    <mergeCell ref="A756:J756"/>
    <mergeCell ref="A633:J633"/>
    <mergeCell ref="A635:J635"/>
    <mergeCell ref="A693:J693"/>
    <mergeCell ref="A696:J696"/>
    <mergeCell ref="A694:J694"/>
    <mergeCell ref="A695:J695"/>
    <mergeCell ref="A636:C636"/>
    <mergeCell ref="A377:J377"/>
    <mergeCell ref="A378:J378"/>
    <mergeCell ref="A381:J381"/>
    <mergeCell ref="A379:J379"/>
    <mergeCell ref="A380:J380"/>
    <mergeCell ref="A382:J382"/>
    <mergeCell ref="A443:J443"/>
    <mergeCell ref="A442:J442"/>
    <mergeCell ref="A383:J383"/>
    <mergeCell ref="A441:J441"/>
    <mergeCell ref="A254:J254"/>
    <mergeCell ref="A256:J256"/>
    <mergeCell ref="A195:C195"/>
    <mergeCell ref="A131:J131"/>
    <mergeCell ref="A188:J188"/>
    <mergeCell ref="A189:J189"/>
    <mergeCell ref="A192:J192"/>
    <mergeCell ref="A132:C132"/>
    <mergeCell ref="A253:J253"/>
    <mergeCell ref="A258:C258"/>
    <mergeCell ref="A321:C321"/>
    <mergeCell ref="A384:C384"/>
    <mergeCell ref="A447:C447"/>
    <mergeCell ref="A315:J315"/>
    <mergeCell ref="A318:J318"/>
    <mergeCell ref="A320:J320"/>
    <mergeCell ref="A316:J316"/>
    <mergeCell ref="A317:J317"/>
    <mergeCell ref="A319:J319"/>
    <mergeCell ref="A632:J632"/>
    <mergeCell ref="A825:C825"/>
    <mergeCell ref="A888:C888"/>
    <mergeCell ref="A879:J879"/>
    <mergeCell ref="A880:J880"/>
    <mergeCell ref="A881:J881"/>
    <mergeCell ref="A882:J882"/>
    <mergeCell ref="A885:J885"/>
    <mergeCell ref="A887:J887"/>
    <mergeCell ref="A761:J761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Q48"/>
  <sheetViews>
    <sheetView workbookViewId="0" topLeftCell="A1">
      <selection activeCell="A1" sqref="A1:Q1"/>
    </sheetView>
  </sheetViews>
  <sheetFormatPr defaultColWidth="9.140625" defaultRowHeight="12.75"/>
  <cols>
    <col min="1" max="1" width="19.8515625" style="0" customWidth="1"/>
    <col min="2" max="2" width="0.85546875" style="0" customWidth="1"/>
    <col min="3" max="3" width="6.7109375" style="0" customWidth="1"/>
    <col min="4" max="4" width="7.7109375" style="0" customWidth="1"/>
    <col min="5" max="5" width="0.85546875" style="0" customWidth="1"/>
    <col min="6" max="6" width="6.8515625" style="0" customWidth="1"/>
    <col min="7" max="7" width="7.7109375" style="0" customWidth="1"/>
    <col min="8" max="8" width="0.42578125" style="0" customWidth="1"/>
    <col min="9" max="9" width="7.28125" style="0" customWidth="1"/>
    <col min="10" max="10" width="0.85546875" style="0" customWidth="1"/>
    <col min="11" max="11" width="6.57421875" style="0" customWidth="1"/>
    <col min="12" max="12" width="7.7109375" style="0" customWidth="1"/>
    <col min="13" max="13" width="0.85546875" style="0" customWidth="1"/>
    <col min="14" max="14" width="6.7109375" style="0" customWidth="1"/>
    <col min="15" max="15" width="7.7109375" style="0" customWidth="1"/>
    <col min="16" max="16" width="0.42578125" style="0" customWidth="1"/>
    <col min="17" max="17" width="7.28125" style="0" customWidth="1"/>
  </cols>
  <sheetData>
    <row r="1" spans="1:17" ht="11.25" customHeight="1">
      <c r="A1" s="264" t="s">
        <v>2375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1:17" ht="11.25" customHeight="1">
      <c r="A2" s="264" t="s">
        <v>2376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</row>
    <row r="3" spans="1:17" ht="11.2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ht="11.25" customHeight="1">
      <c r="A4" s="2"/>
      <c r="B4" s="2"/>
      <c r="C4" s="263">
        <v>2001</v>
      </c>
      <c r="D4" s="263"/>
      <c r="E4" s="263"/>
      <c r="F4" s="263"/>
      <c r="G4" s="263"/>
      <c r="H4" s="263"/>
      <c r="I4" s="263"/>
      <c r="J4" s="112"/>
      <c r="K4" s="263">
        <v>2002</v>
      </c>
      <c r="L4" s="263"/>
      <c r="M4" s="263"/>
      <c r="N4" s="263"/>
      <c r="O4" s="263"/>
      <c r="P4" s="263"/>
      <c r="Q4" s="263"/>
    </row>
    <row r="5" spans="1:17" ht="11.25" customHeight="1">
      <c r="A5" s="112"/>
      <c r="B5" s="112"/>
      <c r="C5" s="263" t="s">
        <v>1051</v>
      </c>
      <c r="D5" s="263"/>
      <c r="E5" s="147"/>
      <c r="F5" s="263" t="s">
        <v>1052</v>
      </c>
      <c r="G5" s="263"/>
      <c r="H5" s="147"/>
      <c r="I5" s="147" t="s">
        <v>1053</v>
      </c>
      <c r="J5" s="112"/>
      <c r="K5" s="263" t="s">
        <v>1051</v>
      </c>
      <c r="L5" s="263"/>
      <c r="M5" s="147"/>
      <c r="N5" s="263" t="s">
        <v>1052</v>
      </c>
      <c r="O5" s="263"/>
      <c r="P5" s="147"/>
      <c r="Q5" s="147" t="s">
        <v>1053</v>
      </c>
    </row>
    <row r="6" spans="1:17" ht="11.25" customHeight="1">
      <c r="A6" s="112"/>
      <c r="B6" s="112"/>
      <c r="C6" s="191" t="s">
        <v>1054</v>
      </c>
      <c r="D6" s="194" t="s">
        <v>1055</v>
      </c>
      <c r="E6" s="194"/>
      <c r="F6" s="191" t="s">
        <v>1054</v>
      </c>
      <c r="G6" s="194" t="s">
        <v>1055</v>
      </c>
      <c r="H6" s="194"/>
      <c r="I6" s="191" t="s">
        <v>1056</v>
      </c>
      <c r="J6" s="112"/>
      <c r="K6" s="191" t="s">
        <v>1054</v>
      </c>
      <c r="L6" s="194" t="s">
        <v>1055</v>
      </c>
      <c r="M6" s="194"/>
      <c r="N6" s="191" t="s">
        <v>1054</v>
      </c>
      <c r="O6" s="194" t="s">
        <v>1055</v>
      </c>
      <c r="P6" s="194"/>
      <c r="Q6" s="191" t="s">
        <v>1056</v>
      </c>
    </row>
    <row r="7" spans="1:17" ht="11.25" customHeight="1">
      <c r="A7" s="112" t="s">
        <v>1057</v>
      </c>
      <c r="B7" s="113"/>
      <c r="C7" s="114" t="s">
        <v>1058</v>
      </c>
      <c r="D7" s="113" t="s">
        <v>1059</v>
      </c>
      <c r="E7" s="113"/>
      <c r="F7" s="114" t="s">
        <v>1058</v>
      </c>
      <c r="G7" s="113" t="s">
        <v>1059</v>
      </c>
      <c r="H7" s="113"/>
      <c r="I7" s="114" t="s">
        <v>1058</v>
      </c>
      <c r="J7" s="113"/>
      <c r="K7" s="114" t="s">
        <v>1058</v>
      </c>
      <c r="L7" s="113" t="s">
        <v>1059</v>
      </c>
      <c r="M7" s="113"/>
      <c r="N7" s="114" t="s">
        <v>1058</v>
      </c>
      <c r="O7" s="113" t="s">
        <v>1059</v>
      </c>
      <c r="P7" s="113"/>
      <c r="Q7" s="114" t="s">
        <v>1058</v>
      </c>
    </row>
    <row r="8" spans="1:17" ht="11.25" customHeight="1">
      <c r="A8" s="9" t="s">
        <v>1060</v>
      </c>
      <c r="B8" s="12"/>
      <c r="C8" s="248">
        <f>C31+C44</f>
        <v>568.1</v>
      </c>
      <c r="D8" s="115">
        <f>(C8/C$8)*100</f>
        <v>100</v>
      </c>
      <c r="E8" s="115"/>
      <c r="F8" s="248">
        <f>F31+F44</f>
        <v>892.7</v>
      </c>
      <c r="G8" s="115">
        <f>(F8/F$8)*100</f>
        <v>100</v>
      </c>
      <c r="H8" s="115"/>
      <c r="I8" s="248">
        <f>C8-F8</f>
        <v>-324.6</v>
      </c>
      <c r="J8" s="115"/>
      <c r="K8" s="248">
        <f>K31+K44</f>
        <v>643.9</v>
      </c>
      <c r="L8" s="115">
        <f>(K8/K$8)*100</f>
        <v>100</v>
      </c>
      <c r="M8" s="115"/>
      <c r="N8" s="248">
        <f>N31+N44</f>
        <v>1038.6</v>
      </c>
      <c r="O8" s="115">
        <f>(N8/N$8)*100</f>
        <v>100</v>
      </c>
      <c r="P8" s="115"/>
      <c r="Q8" s="248">
        <f>K8-N8</f>
        <v>-394.69999999999993</v>
      </c>
    </row>
    <row r="9" spans="1:17" ht="11.25" customHeight="1">
      <c r="A9" s="5" t="s">
        <v>1061</v>
      </c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1.25" customHeight="1">
      <c r="A10" s="8" t="s">
        <v>1062</v>
      </c>
      <c r="B10" s="2"/>
      <c r="C10" s="117">
        <f>C21+C34</f>
        <v>6.4</v>
      </c>
      <c r="D10" s="117">
        <f>(C10/C$8)*100</f>
        <v>1.1265622249603944</v>
      </c>
      <c r="E10" s="117"/>
      <c r="F10" s="117">
        <f>F21+F34</f>
        <v>242.6</v>
      </c>
      <c r="G10" s="117">
        <f>(F10/F$8)*100</f>
        <v>27.175982973003247</v>
      </c>
      <c r="H10" s="117"/>
      <c r="I10" s="117">
        <f>C10-F10</f>
        <v>-236.2</v>
      </c>
      <c r="J10" s="116"/>
      <c r="K10" s="117">
        <f>K21+K34</f>
        <v>11.4</v>
      </c>
      <c r="L10" s="117">
        <f>(K10/K$8)*100</f>
        <v>1.7704612517471658</v>
      </c>
      <c r="M10" s="117"/>
      <c r="N10" s="117">
        <f>N21+N34</f>
        <v>237.1</v>
      </c>
      <c r="O10" s="117">
        <f>(N10/N$8)*100</f>
        <v>22.82880801078375</v>
      </c>
      <c r="P10" s="117"/>
      <c r="Q10" s="117">
        <f>K10-N10</f>
        <v>-225.7</v>
      </c>
    </row>
    <row r="11" spans="1:17" ht="11.25" customHeight="1">
      <c r="A11" s="118" t="s">
        <v>1063</v>
      </c>
      <c r="B11" s="2"/>
      <c r="C11" s="117"/>
      <c r="D11" s="117"/>
      <c r="E11" s="117"/>
      <c r="F11" s="117"/>
      <c r="G11" s="117"/>
      <c r="H11" s="117"/>
      <c r="I11" s="117"/>
      <c r="J11" s="116"/>
      <c r="K11" s="117"/>
      <c r="L11" s="117"/>
      <c r="M11" s="117"/>
      <c r="N11" s="117"/>
      <c r="O11" s="117"/>
      <c r="P11" s="117"/>
      <c r="Q11" s="117"/>
    </row>
    <row r="12" spans="1:17" ht="11.25" customHeight="1">
      <c r="A12" s="31" t="s">
        <v>1064</v>
      </c>
      <c r="B12" s="2"/>
      <c r="C12" s="117">
        <f>C23+C36</f>
        <v>8.1</v>
      </c>
      <c r="D12" s="117">
        <f>(C12/C$8)*100</f>
        <v>1.4258053159654989</v>
      </c>
      <c r="E12" s="117"/>
      <c r="F12" s="117">
        <f>F23+F36</f>
        <v>80.4</v>
      </c>
      <c r="G12" s="117">
        <f>(F12/F$8)*100</f>
        <v>9.006385123781786</v>
      </c>
      <c r="H12" s="117"/>
      <c r="I12" s="117">
        <f>C12-F12</f>
        <v>-72.30000000000001</v>
      </c>
      <c r="J12" s="116"/>
      <c r="K12" s="117">
        <f>K23+K36</f>
        <v>7.199999999999999</v>
      </c>
      <c r="L12" s="117">
        <f>(K12/K$8)*100</f>
        <v>1.118186053735052</v>
      </c>
      <c r="M12" s="117"/>
      <c r="N12" s="117">
        <f>N23+N36</f>
        <v>115.80000000000001</v>
      </c>
      <c r="O12" s="117">
        <f>(N12/N$8)*100</f>
        <v>11.149624494511844</v>
      </c>
      <c r="P12" s="117"/>
      <c r="Q12" s="117">
        <f>K12-N12</f>
        <v>-108.60000000000001</v>
      </c>
    </row>
    <row r="13" spans="1:17" ht="11.25" customHeight="1">
      <c r="A13" s="118" t="s">
        <v>1065</v>
      </c>
      <c r="B13" s="2"/>
      <c r="C13" s="117"/>
      <c r="D13" s="117"/>
      <c r="E13" s="117"/>
      <c r="F13" s="117"/>
      <c r="G13" s="117"/>
      <c r="H13" s="117"/>
      <c r="I13" s="117"/>
      <c r="J13" s="116"/>
      <c r="K13" s="117"/>
      <c r="L13" s="117"/>
      <c r="M13" s="117"/>
      <c r="N13" s="117"/>
      <c r="O13" s="117"/>
      <c r="P13" s="117"/>
      <c r="Q13" s="117"/>
    </row>
    <row r="14" spans="1:17" ht="11.25" customHeight="1">
      <c r="A14" s="119" t="s">
        <v>1066</v>
      </c>
      <c r="B14" s="2"/>
      <c r="C14" s="117"/>
      <c r="D14" s="117"/>
      <c r="E14" s="117"/>
      <c r="F14" s="117"/>
      <c r="G14" s="117"/>
      <c r="H14" s="117"/>
      <c r="I14" s="117"/>
      <c r="J14" s="116"/>
      <c r="K14" s="117"/>
      <c r="L14" s="117"/>
      <c r="M14" s="117"/>
      <c r="N14" s="117"/>
      <c r="O14" s="117"/>
      <c r="P14" s="117"/>
      <c r="Q14" s="117"/>
    </row>
    <row r="15" spans="1:17" ht="11.25" customHeight="1">
      <c r="A15" s="31" t="s">
        <v>1067</v>
      </c>
      <c r="B15" s="2"/>
      <c r="C15" s="117">
        <f>C26+SUM(C39)</f>
        <v>13.7</v>
      </c>
      <c r="D15" s="117">
        <f>(C15/C$8)*100</f>
        <v>2.411547262805844</v>
      </c>
      <c r="E15" s="117"/>
      <c r="F15" s="117">
        <f>F26+F39</f>
        <v>32</v>
      </c>
      <c r="G15" s="117">
        <f>(F15/F$8)*100</f>
        <v>3.5846308950375265</v>
      </c>
      <c r="H15" s="117"/>
      <c r="I15" s="117">
        <f>C15-F15</f>
        <v>-18.3</v>
      </c>
      <c r="J15" s="116"/>
      <c r="K15" s="117">
        <f>K26+K39</f>
        <v>14.1</v>
      </c>
      <c r="L15" s="117">
        <f>(K15/K$8)*100</f>
        <v>2.18978102189781</v>
      </c>
      <c r="M15" s="117"/>
      <c r="N15" s="117">
        <f>N26+N39</f>
        <v>30.700000000000003</v>
      </c>
      <c r="O15" s="117">
        <f>(N15/N$8)*100</f>
        <v>2.9559021760061626</v>
      </c>
      <c r="P15" s="117"/>
      <c r="Q15" s="117">
        <f>K15-N15</f>
        <v>-16.6</v>
      </c>
    </row>
    <row r="16" spans="1:17" ht="11.25" customHeight="1">
      <c r="A16" s="118" t="s">
        <v>1068</v>
      </c>
      <c r="B16" s="2"/>
      <c r="C16" s="117"/>
      <c r="D16" s="117"/>
      <c r="E16" s="117"/>
      <c r="F16" s="117"/>
      <c r="G16" s="117"/>
      <c r="H16" s="117"/>
      <c r="I16" s="117"/>
      <c r="J16" s="116"/>
      <c r="K16" s="117"/>
      <c r="L16" s="117"/>
      <c r="M16" s="117"/>
      <c r="N16" s="117"/>
      <c r="O16" s="117"/>
      <c r="P16" s="117"/>
      <c r="Q16" s="117"/>
    </row>
    <row r="17" spans="1:17" ht="11.25" customHeight="1">
      <c r="A17" s="119" t="s">
        <v>1069</v>
      </c>
      <c r="B17" s="2"/>
      <c r="C17" s="117"/>
      <c r="D17" s="117"/>
      <c r="E17" s="117"/>
      <c r="F17" s="117"/>
      <c r="G17" s="117"/>
      <c r="H17" s="117"/>
      <c r="I17" s="117"/>
      <c r="J17" s="116"/>
      <c r="K17" s="117"/>
      <c r="L17" s="117"/>
      <c r="M17" s="117"/>
      <c r="N17" s="117"/>
      <c r="O17" s="117"/>
      <c r="P17" s="117"/>
      <c r="Q17" s="117"/>
    </row>
    <row r="18" spans="1:17" ht="11.25" customHeight="1">
      <c r="A18" s="31" t="s">
        <v>1070</v>
      </c>
      <c r="B18" s="2"/>
      <c r="C18" s="117">
        <f>C29+C42</f>
        <v>3.0999999999999996</v>
      </c>
      <c r="D18" s="117">
        <f>(C18/C$8)*100</f>
        <v>0.5456785777151909</v>
      </c>
      <c r="E18" s="117"/>
      <c r="F18" s="117">
        <f>F29+F42</f>
        <v>37.6</v>
      </c>
      <c r="G18" s="117">
        <f>(F18/F$8)*100</f>
        <v>4.211941301669094</v>
      </c>
      <c r="H18" s="117"/>
      <c r="I18" s="117">
        <f>C18-F18</f>
        <v>-34.5</v>
      </c>
      <c r="J18" s="116"/>
      <c r="K18" s="117">
        <f>K29+K42</f>
        <v>7</v>
      </c>
      <c r="L18" s="117">
        <f>(K18/K$8)*100</f>
        <v>1.0871253300201895</v>
      </c>
      <c r="M18" s="117"/>
      <c r="N18" s="117">
        <f>N29+N42</f>
        <v>48.900000000000006</v>
      </c>
      <c r="O18" s="117">
        <f>(N18/N$8)*100</f>
        <v>4.708261120739458</v>
      </c>
      <c r="P18" s="117"/>
      <c r="Q18" s="117">
        <f>K18-N18</f>
        <v>-41.900000000000006</v>
      </c>
    </row>
    <row r="19" spans="1:17" ht="11.25" customHeight="1">
      <c r="A19" s="8" t="s">
        <v>534</v>
      </c>
      <c r="B19" s="2"/>
      <c r="C19" s="171">
        <f>C30+C43</f>
        <v>536.8</v>
      </c>
      <c r="D19" s="171">
        <f>(C19/C$8)*100</f>
        <v>94.49040661855305</v>
      </c>
      <c r="E19" s="171"/>
      <c r="F19" s="171">
        <f>F30+F43</f>
        <v>500.1</v>
      </c>
      <c r="G19" s="171">
        <f>(F19/F$8)*100</f>
        <v>56.021059706508346</v>
      </c>
      <c r="H19" s="171"/>
      <c r="I19" s="171">
        <f>C19-F19</f>
        <v>36.69999999999993</v>
      </c>
      <c r="J19" s="171"/>
      <c r="K19" s="171">
        <f>K30+K43</f>
        <v>604.2</v>
      </c>
      <c r="L19" s="171">
        <f>(K19/K$8)*100</f>
        <v>93.8344463425998</v>
      </c>
      <c r="M19" s="171"/>
      <c r="N19" s="171">
        <f>N30+N43</f>
        <v>606.1</v>
      </c>
      <c r="O19" s="171">
        <f>(N19/N$8)*100</f>
        <v>58.35740419795879</v>
      </c>
      <c r="P19" s="171"/>
      <c r="Q19" s="171">
        <f>K19-N19</f>
        <v>-1.8999999999999773</v>
      </c>
    </row>
    <row r="20" spans="1:17" ht="11.25" customHeight="1">
      <c r="A20" s="4" t="s">
        <v>1232</v>
      </c>
      <c r="B20" s="2"/>
      <c r="C20" s="116"/>
      <c r="D20" s="116"/>
      <c r="E20" s="116"/>
      <c r="F20" s="116"/>
      <c r="G20" s="116"/>
      <c r="H20" s="116"/>
      <c r="I20" s="116"/>
      <c r="J20" s="2"/>
      <c r="K20" s="116"/>
      <c r="L20" s="116"/>
      <c r="M20" s="116"/>
      <c r="N20" s="116"/>
      <c r="O20" s="116"/>
      <c r="P20" s="116"/>
      <c r="Q20" s="116"/>
    </row>
    <row r="21" spans="1:17" ht="11.25" customHeight="1">
      <c r="A21" s="5" t="s">
        <v>1062</v>
      </c>
      <c r="B21" s="2"/>
      <c r="C21" s="117">
        <v>5.7</v>
      </c>
      <c r="D21" s="117">
        <f>(C21/C$31)*100</f>
        <v>1.6459717008374242</v>
      </c>
      <c r="E21" s="117"/>
      <c r="F21" s="117">
        <v>194.1</v>
      </c>
      <c r="G21" s="117">
        <f>(F21/F$31)*100</f>
        <v>57.03790772847487</v>
      </c>
      <c r="H21" s="117"/>
      <c r="I21" s="117">
        <f>C21-F21</f>
        <v>-188.4</v>
      </c>
      <c r="J21" s="116"/>
      <c r="K21" s="117">
        <v>10.5</v>
      </c>
      <c r="L21" s="117">
        <f>(K21/K$31)*100</f>
        <v>2.9957203994293864</v>
      </c>
      <c r="M21" s="117"/>
      <c r="N21" s="117">
        <v>204.1</v>
      </c>
      <c r="O21" s="117">
        <f>(N21/N$31)*100</f>
        <v>49.90220048899756</v>
      </c>
      <c r="P21" s="117"/>
      <c r="Q21" s="117">
        <f aca="true" t="shared" si="0" ref="Q21:Q31">K21-N21</f>
        <v>-193.6</v>
      </c>
    </row>
    <row r="22" spans="1:17" ht="11.25" customHeight="1">
      <c r="A22" s="25" t="s">
        <v>1063</v>
      </c>
      <c r="B22" s="2"/>
      <c r="C22" s="117"/>
      <c r="D22" s="117"/>
      <c r="E22" s="117"/>
      <c r="F22" s="117"/>
      <c r="G22" s="117"/>
      <c r="H22" s="117"/>
      <c r="I22" s="117"/>
      <c r="J22" s="116"/>
      <c r="K22" s="117"/>
      <c r="L22" s="117"/>
      <c r="M22" s="117"/>
      <c r="N22" s="117"/>
      <c r="O22" s="117"/>
      <c r="P22" s="117"/>
      <c r="Q22" s="117"/>
    </row>
    <row r="23" spans="1:17" ht="11.25" customHeight="1">
      <c r="A23" s="32" t="s">
        <v>1064</v>
      </c>
      <c r="B23" s="2"/>
      <c r="C23" s="117">
        <v>5.2</v>
      </c>
      <c r="D23" s="117">
        <f>(C23/C$31)*100</f>
        <v>1.5015882183078255</v>
      </c>
      <c r="E23" s="117"/>
      <c r="F23" s="117">
        <v>23.6</v>
      </c>
      <c r="G23" s="117">
        <f>(F23/F$31)*100</f>
        <v>6.935057302380253</v>
      </c>
      <c r="H23" s="117"/>
      <c r="I23" s="117">
        <f>C23-F23</f>
        <v>-18.400000000000002</v>
      </c>
      <c r="J23" s="116"/>
      <c r="K23" s="117">
        <v>3.8</v>
      </c>
      <c r="L23" s="117">
        <f>(K23/K$31)*100</f>
        <v>1.0841654778887302</v>
      </c>
      <c r="M23" s="117"/>
      <c r="N23" s="117">
        <v>26.9</v>
      </c>
      <c r="O23" s="117">
        <f>(N23/N$31)*100</f>
        <v>6.577017114914425</v>
      </c>
      <c r="P23" s="117"/>
      <c r="Q23" s="117">
        <f t="shared" si="0"/>
        <v>-23.099999999999998</v>
      </c>
    </row>
    <row r="24" spans="1:17" ht="11.25" customHeight="1">
      <c r="A24" s="25" t="s">
        <v>1065</v>
      </c>
      <c r="B24" s="2"/>
      <c r="C24" s="117"/>
      <c r="D24" s="117"/>
      <c r="E24" s="117"/>
      <c r="F24" s="117"/>
      <c r="G24" s="117"/>
      <c r="H24" s="117"/>
      <c r="I24" s="117"/>
      <c r="J24" s="116"/>
      <c r="K24" s="117"/>
      <c r="L24" s="117"/>
      <c r="M24" s="117"/>
      <c r="N24" s="117"/>
      <c r="O24" s="117"/>
      <c r="P24" s="117"/>
      <c r="Q24" s="117"/>
    </row>
    <row r="25" spans="1:17" ht="11.25" customHeight="1">
      <c r="A25" s="3" t="s">
        <v>1066</v>
      </c>
      <c r="B25" s="2"/>
      <c r="C25" s="117"/>
      <c r="D25" s="117"/>
      <c r="E25" s="117"/>
      <c r="F25" s="117"/>
      <c r="G25" s="117"/>
      <c r="H25" s="117"/>
      <c r="I25" s="117"/>
      <c r="J25" s="116"/>
      <c r="K25" s="117"/>
      <c r="L25" s="117"/>
      <c r="M25" s="117"/>
      <c r="N25" s="117"/>
      <c r="O25" s="117"/>
      <c r="P25" s="117"/>
      <c r="Q25" s="117"/>
    </row>
    <row r="26" spans="1:17" ht="11.25" customHeight="1">
      <c r="A26" s="32" t="s">
        <v>1067</v>
      </c>
      <c r="B26" s="2"/>
      <c r="C26" s="117">
        <v>9.9</v>
      </c>
      <c r="D26" s="117">
        <f>(C26/C$31)*100</f>
        <v>2.8587929540860526</v>
      </c>
      <c r="E26" s="117"/>
      <c r="F26" s="117">
        <v>11</v>
      </c>
      <c r="G26" s="117">
        <f>(F26/F$31)*100</f>
        <v>3.232441962973846</v>
      </c>
      <c r="H26" s="117"/>
      <c r="I26" s="117">
        <f>C26-F26</f>
        <v>-1.0999999999999996</v>
      </c>
      <c r="J26" s="116"/>
      <c r="K26" s="117">
        <v>8.1</v>
      </c>
      <c r="L26" s="117">
        <f>(K26/K$31)*100</f>
        <v>2.310984308131241</v>
      </c>
      <c r="M26" s="117"/>
      <c r="N26" s="117">
        <v>14.6</v>
      </c>
      <c r="O26" s="117">
        <f>(N26/N$31)*100</f>
        <v>3.5696821515892423</v>
      </c>
      <c r="P26" s="117"/>
      <c r="Q26" s="117">
        <f t="shared" si="0"/>
        <v>-6.5</v>
      </c>
    </row>
    <row r="27" spans="1:17" ht="11.25" customHeight="1">
      <c r="A27" s="25" t="s">
        <v>1068</v>
      </c>
      <c r="B27" s="2"/>
      <c r="C27" s="117"/>
      <c r="D27" s="117"/>
      <c r="E27" s="117"/>
      <c r="F27" s="117"/>
      <c r="G27" s="117"/>
      <c r="H27" s="117"/>
      <c r="I27" s="117"/>
      <c r="J27" s="116"/>
      <c r="K27" s="117"/>
      <c r="L27" s="117"/>
      <c r="M27" s="117"/>
      <c r="N27" s="117"/>
      <c r="O27" s="117"/>
      <c r="P27" s="117"/>
      <c r="Q27" s="117"/>
    </row>
    <row r="28" spans="1:17" ht="11.25" customHeight="1">
      <c r="A28" s="3" t="s">
        <v>1069</v>
      </c>
      <c r="B28" s="2"/>
      <c r="C28" s="117"/>
      <c r="D28" s="117"/>
      <c r="E28" s="117"/>
      <c r="F28" s="117"/>
      <c r="G28" s="117"/>
      <c r="H28" s="117"/>
      <c r="I28" s="117"/>
      <c r="J28" s="116"/>
      <c r="K28" s="117"/>
      <c r="L28" s="117"/>
      <c r="M28" s="117"/>
      <c r="N28" s="117"/>
      <c r="O28" s="117"/>
      <c r="P28" s="117"/>
      <c r="Q28" s="117"/>
    </row>
    <row r="29" spans="1:17" ht="11.25" customHeight="1">
      <c r="A29" s="32" t="s">
        <v>1070</v>
      </c>
      <c r="B29" s="2"/>
      <c r="C29" s="117">
        <v>1.2</v>
      </c>
      <c r="D29" s="117">
        <f>(C29/C$31)*100</f>
        <v>0.34652035807103665</v>
      </c>
      <c r="E29" s="117"/>
      <c r="F29" s="117">
        <v>17</v>
      </c>
      <c r="G29" s="117">
        <f>(F29/F$31)*100</f>
        <v>4.9955921245959445</v>
      </c>
      <c r="H29" s="117"/>
      <c r="I29" s="117">
        <f>C29-F29</f>
        <v>-15.8</v>
      </c>
      <c r="J29" s="116"/>
      <c r="K29" s="117">
        <v>2.3</v>
      </c>
      <c r="L29" s="117">
        <f>(K29/K$31)*100</f>
        <v>0.6562054208273894</v>
      </c>
      <c r="M29" s="117"/>
      <c r="N29" s="117">
        <v>22.1</v>
      </c>
      <c r="O29" s="117">
        <f>(N29/N$31)*100</f>
        <v>5.403422982885086</v>
      </c>
      <c r="P29" s="117"/>
      <c r="Q29" s="117">
        <f t="shared" si="0"/>
        <v>-19.8</v>
      </c>
    </row>
    <row r="30" spans="1:17" ht="11.25" customHeight="1">
      <c r="A30" s="5" t="s">
        <v>534</v>
      </c>
      <c r="B30" s="2"/>
      <c r="C30" s="121">
        <f>C31-SUM(C21:C29)</f>
        <v>324.3</v>
      </c>
      <c r="D30" s="117">
        <f>(C30/C$31)*100</f>
        <v>93.64712676869766</v>
      </c>
      <c r="E30" s="121"/>
      <c r="F30" s="121">
        <f>F31-SUM(F21:F29)</f>
        <v>94.60000000000002</v>
      </c>
      <c r="G30" s="117">
        <f>(F30/F$31)*100</f>
        <v>27.799000881575086</v>
      </c>
      <c r="H30" s="116"/>
      <c r="I30" s="117">
        <f>C30-F30</f>
        <v>229.7</v>
      </c>
      <c r="J30" s="121"/>
      <c r="K30" s="121">
        <f>K31-SUM(K21:K29)</f>
        <v>325.8</v>
      </c>
      <c r="L30" s="117">
        <f>(K30/K$31)*100</f>
        <v>92.95292439372325</v>
      </c>
      <c r="M30" s="121"/>
      <c r="N30" s="121">
        <f>N31-SUM(N21:N29)</f>
        <v>141.3</v>
      </c>
      <c r="O30" s="117">
        <f>(N30/N$31)*100</f>
        <v>34.5476772616137</v>
      </c>
      <c r="P30" s="116"/>
      <c r="Q30" s="117">
        <f t="shared" si="0"/>
        <v>184.5</v>
      </c>
    </row>
    <row r="31" spans="1:17" ht="11.25" customHeight="1">
      <c r="A31" s="8" t="s">
        <v>1094</v>
      </c>
      <c r="B31" s="2"/>
      <c r="C31" s="115">
        <v>346.3</v>
      </c>
      <c r="D31" s="115">
        <f>(C31/C$31)*100</f>
        <v>100</v>
      </c>
      <c r="E31" s="115"/>
      <c r="F31" s="115">
        <v>340.3</v>
      </c>
      <c r="G31" s="115">
        <f>(F31/F$31)*100</f>
        <v>100</v>
      </c>
      <c r="H31" s="115"/>
      <c r="I31" s="115">
        <f>C31-F31</f>
        <v>6</v>
      </c>
      <c r="J31" s="115"/>
      <c r="K31" s="115">
        <v>350.5</v>
      </c>
      <c r="L31" s="115">
        <f>(K31/K$31)*100</f>
        <v>100</v>
      </c>
      <c r="M31" s="115"/>
      <c r="N31" s="115">
        <v>409</v>
      </c>
      <c r="O31" s="115">
        <f>(N31/N$31)*100</f>
        <v>100</v>
      </c>
      <c r="P31" s="115"/>
      <c r="Q31" s="115">
        <f t="shared" si="0"/>
        <v>-58.5</v>
      </c>
    </row>
    <row r="32" spans="1:17" ht="11.25" customHeight="1">
      <c r="A32" s="12" t="s">
        <v>2162</v>
      </c>
      <c r="B32" s="2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</row>
    <row r="33" spans="1:17" ht="11.25" customHeight="1">
      <c r="A33" s="30" t="s">
        <v>2163</v>
      </c>
      <c r="B33" s="2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</row>
    <row r="34" spans="1:17" ht="11.25" customHeight="1">
      <c r="A34" s="5" t="s">
        <v>1062</v>
      </c>
      <c r="B34" s="2"/>
      <c r="C34" s="117">
        <v>0.7</v>
      </c>
      <c r="D34" s="117">
        <f>(C34/C$44)*100</f>
        <v>0.31559963931469787</v>
      </c>
      <c r="E34" s="117"/>
      <c r="F34" s="117">
        <v>48.5</v>
      </c>
      <c r="G34" s="117">
        <f>(F34/F$44)*100</f>
        <v>8.77986965966691</v>
      </c>
      <c r="H34" s="117"/>
      <c r="I34" s="117">
        <f>C34-F34</f>
        <v>-47.8</v>
      </c>
      <c r="J34" s="116"/>
      <c r="K34" s="117">
        <v>0.9</v>
      </c>
      <c r="L34" s="117">
        <f>(K34/K$44)*100</f>
        <v>0.3067484662576688</v>
      </c>
      <c r="M34" s="117"/>
      <c r="N34" s="117">
        <v>33</v>
      </c>
      <c r="O34" s="117">
        <f>(N34/N$44)*100</f>
        <v>5.241423125794155</v>
      </c>
      <c r="P34" s="117"/>
      <c r="Q34" s="117">
        <f aca="true" t="shared" si="1" ref="Q34:Q44">K34-N34</f>
        <v>-32.1</v>
      </c>
    </row>
    <row r="35" spans="1:17" ht="11.25" customHeight="1">
      <c r="A35" s="25" t="s">
        <v>1063</v>
      </c>
      <c r="B35" s="2"/>
      <c r="C35" s="117"/>
      <c r="D35" s="117"/>
      <c r="E35" s="117"/>
      <c r="F35" s="117"/>
      <c r="G35" s="117"/>
      <c r="H35" s="117"/>
      <c r="I35" s="117"/>
      <c r="J35" s="116"/>
      <c r="K35" s="117"/>
      <c r="L35" s="117"/>
      <c r="M35" s="117"/>
      <c r="N35" s="117"/>
      <c r="O35" s="117"/>
      <c r="P35" s="117"/>
      <c r="Q35" s="117"/>
    </row>
    <row r="36" spans="1:17" ht="11.25" customHeight="1">
      <c r="A36" s="32" t="s">
        <v>1064</v>
      </c>
      <c r="B36" s="2"/>
      <c r="C36" s="117">
        <v>2.9</v>
      </c>
      <c r="D36" s="117">
        <f>(C36/C$44)*100</f>
        <v>1.307484220018034</v>
      </c>
      <c r="E36" s="117"/>
      <c r="F36" s="117">
        <v>56.8</v>
      </c>
      <c r="G36" s="117">
        <f>(F36/F$44)*100</f>
        <v>10.282404055032584</v>
      </c>
      <c r="H36" s="117"/>
      <c r="I36" s="117">
        <f>C36-F36</f>
        <v>-53.9</v>
      </c>
      <c r="J36" s="116"/>
      <c r="K36" s="117">
        <v>3.4</v>
      </c>
      <c r="L36" s="117">
        <f>(K36/K$44)*100</f>
        <v>1.1588275391956373</v>
      </c>
      <c r="M36" s="117"/>
      <c r="N36" s="117">
        <v>88.9</v>
      </c>
      <c r="O36" s="117">
        <f>(N36/N$44)*100</f>
        <v>14.120076238881829</v>
      </c>
      <c r="P36" s="117"/>
      <c r="Q36" s="117">
        <f t="shared" si="1"/>
        <v>-85.5</v>
      </c>
    </row>
    <row r="37" spans="1:17" ht="11.25" customHeight="1">
      <c r="A37" s="25" t="s">
        <v>1065</v>
      </c>
      <c r="B37" s="2"/>
      <c r="C37" s="117"/>
      <c r="D37" s="117"/>
      <c r="E37" s="117"/>
      <c r="F37" s="117"/>
      <c r="G37" s="117"/>
      <c r="H37" s="117"/>
      <c r="I37" s="117"/>
      <c r="J37" s="116"/>
      <c r="K37" s="117"/>
      <c r="L37" s="117"/>
      <c r="M37" s="117"/>
      <c r="N37" s="117"/>
      <c r="O37" s="117"/>
      <c r="P37" s="117"/>
      <c r="Q37" s="117"/>
    </row>
    <row r="38" spans="1:17" ht="11.25" customHeight="1">
      <c r="A38" s="3" t="s">
        <v>1066</v>
      </c>
      <c r="B38" s="2"/>
      <c r="C38" s="117"/>
      <c r="D38" s="117"/>
      <c r="E38" s="117"/>
      <c r="F38" s="117"/>
      <c r="G38" s="117"/>
      <c r="H38" s="117"/>
      <c r="I38" s="117"/>
      <c r="J38" s="116"/>
      <c r="K38" s="117"/>
      <c r="L38" s="117"/>
      <c r="M38" s="117"/>
      <c r="N38" s="117"/>
      <c r="O38" s="117"/>
      <c r="P38" s="117"/>
      <c r="Q38" s="117"/>
    </row>
    <row r="39" spans="1:17" ht="11.25" customHeight="1">
      <c r="A39" s="32" t="s">
        <v>1067</v>
      </c>
      <c r="B39" s="2"/>
      <c r="C39" s="120">
        <v>3.8</v>
      </c>
      <c r="D39" s="117">
        <f>(C39/C$44)*100</f>
        <v>1.7132551848512172</v>
      </c>
      <c r="E39" s="120"/>
      <c r="F39" s="117">
        <v>21</v>
      </c>
      <c r="G39" s="117">
        <f>(F39/F$44)*100</f>
        <v>3.8015930485155685</v>
      </c>
      <c r="H39" s="117"/>
      <c r="I39" s="117">
        <f>SUM(C39)-F39</f>
        <v>-17.2</v>
      </c>
      <c r="J39" s="116"/>
      <c r="K39" s="117">
        <v>6</v>
      </c>
      <c r="L39" s="117">
        <f>(K39/K$44)*100</f>
        <v>2.044989775051125</v>
      </c>
      <c r="M39" s="117"/>
      <c r="N39" s="117">
        <v>16.1</v>
      </c>
      <c r="O39" s="117">
        <f>(N39/N$44)*100</f>
        <v>2.5571791613723</v>
      </c>
      <c r="P39" s="117"/>
      <c r="Q39" s="117">
        <f t="shared" si="1"/>
        <v>-10.100000000000001</v>
      </c>
    </row>
    <row r="40" spans="1:17" ht="11.25" customHeight="1">
      <c r="A40" s="25" t="s">
        <v>1068</v>
      </c>
      <c r="B40" s="2"/>
      <c r="C40" s="120"/>
      <c r="D40" s="120"/>
      <c r="E40" s="120"/>
      <c r="F40" s="117"/>
      <c r="G40" s="120"/>
      <c r="H40" s="117"/>
      <c r="I40" s="117"/>
      <c r="J40" s="116"/>
      <c r="K40" s="117"/>
      <c r="L40" s="120"/>
      <c r="M40" s="117"/>
      <c r="N40" s="117"/>
      <c r="O40" s="120"/>
      <c r="P40" s="117"/>
      <c r="Q40" s="117"/>
    </row>
    <row r="41" spans="1:17" ht="11.25" customHeight="1">
      <c r="A41" s="3" t="s">
        <v>1069</v>
      </c>
      <c r="B41" s="2"/>
      <c r="C41" s="120"/>
      <c r="D41" s="120"/>
      <c r="E41" s="120"/>
      <c r="F41" s="117"/>
      <c r="G41" s="120"/>
      <c r="H41" s="117"/>
      <c r="I41" s="117"/>
      <c r="J41" s="116"/>
      <c r="K41" s="117"/>
      <c r="L41" s="120"/>
      <c r="M41" s="117"/>
      <c r="N41" s="117"/>
      <c r="O41" s="120"/>
      <c r="P41" s="117"/>
      <c r="Q41" s="117"/>
    </row>
    <row r="42" spans="1:17" ht="11.25" customHeight="1">
      <c r="A42" s="32" t="s">
        <v>1070</v>
      </c>
      <c r="B42" s="2"/>
      <c r="C42" s="117">
        <v>1.9</v>
      </c>
      <c r="D42" s="117">
        <f>(C42/C$44)*100</f>
        <v>0.8566275924256086</v>
      </c>
      <c r="E42" s="117"/>
      <c r="F42" s="117">
        <v>20.6</v>
      </c>
      <c r="G42" s="117">
        <f>(F42/F$44)*100</f>
        <v>3.7291817523533672</v>
      </c>
      <c r="H42" s="117"/>
      <c r="I42" s="117">
        <f>C42-F42</f>
        <v>-18.700000000000003</v>
      </c>
      <c r="J42" s="116"/>
      <c r="K42" s="117">
        <v>4.7</v>
      </c>
      <c r="L42" s="117">
        <f>(K42/K$44)*100</f>
        <v>1.6019086571233812</v>
      </c>
      <c r="M42" s="117"/>
      <c r="N42" s="117">
        <v>26.8</v>
      </c>
      <c r="O42" s="117">
        <f>(N42/N$44)*100</f>
        <v>4.256670902160101</v>
      </c>
      <c r="P42" s="117"/>
      <c r="Q42" s="117">
        <f t="shared" si="1"/>
        <v>-22.1</v>
      </c>
    </row>
    <row r="43" spans="1:17" ht="11.25" customHeight="1">
      <c r="A43" s="5" t="s">
        <v>534</v>
      </c>
      <c r="B43" s="2"/>
      <c r="C43" s="121">
        <f>C44-SUM(C34:C42)</f>
        <v>212.5</v>
      </c>
      <c r="D43" s="117">
        <f>(C43/C$44)*100</f>
        <v>95.80703336339043</v>
      </c>
      <c r="E43" s="121"/>
      <c r="F43" s="121">
        <f>F44-SUM(F34:F42)</f>
        <v>405.5</v>
      </c>
      <c r="G43" s="117">
        <f>(F43/F$44)*100</f>
        <v>73.40695148443157</v>
      </c>
      <c r="H43" s="116"/>
      <c r="I43" s="117">
        <f>C43-F43</f>
        <v>-193</v>
      </c>
      <c r="J43" s="121"/>
      <c r="K43" s="121">
        <f>K44-SUM(K34:K42)</f>
        <v>278.4</v>
      </c>
      <c r="L43" s="117">
        <f>(K43/K$44)*100</f>
        <v>94.88752556237219</v>
      </c>
      <c r="M43" s="121"/>
      <c r="N43" s="121">
        <f>N44-SUM(N34:N42)</f>
        <v>464.8</v>
      </c>
      <c r="O43" s="117">
        <f>(N43/N$44)*100</f>
        <v>73.82465057179162</v>
      </c>
      <c r="P43" s="116"/>
      <c r="Q43" s="117">
        <f t="shared" si="1"/>
        <v>-186.40000000000003</v>
      </c>
    </row>
    <row r="44" spans="1:17" ht="11.25" customHeight="1">
      <c r="A44" s="8" t="s">
        <v>1094</v>
      </c>
      <c r="B44" s="13"/>
      <c r="C44" s="172">
        <v>221.8</v>
      </c>
      <c r="D44" s="172">
        <f>(C44/C$44)*100</f>
        <v>100</v>
      </c>
      <c r="E44" s="172"/>
      <c r="F44" s="172">
        <v>552.4</v>
      </c>
      <c r="G44" s="172">
        <f>(F44/F$44)*100</f>
        <v>100</v>
      </c>
      <c r="H44" s="172"/>
      <c r="I44" s="172">
        <f>C44-F44</f>
        <v>-330.59999999999997</v>
      </c>
      <c r="J44" s="172"/>
      <c r="K44" s="172">
        <v>293.4</v>
      </c>
      <c r="L44" s="172">
        <f>(K44/K$44)*100</f>
        <v>100</v>
      </c>
      <c r="M44" s="172"/>
      <c r="N44" s="172">
        <v>629.6</v>
      </c>
      <c r="O44" s="172">
        <f>(N44/N$44)*100</f>
        <v>100</v>
      </c>
      <c r="P44" s="172"/>
      <c r="Q44" s="172">
        <f t="shared" si="1"/>
        <v>-336.20000000000005</v>
      </c>
    </row>
    <row r="45" spans="1:17" ht="11.25" customHeight="1">
      <c r="A45" s="292" t="s">
        <v>1071</v>
      </c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</row>
    <row r="46" spans="1:17" ht="11.25" customHeight="1">
      <c r="A46" s="270" t="s">
        <v>1233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</row>
    <row r="47" spans="1:17" ht="11.25" customHeight="1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</row>
    <row r="48" spans="1:17" ht="11.25" customHeight="1">
      <c r="A48" s="265" t="s">
        <v>1072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</row>
  </sheetData>
  <mergeCells count="13">
    <mergeCell ref="C5:D5"/>
    <mergeCell ref="F5:G5"/>
    <mergeCell ref="K5:L5"/>
    <mergeCell ref="N5:O5"/>
    <mergeCell ref="A1:Q1"/>
    <mergeCell ref="A2:Q2"/>
    <mergeCell ref="C4:I4"/>
    <mergeCell ref="K4:Q4"/>
    <mergeCell ref="A3:Q3"/>
    <mergeCell ref="A48:Q48"/>
    <mergeCell ref="A45:Q45"/>
    <mergeCell ref="A46:Q46"/>
    <mergeCell ref="A47:Q47"/>
  </mergeCells>
  <printOptions/>
  <pageMargins left="0.5" right="0.5" top="0.5" bottom="0.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J26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42187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2377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2511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1.25" customHeight="1">
      <c r="A4" s="260" t="s">
        <v>1215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88"/>
      <c r="F6" s="254">
        <v>2001</v>
      </c>
      <c r="G6" s="254"/>
      <c r="H6" s="126"/>
      <c r="I6" s="254">
        <v>2002</v>
      </c>
      <c r="J6" s="254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29" t="s">
        <v>2172</v>
      </c>
      <c r="G7" s="129" t="s">
        <v>2173</v>
      </c>
      <c r="H7" s="128"/>
      <c r="I7" s="129" t="s">
        <v>2172</v>
      </c>
      <c r="J7" s="129" t="s">
        <v>2173</v>
      </c>
    </row>
    <row r="8" spans="1:10" ht="11.25" customHeight="1">
      <c r="A8" s="130" t="s">
        <v>1235</v>
      </c>
      <c r="B8" s="130"/>
      <c r="C8" s="130"/>
      <c r="D8" s="130"/>
      <c r="E8" s="180" t="s">
        <v>1236</v>
      </c>
      <c r="F8" s="139"/>
      <c r="G8" s="139"/>
      <c r="H8" s="136"/>
      <c r="I8" s="139"/>
      <c r="J8" s="139"/>
    </row>
    <row r="9" spans="1:10" ht="11.25" customHeight="1">
      <c r="A9" s="134" t="s">
        <v>2176</v>
      </c>
      <c r="B9" s="130"/>
      <c r="C9" s="130"/>
      <c r="D9" s="130"/>
      <c r="E9" s="122"/>
      <c r="F9" s="139">
        <v>11</v>
      </c>
      <c r="G9" s="139">
        <v>1</v>
      </c>
      <c r="H9" s="136"/>
      <c r="I9" s="143" t="s">
        <v>584</v>
      </c>
      <c r="J9" s="143" t="s">
        <v>584</v>
      </c>
    </row>
    <row r="10" spans="1:10" ht="11.25" customHeight="1">
      <c r="A10" s="134" t="s">
        <v>1081</v>
      </c>
      <c r="B10" s="130"/>
      <c r="C10" s="130"/>
      <c r="D10" s="130"/>
      <c r="E10" s="122"/>
      <c r="F10" s="143">
        <v>17</v>
      </c>
      <c r="G10" s="139">
        <v>10</v>
      </c>
      <c r="H10" s="136"/>
      <c r="I10" s="143">
        <v>116</v>
      </c>
      <c r="J10" s="143">
        <v>63</v>
      </c>
    </row>
    <row r="11" spans="1:10" ht="11.25" customHeight="1">
      <c r="A11" s="138" t="s">
        <v>1094</v>
      </c>
      <c r="B11" s="130"/>
      <c r="C11" s="130"/>
      <c r="D11" s="130"/>
      <c r="E11" s="122"/>
      <c r="F11" s="132">
        <f>SUM(F9:F10)</f>
        <v>28</v>
      </c>
      <c r="G11" s="132">
        <f>SUM(G9:G10)</f>
        <v>11</v>
      </c>
      <c r="H11" s="132"/>
      <c r="I11" s="132">
        <f>SUM(I9:I10)</f>
        <v>116</v>
      </c>
      <c r="J11" s="132">
        <f>SUM(J9:J10)</f>
        <v>63</v>
      </c>
    </row>
    <row r="12" spans="1:10" ht="11.25" customHeight="1">
      <c r="A12" s="130" t="s">
        <v>1614</v>
      </c>
      <c r="B12" s="130"/>
      <c r="C12" s="130"/>
      <c r="D12" s="130"/>
      <c r="E12" s="183" t="s">
        <v>815</v>
      </c>
      <c r="F12" s="139"/>
      <c r="G12" s="139"/>
      <c r="H12" s="136"/>
      <c r="I12" s="139"/>
      <c r="J12" s="139"/>
    </row>
    <row r="13" spans="1:10" ht="11.25" customHeight="1">
      <c r="A13" s="134" t="s">
        <v>1278</v>
      </c>
      <c r="B13" s="130"/>
      <c r="C13" s="130"/>
      <c r="D13" s="130"/>
      <c r="E13" s="122"/>
      <c r="F13" s="139">
        <v>1</v>
      </c>
      <c r="G13" s="139">
        <v>0.7</v>
      </c>
      <c r="H13" s="136"/>
      <c r="I13" s="139">
        <v>390</v>
      </c>
      <c r="J13" s="139">
        <v>149</v>
      </c>
    </row>
    <row r="14" spans="1:10" ht="11.25" customHeight="1">
      <c r="A14" s="134" t="s">
        <v>1081</v>
      </c>
      <c r="B14" s="130"/>
      <c r="C14" s="130"/>
      <c r="D14" s="130"/>
      <c r="E14" s="122"/>
      <c r="F14" s="143">
        <v>1159</v>
      </c>
      <c r="G14" s="139">
        <v>423</v>
      </c>
      <c r="H14" s="136"/>
      <c r="I14" s="143">
        <v>2105</v>
      </c>
      <c r="J14" s="143">
        <v>662</v>
      </c>
    </row>
    <row r="15" spans="1:10" ht="11.25" customHeight="1">
      <c r="A15" s="138" t="s">
        <v>1094</v>
      </c>
      <c r="B15" s="130"/>
      <c r="C15" s="130"/>
      <c r="D15" s="130"/>
      <c r="E15" s="122"/>
      <c r="F15" s="132">
        <f>SUM(F13:F14)</f>
        <v>1160</v>
      </c>
      <c r="G15" s="132">
        <f>SUM(G13:G14)</f>
        <v>423.7</v>
      </c>
      <c r="H15" s="132"/>
      <c r="I15" s="132">
        <f>SUM(I13:I14)</f>
        <v>2495</v>
      </c>
      <c r="J15" s="132">
        <f>SUM(J13:J14)</f>
        <v>811</v>
      </c>
    </row>
    <row r="16" spans="1:10" ht="11.25" customHeight="1">
      <c r="A16" s="130" t="s">
        <v>816</v>
      </c>
      <c r="B16" s="130"/>
      <c r="C16" s="130"/>
      <c r="D16" s="130"/>
      <c r="E16" s="183" t="s">
        <v>1283</v>
      </c>
      <c r="F16" s="136"/>
      <c r="G16" s="136"/>
      <c r="H16" s="136"/>
      <c r="I16" s="136"/>
      <c r="J16" s="136"/>
    </row>
    <row r="17" spans="1:10" ht="11.25" customHeight="1">
      <c r="A17" s="134" t="s">
        <v>1278</v>
      </c>
      <c r="B17" s="130"/>
      <c r="C17" s="130"/>
      <c r="D17" s="130"/>
      <c r="E17" s="122"/>
      <c r="F17" s="143" t="s">
        <v>584</v>
      </c>
      <c r="G17" s="143" t="s">
        <v>584</v>
      </c>
      <c r="H17" s="136"/>
      <c r="I17" s="143">
        <v>50</v>
      </c>
      <c r="J17" s="143">
        <v>57</v>
      </c>
    </row>
    <row r="18" spans="1:10" ht="11.25" customHeight="1">
      <c r="A18" s="134" t="s">
        <v>1081</v>
      </c>
      <c r="B18" s="130"/>
      <c r="C18" s="130"/>
      <c r="D18" s="130"/>
      <c r="E18" s="122"/>
      <c r="F18" s="144">
        <v>237</v>
      </c>
      <c r="G18" s="144">
        <v>154</v>
      </c>
      <c r="H18" s="144"/>
      <c r="I18" s="144">
        <v>238</v>
      </c>
      <c r="J18" s="144">
        <v>260</v>
      </c>
    </row>
    <row r="19" spans="1:10" ht="11.25" customHeight="1">
      <c r="A19" s="138" t="s">
        <v>1094</v>
      </c>
      <c r="B19" s="130"/>
      <c r="C19" s="130"/>
      <c r="D19" s="130"/>
      <c r="E19" s="128"/>
      <c r="F19" s="178">
        <f>SUM(F17:F18)</f>
        <v>237</v>
      </c>
      <c r="G19" s="178">
        <f>SUM(G17:G18)</f>
        <v>154</v>
      </c>
      <c r="H19" s="178"/>
      <c r="I19" s="178">
        <f>SUM(I17:I18)</f>
        <v>288</v>
      </c>
      <c r="J19" s="178">
        <f>SUM(J17:J18)</f>
        <v>317</v>
      </c>
    </row>
    <row r="20" spans="1:10" ht="11.25" customHeight="1">
      <c r="A20" s="283" t="s">
        <v>1260</v>
      </c>
      <c r="B20" s="283"/>
      <c r="C20" s="283"/>
      <c r="D20" s="283"/>
      <c r="E20" s="283"/>
      <c r="F20" s="283"/>
      <c r="G20" s="283"/>
      <c r="H20" s="283"/>
      <c r="I20" s="283"/>
      <c r="J20" s="283"/>
    </row>
    <row r="21" spans="1:10" ht="11.25" customHeight="1">
      <c r="A21" s="285" t="s">
        <v>2316</v>
      </c>
      <c r="B21" s="285"/>
      <c r="C21" s="285"/>
      <c r="D21" s="285"/>
      <c r="E21" s="285"/>
      <c r="F21" s="285"/>
      <c r="G21" s="285"/>
      <c r="H21" s="285"/>
      <c r="I21" s="285"/>
      <c r="J21" s="285"/>
    </row>
    <row r="22" spans="1:10" ht="11.25" customHeight="1">
      <c r="A22" s="285" t="s">
        <v>1211</v>
      </c>
      <c r="B22" s="285"/>
      <c r="C22" s="285"/>
      <c r="D22" s="285"/>
      <c r="E22" s="285"/>
      <c r="F22" s="285"/>
      <c r="G22" s="285"/>
      <c r="H22" s="285"/>
      <c r="I22" s="285"/>
      <c r="J22" s="285"/>
    </row>
    <row r="23" spans="1:10" ht="11.25" customHeight="1">
      <c r="A23" s="286" t="s">
        <v>1212</v>
      </c>
      <c r="B23" s="286"/>
      <c r="C23" s="286"/>
      <c r="D23" s="286"/>
      <c r="E23" s="286"/>
      <c r="F23" s="286"/>
      <c r="G23" s="286"/>
      <c r="H23" s="286"/>
      <c r="I23" s="286"/>
      <c r="J23" s="286"/>
    </row>
    <row r="24" spans="1:10" ht="11.25" customHeight="1">
      <c r="A24" s="284" t="s">
        <v>1213</v>
      </c>
      <c r="B24" s="284"/>
      <c r="C24" s="284"/>
      <c r="D24" s="284"/>
      <c r="E24" s="284"/>
      <c r="F24" s="284"/>
      <c r="G24" s="284"/>
      <c r="H24" s="284"/>
      <c r="I24" s="284"/>
      <c r="J24" s="284"/>
    </row>
    <row r="25" spans="1:10" ht="11.25" customHeight="1">
      <c r="A25" s="257"/>
      <c r="B25" s="257"/>
      <c r="C25" s="257"/>
      <c r="D25" s="257"/>
      <c r="E25" s="257"/>
      <c r="F25" s="257"/>
      <c r="G25" s="257"/>
      <c r="H25" s="257"/>
      <c r="I25" s="257"/>
      <c r="J25" s="257"/>
    </row>
    <row r="26" spans="1:10" ht="11.25" customHeight="1">
      <c r="A26" s="252" t="s">
        <v>1072</v>
      </c>
      <c r="B26" s="252"/>
      <c r="C26" s="252"/>
      <c r="D26" s="252"/>
      <c r="E26" s="252"/>
      <c r="F26" s="252"/>
      <c r="G26" s="252"/>
      <c r="H26" s="252"/>
      <c r="I26" s="252"/>
      <c r="J26" s="252"/>
    </row>
  </sheetData>
  <mergeCells count="16">
    <mergeCell ref="A7:D7"/>
    <mergeCell ref="A1:J1"/>
    <mergeCell ref="A2:J2"/>
    <mergeCell ref="A4:J4"/>
    <mergeCell ref="F6:G6"/>
    <mergeCell ref="I6:J6"/>
    <mergeCell ref="A3:J3"/>
    <mergeCell ref="A5:J5"/>
    <mergeCell ref="A6:D6"/>
    <mergeCell ref="A24:J24"/>
    <mergeCell ref="A25:J25"/>
    <mergeCell ref="A26:J26"/>
    <mergeCell ref="A20:J20"/>
    <mergeCell ref="A21:J21"/>
    <mergeCell ref="A22:J22"/>
    <mergeCell ref="A23:J23"/>
  </mergeCells>
  <printOptions/>
  <pageMargins left="0.5" right="0.5" top="0.5" bottom="0.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K46"/>
  <sheetViews>
    <sheetView workbookViewId="0" topLeftCell="A1">
      <selection activeCell="A1" sqref="A1:K1"/>
    </sheetView>
  </sheetViews>
  <sheetFormatPr defaultColWidth="9.140625" defaultRowHeight="12.75"/>
  <cols>
    <col min="1" max="2" width="9.8515625" style="0" customWidth="1"/>
    <col min="3" max="3" width="8.28125" style="0" customWidth="1"/>
    <col min="4" max="4" width="9.8515625" style="0" customWidth="1"/>
    <col min="5" max="5" width="18.140625" style="0" customWidth="1"/>
    <col min="6" max="6" width="1.28515625" style="0" customWidth="1"/>
    <col min="7" max="7" width="8.28125" style="0" customWidth="1"/>
    <col min="8" max="8" width="10.7109375" style="0" customWidth="1"/>
    <col min="9" max="9" width="1.28515625" style="0" customWidth="1"/>
    <col min="10" max="10" width="8.28125" style="0" customWidth="1"/>
    <col min="11" max="11" width="10.7109375" style="0" customWidth="1"/>
  </cols>
  <sheetData>
    <row r="1" spans="1:11" ht="11.25" customHeight="1">
      <c r="A1" s="253" t="s">
        <v>817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1.25" customHeight="1">
      <c r="A2" s="253" t="s">
        <v>2512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1.25" customHeight="1">
      <c r="A4" s="260" t="s">
        <v>2319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1.25" customHeight="1">
      <c r="A6" s="283"/>
      <c r="B6" s="283"/>
      <c r="C6" s="283"/>
      <c r="D6" s="283"/>
      <c r="E6" s="188"/>
      <c r="F6" s="188"/>
      <c r="G6" s="254">
        <v>2001</v>
      </c>
      <c r="H6" s="254"/>
      <c r="I6" s="126"/>
      <c r="J6" s="254">
        <v>2002</v>
      </c>
      <c r="K6" s="254"/>
    </row>
    <row r="7" spans="1:11" ht="11.25" customHeight="1">
      <c r="A7" s="280" t="s">
        <v>2170</v>
      </c>
      <c r="B7" s="280"/>
      <c r="C7" s="280"/>
      <c r="D7" s="280"/>
      <c r="E7" s="128" t="s">
        <v>2171</v>
      </c>
      <c r="F7" s="128"/>
      <c r="G7" s="129" t="s">
        <v>2172</v>
      </c>
      <c r="H7" s="129" t="s">
        <v>2173</v>
      </c>
      <c r="I7" s="128"/>
      <c r="J7" s="129" t="s">
        <v>2172</v>
      </c>
      <c r="K7" s="129" t="s">
        <v>2173</v>
      </c>
    </row>
    <row r="8" spans="1:11" ht="11.25" customHeight="1">
      <c r="A8" s="130" t="s">
        <v>569</v>
      </c>
      <c r="B8" s="138"/>
      <c r="C8" s="138"/>
      <c r="D8" s="130"/>
      <c r="E8" s="180" t="s">
        <v>1262</v>
      </c>
      <c r="F8" s="192"/>
      <c r="G8" s="139"/>
      <c r="H8" s="139"/>
      <c r="I8" s="136"/>
      <c r="J8" s="139"/>
      <c r="K8" s="139"/>
    </row>
    <row r="9" spans="1:11" ht="11.25" customHeight="1">
      <c r="A9" s="134" t="s">
        <v>2176</v>
      </c>
      <c r="B9" s="138"/>
      <c r="C9" s="138"/>
      <c r="D9" s="130"/>
      <c r="E9" s="122"/>
      <c r="F9" s="122"/>
      <c r="G9" s="139">
        <v>152</v>
      </c>
      <c r="H9" s="139">
        <v>4223</v>
      </c>
      <c r="I9" s="136"/>
      <c r="J9" s="139">
        <v>150</v>
      </c>
      <c r="K9" s="139">
        <v>4068</v>
      </c>
    </row>
    <row r="10" spans="1:11" ht="11.25" customHeight="1">
      <c r="A10" s="134" t="s">
        <v>1081</v>
      </c>
      <c r="B10" s="138"/>
      <c r="C10" s="138"/>
      <c r="D10" s="130"/>
      <c r="E10" s="122"/>
      <c r="F10" s="122"/>
      <c r="G10" s="239" t="s">
        <v>1849</v>
      </c>
      <c r="H10" s="139">
        <v>10</v>
      </c>
      <c r="I10" s="136"/>
      <c r="J10" s="143" t="s">
        <v>584</v>
      </c>
      <c r="K10" s="143" t="s">
        <v>584</v>
      </c>
    </row>
    <row r="11" spans="1:11" ht="11.25" customHeight="1">
      <c r="A11" s="138" t="s">
        <v>1094</v>
      </c>
      <c r="B11" s="181"/>
      <c r="C11" s="181"/>
      <c r="D11" s="130"/>
      <c r="E11" s="122"/>
      <c r="F11" s="122"/>
      <c r="G11" s="132">
        <f>SUM(G9:G10)</f>
        <v>152</v>
      </c>
      <c r="H11" s="132">
        <f>SUM(H9:H10)</f>
        <v>4233</v>
      </c>
      <c r="I11" s="132"/>
      <c r="J11" s="132">
        <f>SUM(J9:J10)</f>
        <v>150</v>
      </c>
      <c r="K11" s="132">
        <f>SUM(K9:K10)</f>
        <v>4068</v>
      </c>
    </row>
    <row r="12" spans="1:11" ht="11.25" customHeight="1">
      <c r="A12" s="140"/>
      <c r="B12" s="198"/>
      <c r="C12" s="198"/>
      <c r="D12" s="161"/>
      <c r="E12" s="148" t="s">
        <v>599</v>
      </c>
      <c r="F12" s="148"/>
      <c r="G12" s="136"/>
      <c r="H12" s="136"/>
      <c r="I12" s="136"/>
      <c r="J12" s="136"/>
      <c r="K12" s="136"/>
    </row>
    <row r="13" spans="1:11" ht="11.25" customHeight="1">
      <c r="A13" s="167"/>
      <c r="B13" s="142"/>
      <c r="C13" s="142"/>
      <c r="D13" s="146"/>
      <c r="E13" s="148" t="s">
        <v>600</v>
      </c>
      <c r="F13" s="148"/>
      <c r="G13" s="136"/>
      <c r="H13" s="136"/>
      <c r="I13" s="136"/>
      <c r="J13" s="136"/>
      <c r="K13" s="136"/>
    </row>
    <row r="14" spans="1:11" ht="11.25" customHeight="1">
      <c r="A14" s="149" t="s">
        <v>2308</v>
      </c>
      <c r="B14" s="156"/>
      <c r="C14" s="156"/>
      <c r="D14" s="149"/>
      <c r="E14" s="183" t="s">
        <v>601</v>
      </c>
      <c r="F14" s="192"/>
      <c r="G14" s="139"/>
      <c r="H14" s="139"/>
      <c r="I14" s="136"/>
      <c r="J14" s="139"/>
      <c r="K14" s="139"/>
    </row>
    <row r="15" spans="1:11" ht="11.25" customHeight="1">
      <c r="A15" s="134" t="s">
        <v>1278</v>
      </c>
      <c r="B15" s="138"/>
      <c r="C15" s="138"/>
      <c r="D15" s="130"/>
      <c r="E15" s="122"/>
      <c r="F15" s="122"/>
      <c r="G15" s="139">
        <v>56</v>
      </c>
      <c r="H15" s="139">
        <v>15490</v>
      </c>
      <c r="I15" s="136"/>
      <c r="J15" s="139">
        <v>99</v>
      </c>
      <c r="K15" s="139">
        <v>21971</v>
      </c>
    </row>
    <row r="16" spans="1:11" ht="11.25" customHeight="1">
      <c r="A16" s="134" t="s">
        <v>1081</v>
      </c>
      <c r="B16" s="138"/>
      <c r="C16" s="138"/>
      <c r="D16" s="130"/>
      <c r="E16" s="148"/>
      <c r="F16" s="148"/>
      <c r="G16" s="143">
        <v>75</v>
      </c>
      <c r="H16" s="139">
        <v>19239</v>
      </c>
      <c r="I16" s="136"/>
      <c r="J16" s="143">
        <v>69</v>
      </c>
      <c r="K16" s="143">
        <v>16108</v>
      </c>
    </row>
    <row r="17" spans="1:11" ht="11.25" customHeight="1">
      <c r="A17" s="138" t="s">
        <v>1094</v>
      </c>
      <c r="B17" s="181"/>
      <c r="C17" s="181"/>
      <c r="D17" s="130"/>
      <c r="E17" s="122"/>
      <c r="F17" s="122"/>
      <c r="G17" s="132">
        <f>SUM(G15:G16)</f>
        <v>131</v>
      </c>
      <c r="H17" s="132">
        <f>SUM(H15:H16)</f>
        <v>34729</v>
      </c>
      <c r="I17" s="132"/>
      <c r="J17" s="132">
        <f>SUM(J15:J16)</f>
        <v>168</v>
      </c>
      <c r="K17" s="132">
        <f>SUM(K15:K16)</f>
        <v>38079</v>
      </c>
    </row>
    <row r="18" spans="1:11" ht="11.25" customHeight="1">
      <c r="A18" s="130" t="s">
        <v>619</v>
      </c>
      <c r="B18" s="138"/>
      <c r="C18" s="138"/>
      <c r="D18" s="130"/>
      <c r="E18" s="183" t="s">
        <v>620</v>
      </c>
      <c r="F18" s="192"/>
      <c r="G18" s="139"/>
      <c r="H18" s="139"/>
      <c r="I18" s="136"/>
      <c r="J18" s="139"/>
      <c r="K18" s="139"/>
    </row>
    <row r="19" spans="1:11" ht="11.25" customHeight="1">
      <c r="A19" s="134" t="s">
        <v>1278</v>
      </c>
      <c r="B19" s="138"/>
      <c r="C19" s="138"/>
      <c r="D19" s="186"/>
      <c r="E19" s="122"/>
      <c r="F19" s="122"/>
      <c r="G19" s="139">
        <v>134</v>
      </c>
      <c r="H19" s="139">
        <v>31666</v>
      </c>
      <c r="I19" s="136"/>
      <c r="J19" s="139">
        <v>193</v>
      </c>
      <c r="K19" s="139">
        <v>39349</v>
      </c>
    </row>
    <row r="20" spans="1:11" ht="11.25" customHeight="1">
      <c r="A20" s="134" t="s">
        <v>1081</v>
      </c>
      <c r="B20" s="138"/>
      <c r="C20" s="138"/>
      <c r="D20" s="186"/>
      <c r="E20" s="122"/>
      <c r="F20" s="122"/>
      <c r="G20" s="143">
        <v>87</v>
      </c>
      <c r="H20" s="139">
        <v>20536</v>
      </c>
      <c r="I20" s="136"/>
      <c r="J20" s="143">
        <v>56</v>
      </c>
      <c r="K20" s="143">
        <v>11398</v>
      </c>
    </row>
    <row r="21" spans="1:11" ht="11.25" customHeight="1">
      <c r="A21" s="138" t="s">
        <v>1094</v>
      </c>
      <c r="B21" s="181"/>
      <c r="C21" s="181"/>
      <c r="D21" s="186"/>
      <c r="E21" s="122"/>
      <c r="F21" s="122"/>
      <c r="G21" s="132">
        <f>SUM(G19:G20)</f>
        <v>221</v>
      </c>
      <c r="H21" s="132">
        <f>SUM(H19:H20)</f>
        <v>52202</v>
      </c>
      <c r="I21" s="132"/>
      <c r="J21" s="132">
        <f>SUM(J19:J20)</f>
        <v>249</v>
      </c>
      <c r="K21" s="132">
        <f>SUM(K19:K20)</f>
        <v>50747</v>
      </c>
    </row>
    <row r="22" spans="1:11" ht="11.25" customHeight="1">
      <c r="A22" s="130" t="s">
        <v>624</v>
      </c>
      <c r="B22" s="138"/>
      <c r="C22" s="138"/>
      <c r="D22" s="130"/>
      <c r="E22" s="183" t="s">
        <v>1221</v>
      </c>
      <c r="F22" s="192"/>
      <c r="G22" s="139"/>
      <c r="H22" s="139"/>
      <c r="I22" s="136"/>
      <c r="J22" s="139"/>
      <c r="K22" s="139"/>
    </row>
    <row r="23" spans="1:11" ht="11.25" customHeight="1">
      <c r="A23" s="134" t="s">
        <v>1278</v>
      </c>
      <c r="B23" s="138"/>
      <c r="C23" s="138"/>
      <c r="D23" s="186"/>
      <c r="E23" s="122"/>
      <c r="F23" s="122"/>
      <c r="G23" s="139">
        <v>61</v>
      </c>
      <c r="H23" s="139">
        <v>9068</v>
      </c>
      <c r="I23" s="136"/>
      <c r="J23" s="139">
        <v>24</v>
      </c>
      <c r="K23" s="139">
        <v>2912</v>
      </c>
    </row>
    <row r="24" spans="1:11" ht="11.25" customHeight="1">
      <c r="A24" s="134" t="s">
        <v>1081</v>
      </c>
      <c r="B24" s="138"/>
      <c r="C24" s="138"/>
      <c r="D24" s="186"/>
      <c r="E24" s="122"/>
      <c r="F24" s="122"/>
      <c r="G24" s="143" t="s">
        <v>584</v>
      </c>
      <c r="H24" s="143" t="s">
        <v>584</v>
      </c>
      <c r="I24" s="136"/>
      <c r="J24" s="143">
        <v>0.1</v>
      </c>
      <c r="K24" s="143">
        <v>25</v>
      </c>
    </row>
    <row r="25" spans="1:11" ht="11.25" customHeight="1">
      <c r="A25" s="138" t="s">
        <v>1094</v>
      </c>
      <c r="B25" s="181"/>
      <c r="C25" s="181"/>
      <c r="D25" s="186"/>
      <c r="E25" s="122"/>
      <c r="F25" s="122"/>
      <c r="G25" s="184">
        <f>SUM(G23:G24)</f>
        <v>61</v>
      </c>
      <c r="H25" s="184">
        <f>SUM(H23:H24)</f>
        <v>9068</v>
      </c>
      <c r="I25" s="184"/>
      <c r="J25" s="184">
        <f>SUM(J23:J24)</f>
        <v>24.1</v>
      </c>
      <c r="K25" s="184">
        <f>SUM(K23:K24)</f>
        <v>2937</v>
      </c>
    </row>
    <row r="26" spans="1:11" ht="11.25" customHeight="1">
      <c r="A26" s="176" t="s">
        <v>818</v>
      </c>
      <c r="B26" s="138"/>
      <c r="C26" s="138"/>
      <c r="D26" s="186" t="s">
        <v>1091</v>
      </c>
      <c r="E26" s="183" t="s">
        <v>1270</v>
      </c>
      <c r="F26" s="192"/>
      <c r="G26" s="174">
        <v>1148</v>
      </c>
      <c r="H26" s="174">
        <v>89191</v>
      </c>
      <c r="I26" s="174"/>
      <c r="J26" s="174">
        <v>1145</v>
      </c>
      <c r="K26" s="174">
        <v>90199</v>
      </c>
    </row>
    <row r="27" spans="1:11" ht="11.25" customHeight="1">
      <c r="A27" s="176" t="s">
        <v>1241</v>
      </c>
      <c r="B27" s="176"/>
      <c r="C27" s="138"/>
      <c r="D27" s="130"/>
      <c r="E27" s="180" t="s">
        <v>819</v>
      </c>
      <c r="F27" s="192"/>
      <c r="G27" s="139"/>
      <c r="H27" s="139"/>
      <c r="I27" s="136"/>
      <c r="J27" s="139"/>
      <c r="K27" s="139"/>
    </row>
    <row r="28" spans="1:11" ht="11.25" customHeight="1">
      <c r="A28" s="134" t="s">
        <v>1278</v>
      </c>
      <c r="B28" s="138"/>
      <c r="C28" s="138"/>
      <c r="D28" s="186"/>
      <c r="E28" s="122"/>
      <c r="F28" s="122"/>
      <c r="G28" s="143">
        <v>24</v>
      </c>
      <c r="H28" s="139">
        <v>6426</v>
      </c>
      <c r="I28" s="136"/>
      <c r="J28" s="143">
        <v>26</v>
      </c>
      <c r="K28" s="143">
        <v>6106</v>
      </c>
    </row>
    <row r="29" spans="1:11" ht="11.25" customHeight="1">
      <c r="A29" s="134" t="s">
        <v>1081</v>
      </c>
      <c r="B29" s="138"/>
      <c r="C29" s="138"/>
      <c r="D29" s="186"/>
      <c r="E29" s="122"/>
      <c r="F29" s="122"/>
      <c r="G29" s="143">
        <v>0.3</v>
      </c>
      <c r="H29" s="139">
        <v>61</v>
      </c>
      <c r="I29" s="136"/>
      <c r="J29" s="143">
        <v>0.4</v>
      </c>
      <c r="K29" s="143">
        <v>112</v>
      </c>
    </row>
    <row r="30" spans="1:11" ht="11.25" customHeight="1">
      <c r="A30" s="138" t="s">
        <v>1094</v>
      </c>
      <c r="B30" s="181"/>
      <c r="C30" s="181"/>
      <c r="D30" s="186"/>
      <c r="E30" s="122"/>
      <c r="F30" s="122"/>
      <c r="G30" s="132">
        <f>SUM(G28:G29)</f>
        <v>24.3</v>
      </c>
      <c r="H30" s="132">
        <f>SUM(H28:H29)</f>
        <v>6487</v>
      </c>
      <c r="I30" s="132"/>
      <c r="J30" s="132">
        <f>SUM(J28:J29)</f>
        <v>26.4</v>
      </c>
      <c r="K30" s="132">
        <f>SUM(K28:K29)</f>
        <v>6218</v>
      </c>
    </row>
    <row r="31" spans="1:11" ht="11.25" customHeight="1">
      <c r="A31" s="130" t="s">
        <v>1614</v>
      </c>
      <c r="B31" s="138"/>
      <c r="C31" s="138"/>
      <c r="D31" s="130"/>
      <c r="E31" s="183" t="s">
        <v>815</v>
      </c>
      <c r="F31" s="192"/>
      <c r="G31" s="139"/>
      <c r="H31" s="139"/>
      <c r="I31" s="136"/>
      <c r="J31" s="139"/>
      <c r="K31" s="139"/>
    </row>
    <row r="32" spans="1:11" ht="11.25" customHeight="1">
      <c r="A32" s="134" t="s">
        <v>1278</v>
      </c>
      <c r="B32" s="138"/>
      <c r="C32" s="138"/>
      <c r="D32" s="186" t="s">
        <v>1208</v>
      </c>
      <c r="E32" s="122"/>
      <c r="F32" s="122"/>
      <c r="G32" s="139">
        <v>32101</v>
      </c>
      <c r="H32" s="139">
        <v>8565</v>
      </c>
      <c r="I32" s="136"/>
      <c r="J32" s="139">
        <v>42134</v>
      </c>
      <c r="K32" s="139">
        <v>10501</v>
      </c>
    </row>
    <row r="33" spans="1:11" ht="11.25" customHeight="1">
      <c r="A33" s="134" t="s">
        <v>1081</v>
      </c>
      <c r="B33" s="138"/>
      <c r="C33" s="138"/>
      <c r="D33" s="186" t="s">
        <v>1618</v>
      </c>
      <c r="E33" s="122"/>
      <c r="F33" s="122"/>
      <c r="G33" s="143">
        <v>3245</v>
      </c>
      <c r="H33" s="139">
        <v>1918</v>
      </c>
      <c r="I33" s="136"/>
      <c r="J33" s="143">
        <v>3685</v>
      </c>
      <c r="K33" s="143">
        <v>3060</v>
      </c>
    </row>
    <row r="34" spans="1:11" ht="11.25" customHeight="1">
      <c r="A34" s="138" t="s">
        <v>1094</v>
      </c>
      <c r="B34" s="181"/>
      <c r="C34" s="181"/>
      <c r="D34" s="186" t="s">
        <v>1618</v>
      </c>
      <c r="E34" s="122"/>
      <c r="F34" s="122"/>
      <c r="G34" s="132">
        <f>SUM(G32:G33)</f>
        <v>35346</v>
      </c>
      <c r="H34" s="132">
        <f>SUM(H32:H33)</f>
        <v>10483</v>
      </c>
      <c r="I34" s="132"/>
      <c r="J34" s="132">
        <f>SUM(J32:J33)</f>
        <v>45819</v>
      </c>
      <c r="K34" s="132">
        <f>SUM(K32:K33)</f>
        <v>13561</v>
      </c>
    </row>
    <row r="35" spans="1:11" ht="11.25" customHeight="1">
      <c r="A35" s="130" t="s">
        <v>1223</v>
      </c>
      <c r="B35" s="138"/>
      <c r="C35" s="138"/>
      <c r="D35" s="130"/>
      <c r="E35" s="183" t="s">
        <v>1224</v>
      </c>
      <c r="F35" s="192"/>
      <c r="G35" s="139"/>
      <c r="H35" s="139"/>
      <c r="I35" s="136"/>
      <c r="J35" s="143"/>
      <c r="K35" s="139"/>
    </row>
    <row r="36" spans="1:11" ht="11.25" customHeight="1">
      <c r="A36" s="134" t="s">
        <v>1278</v>
      </c>
      <c r="B36" s="138"/>
      <c r="C36" s="138"/>
      <c r="D36" s="186" t="s">
        <v>1618</v>
      </c>
      <c r="E36" s="122"/>
      <c r="F36" s="122"/>
      <c r="G36" s="136">
        <v>11184</v>
      </c>
      <c r="H36" s="136">
        <v>2943</v>
      </c>
      <c r="I36" s="136"/>
      <c r="J36" s="143">
        <v>15449</v>
      </c>
      <c r="K36" s="143">
        <v>4539</v>
      </c>
    </row>
    <row r="37" spans="1:11" ht="11.25" customHeight="1">
      <c r="A37" s="134" t="s">
        <v>1081</v>
      </c>
      <c r="B37" s="138"/>
      <c r="C37" s="138"/>
      <c r="D37" s="186" t="s">
        <v>1618</v>
      </c>
      <c r="E37" s="122"/>
      <c r="F37" s="122"/>
      <c r="G37" s="144">
        <v>3723</v>
      </c>
      <c r="H37" s="144">
        <v>2436</v>
      </c>
      <c r="I37" s="144"/>
      <c r="J37" s="144">
        <v>1813</v>
      </c>
      <c r="K37" s="144">
        <v>1425</v>
      </c>
    </row>
    <row r="38" spans="1:11" ht="11.25" customHeight="1">
      <c r="A38" s="138" t="s">
        <v>1094</v>
      </c>
      <c r="B38" s="181"/>
      <c r="C38" s="181"/>
      <c r="D38" s="186" t="s">
        <v>1618</v>
      </c>
      <c r="E38" s="128"/>
      <c r="F38" s="128"/>
      <c r="G38" s="178">
        <f>SUM(G36:G37)</f>
        <v>14907</v>
      </c>
      <c r="H38" s="178">
        <f>SUM(H36:H37)</f>
        <v>5379</v>
      </c>
      <c r="I38" s="178"/>
      <c r="J38" s="178">
        <f>SUM(J36:J37)</f>
        <v>17262</v>
      </c>
      <c r="K38" s="178">
        <f>SUM(K36:K37)</f>
        <v>5964</v>
      </c>
    </row>
    <row r="39" spans="1:11" ht="11.25" customHeight="1">
      <c r="A39" s="283" t="s">
        <v>1260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</row>
    <row r="40" spans="1:11" ht="11.25" customHeight="1">
      <c r="A40" s="285" t="s">
        <v>2316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</row>
    <row r="41" spans="1:11" ht="11.25" customHeight="1">
      <c r="A41" s="285" t="s">
        <v>1211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</row>
    <row r="42" spans="1:11" ht="11.25" customHeight="1">
      <c r="A42" s="286" t="s">
        <v>1212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  <row r="43" spans="1:11" ht="11.25" customHeight="1">
      <c r="A43" s="284" t="s">
        <v>1213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</row>
    <row r="44" spans="1:11" ht="11.25" customHeight="1">
      <c r="A44" s="285" t="s">
        <v>1851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</row>
    <row r="45" spans="1:11" ht="11.25" customHeight="1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</row>
    <row r="46" spans="1:11" ht="11.25" customHeight="1">
      <c r="A46" s="252" t="s">
        <v>1072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</row>
  </sheetData>
  <mergeCells count="17">
    <mergeCell ref="A1:K1"/>
    <mergeCell ref="A2:K2"/>
    <mergeCell ref="A4:K4"/>
    <mergeCell ref="G6:H6"/>
    <mergeCell ref="J6:K6"/>
    <mergeCell ref="A3:K3"/>
    <mergeCell ref="A5:K5"/>
    <mergeCell ref="A46:K46"/>
    <mergeCell ref="A6:D6"/>
    <mergeCell ref="A43:K43"/>
    <mergeCell ref="A44:K44"/>
    <mergeCell ref="A45:K45"/>
    <mergeCell ref="A39:K39"/>
    <mergeCell ref="A40:K40"/>
    <mergeCell ref="A41:K41"/>
    <mergeCell ref="A42:K42"/>
    <mergeCell ref="A7:D7"/>
  </mergeCells>
  <printOptions/>
  <pageMargins left="0.5" right="0.5" top="0.5" bottom="0.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Q47"/>
  <sheetViews>
    <sheetView workbookViewId="0" topLeftCell="A1">
      <selection activeCell="A1" sqref="A1:Q1"/>
    </sheetView>
  </sheetViews>
  <sheetFormatPr defaultColWidth="9.140625" defaultRowHeight="12.75"/>
  <cols>
    <col min="1" max="1" width="19.28125" style="0" customWidth="1"/>
    <col min="2" max="2" width="0.42578125" style="0" customWidth="1"/>
    <col min="3" max="3" width="8.421875" style="0" customWidth="1"/>
    <col min="4" max="4" width="7.57421875" style="0" customWidth="1"/>
    <col min="5" max="5" width="0.42578125" style="0" customWidth="1"/>
    <col min="6" max="6" width="8.00390625" style="0" customWidth="1"/>
    <col min="7" max="7" width="7.57421875" style="0" customWidth="1"/>
    <col min="8" max="8" width="0.42578125" style="0" customWidth="1"/>
    <col min="9" max="9" width="7.7109375" style="0" customWidth="1"/>
    <col min="10" max="10" width="0.42578125" style="0" customWidth="1"/>
    <col min="11" max="11" width="8.421875" style="0" customWidth="1"/>
    <col min="12" max="12" width="7.57421875" style="0" customWidth="1"/>
    <col min="13" max="13" width="0.42578125" style="0" customWidth="1"/>
    <col min="14" max="14" width="7.57421875" style="0" customWidth="1"/>
    <col min="15" max="15" width="7.7109375" style="0" customWidth="1"/>
    <col min="16" max="16" width="0.42578125" style="0" customWidth="1"/>
    <col min="17" max="17" width="7.7109375" style="0" customWidth="1"/>
  </cols>
  <sheetData>
    <row r="1" spans="1:17" ht="11.25" customHeight="1">
      <c r="A1" s="253" t="s">
        <v>820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821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7" ht="11.25" customHeight="1">
      <c r="A4" s="124"/>
      <c r="B4" s="124"/>
      <c r="C4" s="254">
        <v>2001</v>
      </c>
      <c r="D4" s="254"/>
      <c r="E4" s="254"/>
      <c r="F4" s="254"/>
      <c r="G4" s="254"/>
      <c r="H4" s="254"/>
      <c r="I4" s="254"/>
      <c r="J4" s="124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4"/>
      <c r="B5" s="124"/>
      <c r="C5" s="254" t="s">
        <v>1051</v>
      </c>
      <c r="D5" s="254"/>
      <c r="E5" s="122"/>
      <c r="F5" s="254" t="s">
        <v>1052</v>
      </c>
      <c r="G5" s="254"/>
      <c r="H5" s="126"/>
      <c r="I5" s="122" t="s">
        <v>1053</v>
      </c>
      <c r="J5" s="124"/>
      <c r="K5" s="254" t="s">
        <v>1051</v>
      </c>
      <c r="L5" s="254"/>
      <c r="M5" s="122"/>
      <c r="N5" s="254" t="s">
        <v>1052</v>
      </c>
      <c r="O5" s="254"/>
      <c r="P5" s="126"/>
      <c r="Q5" s="122" t="s">
        <v>1053</v>
      </c>
    </row>
    <row r="6" spans="1:17" ht="11.25" customHeight="1">
      <c r="A6" s="124"/>
      <c r="B6" s="124"/>
      <c r="C6" s="122" t="s">
        <v>1054</v>
      </c>
      <c r="D6" s="122" t="s">
        <v>1055</v>
      </c>
      <c r="E6" s="122"/>
      <c r="F6" s="122" t="s">
        <v>1054</v>
      </c>
      <c r="G6" s="122" t="s">
        <v>1055</v>
      </c>
      <c r="H6" s="122"/>
      <c r="I6" s="122" t="s">
        <v>1056</v>
      </c>
      <c r="J6" s="122"/>
      <c r="K6" s="122" t="s">
        <v>1054</v>
      </c>
      <c r="L6" s="122" t="s">
        <v>1055</v>
      </c>
      <c r="M6" s="122"/>
      <c r="N6" s="122" t="s">
        <v>1054</v>
      </c>
      <c r="O6" s="122" t="s">
        <v>1055</v>
      </c>
      <c r="P6" s="122"/>
      <c r="Q6" s="122" t="s">
        <v>1056</v>
      </c>
    </row>
    <row r="7" spans="1:17" ht="11.25" customHeight="1">
      <c r="A7" s="128" t="s">
        <v>1057</v>
      </c>
      <c r="B7" s="123"/>
      <c r="C7" s="128" t="s">
        <v>1058</v>
      </c>
      <c r="D7" s="128" t="s">
        <v>2141</v>
      </c>
      <c r="E7" s="128"/>
      <c r="F7" s="128" t="s">
        <v>1058</v>
      </c>
      <c r="G7" s="128" t="s">
        <v>2141</v>
      </c>
      <c r="H7" s="128"/>
      <c r="I7" s="128" t="s">
        <v>1058</v>
      </c>
      <c r="J7" s="128"/>
      <c r="K7" s="128" t="s">
        <v>1058</v>
      </c>
      <c r="L7" s="128" t="s">
        <v>2141</v>
      </c>
      <c r="M7" s="128"/>
      <c r="N7" s="128" t="s">
        <v>1058</v>
      </c>
      <c r="O7" s="128" t="s">
        <v>2141</v>
      </c>
      <c r="P7" s="128"/>
      <c r="Q7" s="128" t="s">
        <v>1058</v>
      </c>
    </row>
    <row r="8" spans="1:17" ht="11.25" customHeight="1">
      <c r="A8" s="130" t="s">
        <v>1060</v>
      </c>
      <c r="B8" s="131"/>
      <c r="C8" s="247">
        <f>C31+C44</f>
        <v>100059.9</v>
      </c>
      <c r="D8" s="133">
        <f>(C8/C$8)*100</f>
        <v>100</v>
      </c>
      <c r="E8" s="132"/>
      <c r="F8" s="247">
        <f>F31+F44</f>
        <v>41884</v>
      </c>
      <c r="G8" s="133">
        <f>(F8/F$8)*100</f>
        <v>100</v>
      </c>
      <c r="H8" s="132"/>
      <c r="I8" s="247">
        <f>C8-F8</f>
        <v>58175.899999999994</v>
      </c>
      <c r="J8" s="132"/>
      <c r="K8" s="247">
        <f>K31+K44</f>
        <v>106234.1</v>
      </c>
      <c r="L8" s="133">
        <f>(K8/K$8)*100</f>
        <v>100</v>
      </c>
      <c r="M8" s="132"/>
      <c r="N8" s="247">
        <f>N31+N44</f>
        <v>46076.3</v>
      </c>
      <c r="O8" s="133">
        <f>(N8/N$8)*100</f>
        <v>100</v>
      </c>
      <c r="P8" s="132"/>
      <c r="Q8" s="247">
        <f>K8-N8</f>
        <v>60157.8</v>
      </c>
    </row>
    <row r="9" spans="1:17" ht="11.25" customHeight="1">
      <c r="A9" s="134" t="s">
        <v>1061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1.25" customHeight="1">
      <c r="A10" s="138" t="s">
        <v>1062</v>
      </c>
      <c r="B10" s="135"/>
      <c r="C10" s="139">
        <f>C21+C34</f>
        <v>54652.799999999996</v>
      </c>
      <c r="D10" s="137">
        <f>(C10/C$8)*100</f>
        <v>54.62008257054024</v>
      </c>
      <c r="E10" s="139"/>
      <c r="F10" s="139">
        <f>F21+F34</f>
        <v>1702.3999999999999</v>
      </c>
      <c r="G10" s="137">
        <f>(F10/F$8)*100</f>
        <v>4.064559258905549</v>
      </c>
      <c r="H10" s="139"/>
      <c r="I10" s="139">
        <f>C10-F10</f>
        <v>52950.399999999994</v>
      </c>
      <c r="J10" s="136"/>
      <c r="K10" s="139">
        <f>K21+K34</f>
        <v>58625</v>
      </c>
      <c r="L10" s="137">
        <f>(K10/K$8)*100</f>
        <v>55.18472882059526</v>
      </c>
      <c r="M10" s="139"/>
      <c r="N10" s="139">
        <f>N21+N34</f>
        <v>1717.8999999999999</v>
      </c>
      <c r="O10" s="137">
        <f>(N10/N$8)*100</f>
        <v>3.728380968089885</v>
      </c>
      <c r="P10" s="139"/>
      <c r="Q10" s="139">
        <f>K10-N10</f>
        <v>56907.1</v>
      </c>
    </row>
    <row r="11" spans="1:17" ht="11.25" customHeight="1">
      <c r="A11" s="140" t="s">
        <v>1063</v>
      </c>
      <c r="B11" s="135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35"/>
      <c r="C12" s="139">
        <f>C23+C36</f>
        <v>6083</v>
      </c>
      <c r="D12" s="137">
        <f>(C12/C$8)*100</f>
        <v>6.079358464279896</v>
      </c>
      <c r="E12" s="139"/>
      <c r="F12" s="139">
        <f>F23+F36</f>
        <v>5859.099999999999</v>
      </c>
      <c r="G12" s="137">
        <f>(F12/F$8)*100</f>
        <v>13.988874033043643</v>
      </c>
      <c r="H12" s="139"/>
      <c r="I12" s="139">
        <f>C12-F12</f>
        <v>223.90000000000055</v>
      </c>
      <c r="J12" s="136"/>
      <c r="K12" s="139">
        <f>K23+K36</f>
        <v>5963.7</v>
      </c>
      <c r="L12" s="137">
        <f>(K12/K$8)*100</f>
        <v>5.613734196458575</v>
      </c>
      <c r="M12" s="139"/>
      <c r="N12" s="139">
        <f>N23+N36</f>
        <v>5699.2</v>
      </c>
      <c r="O12" s="137">
        <f>(N12/N$8)*100</f>
        <v>12.369048730041257</v>
      </c>
      <c r="P12" s="139"/>
      <c r="Q12" s="139">
        <f>K12-N12</f>
        <v>264.5</v>
      </c>
    </row>
    <row r="13" spans="1:17" ht="11.25" customHeight="1">
      <c r="A13" s="140" t="s">
        <v>1065</v>
      </c>
      <c r="B13" s="135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35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35"/>
      <c r="C15" s="139">
        <f>C26+C39</f>
        <v>343</v>
      </c>
      <c r="D15" s="137">
        <f>(C15/C$8)*100</f>
        <v>0.34279466599506897</v>
      </c>
      <c r="E15" s="139"/>
      <c r="F15" s="139">
        <f>F26+F39</f>
        <v>761.8</v>
      </c>
      <c r="G15" s="137">
        <f>(F15/F$8)*100</f>
        <v>1.8188329672428611</v>
      </c>
      <c r="H15" s="139"/>
      <c r="I15" s="139">
        <f>C15-F15</f>
        <v>-418.79999999999995</v>
      </c>
      <c r="J15" s="136"/>
      <c r="K15" s="139">
        <f>K26+K39</f>
        <v>305.4</v>
      </c>
      <c r="L15" s="137">
        <f>(K15/K$8)*100</f>
        <v>0.2874783144018728</v>
      </c>
      <c r="M15" s="139"/>
      <c r="N15" s="139">
        <f>N26+N39</f>
        <v>893.5999999999999</v>
      </c>
      <c r="O15" s="137">
        <f>(N15/N$8)*100</f>
        <v>1.9393918348478498</v>
      </c>
      <c r="P15" s="139"/>
      <c r="Q15" s="139">
        <f>K15-N15</f>
        <v>-588.1999999999999</v>
      </c>
    </row>
    <row r="16" spans="1:17" ht="11.25" customHeight="1">
      <c r="A16" s="140" t="s">
        <v>1068</v>
      </c>
      <c r="B16" s="135"/>
      <c r="C16" s="139"/>
      <c r="D16" s="139"/>
      <c r="E16" s="139"/>
      <c r="F16" s="139"/>
      <c r="G16" s="139"/>
      <c r="H16" s="139"/>
      <c r="I16" s="139"/>
      <c r="J16" s="136"/>
      <c r="K16" s="139"/>
      <c r="L16" s="139"/>
      <c r="M16" s="139"/>
      <c r="N16" s="139"/>
      <c r="O16" s="139"/>
      <c r="P16" s="139"/>
      <c r="Q16" s="139"/>
    </row>
    <row r="17" spans="1:17" ht="11.25" customHeight="1">
      <c r="A17" s="142" t="s">
        <v>1069</v>
      </c>
      <c r="B17" s="135"/>
      <c r="C17" s="139"/>
      <c r="D17" s="139"/>
      <c r="E17" s="139"/>
      <c r="F17" s="139"/>
      <c r="G17" s="139"/>
      <c r="H17" s="139"/>
      <c r="I17" s="139"/>
      <c r="J17" s="136"/>
      <c r="K17" s="139"/>
      <c r="L17" s="139"/>
      <c r="M17" s="139"/>
      <c r="N17" s="139"/>
      <c r="O17" s="139"/>
      <c r="P17" s="139"/>
      <c r="Q17" s="139"/>
    </row>
    <row r="18" spans="1:17" ht="11.25" customHeight="1">
      <c r="A18" s="141" t="s">
        <v>1070</v>
      </c>
      <c r="B18" s="135"/>
      <c r="C18" s="139">
        <f>C29+C42</f>
        <v>14691.300000000001</v>
      </c>
      <c r="D18" s="137">
        <f>(C18/C$8)*100</f>
        <v>14.682505179397543</v>
      </c>
      <c r="E18" s="139"/>
      <c r="F18" s="139">
        <f>F29+F42</f>
        <v>3041</v>
      </c>
      <c r="G18" s="137">
        <f>(F18/F$8)*100</f>
        <v>7.260529080317066</v>
      </c>
      <c r="H18" s="139"/>
      <c r="I18" s="139">
        <f>C18-F18</f>
        <v>11650.300000000001</v>
      </c>
      <c r="J18" s="136"/>
      <c r="K18" s="139">
        <f>K29+K42</f>
        <v>14983.800000000001</v>
      </c>
      <c r="L18" s="137">
        <f>(K18/K$8)*100</f>
        <v>14.104510698542184</v>
      </c>
      <c r="M18" s="139"/>
      <c r="N18" s="139">
        <f>N29+N42</f>
        <v>2913.6000000000004</v>
      </c>
      <c r="O18" s="137">
        <f>(N18/N$8)*100</f>
        <v>6.323424406907672</v>
      </c>
      <c r="P18" s="139"/>
      <c r="Q18" s="139">
        <f>K18-N18</f>
        <v>12070.2</v>
      </c>
    </row>
    <row r="19" spans="1:17" ht="11.25" customHeight="1">
      <c r="A19" s="138" t="s">
        <v>534</v>
      </c>
      <c r="B19" s="135"/>
      <c r="C19" s="174">
        <f>C30+C43</f>
        <v>24289.800000000003</v>
      </c>
      <c r="D19" s="175">
        <f>(C19/C$8)*100</f>
        <v>24.27525911978725</v>
      </c>
      <c r="E19" s="174"/>
      <c r="F19" s="174">
        <f>F30+F43</f>
        <v>30519.699999999997</v>
      </c>
      <c r="G19" s="175">
        <f>(F19/F$8)*100</f>
        <v>72.86720466049087</v>
      </c>
      <c r="H19" s="174"/>
      <c r="I19" s="174">
        <f>C19-F19</f>
        <v>-6229.899999999994</v>
      </c>
      <c r="J19" s="174"/>
      <c r="K19" s="174">
        <f>K30+K43</f>
        <v>26356.200000000004</v>
      </c>
      <c r="L19" s="175">
        <f>(K19/K$8)*100</f>
        <v>24.809547970002104</v>
      </c>
      <c r="M19" s="174"/>
      <c r="N19" s="174">
        <f>N30+N43</f>
        <v>34852</v>
      </c>
      <c r="O19" s="175">
        <f>(N19/N$8)*100</f>
        <v>75.63975406011333</v>
      </c>
      <c r="P19" s="174"/>
      <c r="Q19" s="174">
        <f>K19-N19</f>
        <v>-8495.799999999996</v>
      </c>
    </row>
    <row r="20" spans="1:17" ht="11.25" customHeight="1">
      <c r="A20" s="176" t="s">
        <v>1232</v>
      </c>
      <c r="B20" s="135"/>
      <c r="C20" s="136"/>
      <c r="D20" s="136"/>
      <c r="E20" s="136"/>
      <c r="F20" s="136"/>
      <c r="G20" s="136"/>
      <c r="H20" s="136"/>
      <c r="I20" s="136"/>
      <c r="J20" s="135"/>
      <c r="K20" s="136"/>
      <c r="L20" s="136"/>
      <c r="M20" s="136"/>
      <c r="N20" s="136"/>
      <c r="O20" s="136"/>
      <c r="P20" s="136"/>
      <c r="Q20" s="136"/>
    </row>
    <row r="21" spans="1:17" ht="11.25" customHeight="1">
      <c r="A21" s="134" t="s">
        <v>1062</v>
      </c>
      <c r="B21" s="135"/>
      <c r="C21" s="139">
        <v>6388.6</v>
      </c>
      <c r="D21" s="137">
        <f>(C21/C$31)*100</f>
        <v>43.43711117305901</v>
      </c>
      <c r="E21" s="139"/>
      <c r="F21" s="139">
        <v>1278.6</v>
      </c>
      <c r="G21" s="137">
        <f>(F21/F$31)*100</f>
        <v>11.411588304594623</v>
      </c>
      <c r="H21" s="139"/>
      <c r="I21" s="139">
        <f aca="true" t="shared" si="0" ref="I21:I31">C21-F21</f>
        <v>5110</v>
      </c>
      <c r="J21" s="136"/>
      <c r="K21" s="139">
        <v>7080.6</v>
      </c>
      <c r="L21" s="137">
        <f>(K21/K$31)*100</f>
        <v>45.13213416111061</v>
      </c>
      <c r="M21" s="139"/>
      <c r="N21" s="139">
        <v>1310.1</v>
      </c>
      <c r="O21" s="137">
        <f>(N21/N$31)*100</f>
        <v>12.900017723862225</v>
      </c>
      <c r="P21" s="139"/>
      <c r="Q21" s="139">
        <f aca="true" t="shared" si="1" ref="Q21:Q31">K21-N21</f>
        <v>5770.5</v>
      </c>
    </row>
    <row r="22" spans="1:17" ht="11.25" customHeight="1">
      <c r="A22" s="177" t="s">
        <v>1063</v>
      </c>
      <c r="B22" s="135"/>
      <c r="C22" s="139"/>
      <c r="D22" s="139"/>
      <c r="E22" s="139"/>
      <c r="F22" s="139"/>
      <c r="G22" s="139"/>
      <c r="H22" s="139"/>
      <c r="I22" s="139"/>
      <c r="J22" s="136"/>
      <c r="K22" s="139"/>
      <c r="L22" s="139"/>
      <c r="M22" s="139"/>
      <c r="N22" s="139"/>
      <c r="O22" s="139"/>
      <c r="P22" s="139"/>
      <c r="Q22" s="139"/>
    </row>
    <row r="23" spans="1:17" ht="11.25" customHeight="1">
      <c r="A23" s="156" t="s">
        <v>1064</v>
      </c>
      <c r="B23" s="135"/>
      <c r="C23" s="139">
        <v>987</v>
      </c>
      <c r="D23" s="137">
        <f>(C23/C$31)*100</f>
        <v>6.7107705487601725</v>
      </c>
      <c r="E23" s="139"/>
      <c r="F23" s="139">
        <v>1125.7</v>
      </c>
      <c r="G23" s="137">
        <f>(F23/F$31)*100</f>
        <v>10.046945842704652</v>
      </c>
      <c r="H23" s="139"/>
      <c r="I23" s="139">
        <f t="shared" si="0"/>
        <v>-138.70000000000005</v>
      </c>
      <c r="J23" s="136"/>
      <c r="K23" s="139">
        <v>989.5</v>
      </c>
      <c r="L23" s="137">
        <f>(K23/K$31)*100</f>
        <v>6.3071274683528165</v>
      </c>
      <c r="M23" s="139"/>
      <c r="N23" s="139">
        <v>969.2</v>
      </c>
      <c r="O23" s="137">
        <f>(N23/N$31)*100</f>
        <v>9.543315149963568</v>
      </c>
      <c r="P23" s="139"/>
      <c r="Q23" s="139">
        <f t="shared" si="1"/>
        <v>20.299999999999955</v>
      </c>
    </row>
    <row r="24" spans="1:17" ht="11.25" customHeight="1">
      <c r="A24" s="177" t="s">
        <v>1065</v>
      </c>
      <c r="B24" s="135"/>
      <c r="C24" s="139"/>
      <c r="D24" s="139"/>
      <c r="E24" s="139"/>
      <c r="F24" s="139"/>
      <c r="G24" s="139"/>
      <c r="H24" s="139"/>
      <c r="I24" s="139"/>
      <c r="J24" s="136"/>
      <c r="K24" s="139"/>
      <c r="L24" s="139"/>
      <c r="M24" s="139"/>
      <c r="N24" s="139"/>
      <c r="O24" s="139"/>
      <c r="P24" s="139"/>
      <c r="Q24" s="139"/>
    </row>
    <row r="25" spans="1:17" ht="11.25" customHeight="1">
      <c r="A25" s="167" t="s">
        <v>1066</v>
      </c>
      <c r="B25" s="135"/>
      <c r="C25" s="139"/>
      <c r="D25" s="139"/>
      <c r="E25" s="139"/>
      <c r="F25" s="139"/>
      <c r="G25" s="139"/>
      <c r="H25" s="139"/>
      <c r="I25" s="139"/>
      <c r="J25" s="136"/>
      <c r="K25" s="139"/>
      <c r="L25" s="139"/>
      <c r="M25" s="139"/>
      <c r="N25" s="139"/>
      <c r="O25" s="139"/>
      <c r="P25" s="139"/>
      <c r="Q25" s="139"/>
    </row>
    <row r="26" spans="1:17" ht="11.25" customHeight="1">
      <c r="A26" s="156" t="s">
        <v>1067</v>
      </c>
      <c r="B26" s="135"/>
      <c r="C26" s="139">
        <v>188</v>
      </c>
      <c r="D26" s="137">
        <f>(C26/C$31)*100</f>
        <v>1.278242009287652</v>
      </c>
      <c r="E26" s="139"/>
      <c r="F26" s="139">
        <v>262.4</v>
      </c>
      <c r="G26" s="137">
        <f>(F26/F$31)*100</f>
        <v>2.3419370961408017</v>
      </c>
      <c r="H26" s="139"/>
      <c r="I26" s="139">
        <f t="shared" si="0"/>
        <v>-74.39999999999998</v>
      </c>
      <c r="J26" s="136"/>
      <c r="K26" s="139">
        <v>206.8</v>
      </c>
      <c r="L26" s="137">
        <f>(K26/K$31)*100</f>
        <v>1.318154583582984</v>
      </c>
      <c r="M26" s="139"/>
      <c r="N26" s="139">
        <v>265.3</v>
      </c>
      <c r="O26" s="137">
        <f>(N26/N$31)*100</f>
        <v>2.612300360385199</v>
      </c>
      <c r="P26" s="139"/>
      <c r="Q26" s="139">
        <f t="shared" si="1"/>
        <v>-58.5</v>
      </c>
    </row>
    <row r="27" spans="1:17" ht="11.25" customHeight="1">
      <c r="A27" s="177" t="s">
        <v>1068</v>
      </c>
      <c r="B27" s="135"/>
      <c r="C27" s="139"/>
      <c r="D27" s="139"/>
      <c r="E27" s="139"/>
      <c r="F27" s="139"/>
      <c r="G27" s="139"/>
      <c r="H27" s="139"/>
      <c r="I27" s="139"/>
      <c r="J27" s="136"/>
      <c r="K27" s="139"/>
      <c r="L27" s="139"/>
      <c r="M27" s="139"/>
      <c r="N27" s="139"/>
      <c r="O27" s="139"/>
      <c r="P27" s="139"/>
      <c r="Q27" s="139"/>
    </row>
    <row r="28" spans="1:17" ht="11.25" customHeight="1">
      <c r="A28" s="167" t="s">
        <v>1069</v>
      </c>
      <c r="B28" s="135"/>
      <c r="C28" s="139"/>
      <c r="D28" s="139"/>
      <c r="E28" s="139"/>
      <c r="F28" s="139"/>
      <c r="G28" s="139"/>
      <c r="H28" s="139"/>
      <c r="I28" s="139"/>
      <c r="J28" s="136"/>
      <c r="K28" s="139"/>
      <c r="L28" s="139"/>
      <c r="M28" s="139"/>
      <c r="N28" s="139"/>
      <c r="O28" s="139"/>
      <c r="P28" s="139"/>
      <c r="Q28" s="139"/>
    </row>
    <row r="29" spans="1:17" ht="11.25" customHeight="1">
      <c r="A29" s="156" t="s">
        <v>1070</v>
      </c>
      <c r="B29" s="135"/>
      <c r="C29" s="139">
        <v>1578.1</v>
      </c>
      <c r="D29" s="137">
        <f>(C29/C$31)*100</f>
        <v>10.729753802430018</v>
      </c>
      <c r="E29" s="139"/>
      <c r="F29" s="139">
        <v>1584.8</v>
      </c>
      <c r="G29" s="137">
        <f>(F29/F$31)*100</f>
        <v>14.144443254435757</v>
      </c>
      <c r="H29" s="139"/>
      <c r="I29" s="139">
        <f t="shared" si="0"/>
        <v>-6.7000000000000455</v>
      </c>
      <c r="J29" s="136"/>
      <c r="K29" s="139">
        <v>1668.6</v>
      </c>
      <c r="L29" s="137">
        <f>(K29/K$31)*100</f>
        <v>10.635748250321889</v>
      </c>
      <c r="M29" s="139"/>
      <c r="N29" s="139">
        <v>1137.2</v>
      </c>
      <c r="O29" s="137">
        <f>(N29/N$31)*100</f>
        <v>11.197542291104591</v>
      </c>
      <c r="P29" s="139"/>
      <c r="Q29" s="139">
        <f t="shared" si="1"/>
        <v>531.3999999999999</v>
      </c>
    </row>
    <row r="30" spans="1:17" ht="11.25" customHeight="1">
      <c r="A30" s="134" t="s">
        <v>534</v>
      </c>
      <c r="B30" s="135"/>
      <c r="C30" s="144">
        <f>C31-SUM(C21:C29)</f>
        <v>5566</v>
      </c>
      <c r="D30" s="137">
        <f>(C30/C$31)*100</f>
        <v>37.84412246646314</v>
      </c>
      <c r="E30" s="144"/>
      <c r="F30" s="144">
        <f>F31-SUM(F21:F29)</f>
        <v>6952.9</v>
      </c>
      <c r="G30" s="137">
        <f>(F30/F$31)*100</f>
        <v>62.055085502124165</v>
      </c>
      <c r="H30" s="136"/>
      <c r="I30" s="139">
        <f t="shared" si="0"/>
        <v>-1386.8999999999996</v>
      </c>
      <c r="J30" s="144"/>
      <c r="K30" s="144">
        <f>K31-SUM(K21:K29)</f>
        <v>5743.1</v>
      </c>
      <c r="L30" s="137">
        <f>(K30/K$31)*100</f>
        <v>36.60683553663169</v>
      </c>
      <c r="M30" s="144"/>
      <c r="N30" s="144">
        <f>N31-SUM(N21:N29)</f>
        <v>6473.999999999999</v>
      </c>
      <c r="O30" s="137">
        <f>(N30/N$31)*100</f>
        <v>63.746824474684416</v>
      </c>
      <c r="P30" s="136"/>
      <c r="Q30" s="139">
        <f t="shared" si="1"/>
        <v>-730.8999999999987</v>
      </c>
    </row>
    <row r="31" spans="1:17" ht="11.25" customHeight="1">
      <c r="A31" s="138" t="s">
        <v>1094</v>
      </c>
      <c r="B31" s="135"/>
      <c r="C31" s="132">
        <v>14707.7</v>
      </c>
      <c r="D31" s="133">
        <f>(C31/C$31)*100</f>
        <v>100</v>
      </c>
      <c r="E31" s="132"/>
      <c r="F31" s="132">
        <v>11204.4</v>
      </c>
      <c r="G31" s="133">
        <f>(F31/F$31)*100</f>
        <v>100</v>
      </c>
      <c r="H31" s="132"/>
      <c r="I31" s="132">
        <f t="shared" si="0"/>
        <v>3503.300000000001</v>
      </c>
      <c r="J31" s="132"/>
      <c r="K31" s="132">
        <v>15688.6</v>
      </c>
      <c r="L31" s="133">
        <f>(K31/K$31)*100</f>
        <v>100</v>
      </c>
      <c r="M31" s="132"/>
      <c r="N31" s="132">
        <v>10155.8</v>
      </c>
      <c r="O31" s="133">
        <f>(N31/N$31)*100</f>
        <v>100</v>
      </c>
      <c r="P31" s="132"/>
      <c r="Q31" s="132">
        <f t="shared" si="1"/>
        <v>5532.800000000001</v>
      </c>
    </row>
    <row r="32" spans="1:17" ht="11.25" customHeight="1">
      <c r="A32" s="131" t="s">
        <v>2162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</row>
    <row r="33" spans="1:17" ht="11.25" customHeight="1">
      <c r="A33" s="153" t="s">
        <v>2163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11.25" customHeight="1">
      <c r="A34" s="138" t="s">
        <v>1062</v>
      </c>
      <c r="B34" s="135"/>
      <c r="C34" s="139">
        <v>48264.2</v>
      </c>
      <c r="D34" s="137">
        <f>(C34/C$44)*100</f>
        <v>56.54710716302568</v>
      </c>
      <c r="E34" s="139"/>
      <c r="F34" s="139">
        <v>423.8</v>
      </c>
      <c r="G34" s="137">
        <f>(F34/F$44)*100</f>
        <v>1.3813739422939022</v>
      </c>
      <c r="H34" s="139"/>
      <c r="I34" s="139">
        <f aca="true" t="shared" si="2" ref="I34:I44">C34-F34</f>
        <v>47840.399999999994</v>
      </c>
      <c r="J34" s="136"/>
      <c r="K34" s="139">
        <v>51544.4</v>
      </c>
      <c r="L34" s="137">
        <f>(K34/K$44)*100</f>
        <v>56.92651760716988</v>
      </c>
      <c r="M34" s="139"/>
      <c r="N34" s="139">
        <v>407.8</v>
      </c>
      <c r="O34" s="137">
        <f>(N34/N$44)*100</f>
        <v>1.1352848651884022</v>
      </c>
      <c r="P34" s="139"/>
      <c r="Q34" s="139">
        <f aca="true" t="shared" si="3" ref="Q34:Q44">K34-N34</f>
        <v>51136.6</v>
      </c>
    </row>
    <row r="35" spans="1:17" ht="11.25" customHeight="1">
      <c r="A35" s="140" t="s">
        <v>1063</v>
      </c>
      <c r="B35" s="135"/>
      <c r="C35" s="139"/>
      <c r="D35" s="139"/>
      <c r="E35" s="139"/>
      <c r="F35" s="139"/>
      <c r="G35" s="139"/>
      <c r="H35" s="139"/>
      <c r="I35" s="139"/>
      <c r="J35" s="136"/>
      <c r="K35" s="139"/>
      <c r="L35" s="139"/>
      <c r="M35" s="139"/>
      <c r="N35" s="139"/>
      <c r="O35" s="139"/>
      <c r="P35" s="139"/>
      <c r="Q35" s="139"/>
    </row>
    <row r="36" spans="1:17" ht="11.25" customHeight="1">
      <c r="A36" s="141" t="s">
        <v>1064</v>
      </c>
      <c r="B36" s="135"/>
      <c r="C36" s="139">
        <v>5096</v>
      </c>
      <c r="D36" s="137">
        <f>(C36/C$44)*100</f>
        <v>5.9705549476170505</v>
      </c>
      <c r="E36" s="139"/>
      <c r="F36" s="139">
        <v>4733.4</v>
      </c>
      <c r="G36" s="137">
        <f>(F36/F$44)*100</f>
        <v>15.42849320069362</v>
      </c>
      <c r="H36" s="139"/>
      <c r="I36" s="139">
        <f t="shared" si="2"/>
        <v>362.60000000000036</v>
      </c>
      <c r="J36" s="136"/>
      <c r="K36" s="139">
        <v>4974.2</v>
      </c>
      <c r="L36" s="137">
        <f>(K36/K$44)*100</f>
        <v>5.493591619682921</v>
      </c>
      <c r="M36" s="139"/>
      <c r="N36" s="139">
        <v>4730</v>
      </c>
      <c r="O36" s="137">
        <f>(N36/N$44)*100</f>
        <v>13.167968151890982</v>
      </c>
      <c r="P36" s="139"/>
      <c r="Q36" s="139">
        <f t="shared" si="3"/>
        <v>244.19999999999982</v>
      </c>
    </row>
    <row r="37" spans="1:17" ht="11.25" customHeight="1">
      <c r="A37" s="140" t="s">
        <v>1065</v>
      </c>
      <c r="B37" s="135"/>
      <c r="C37" s="139"/>
      <c r="D37" s="139"/>
      <c r="E37" s="139"/>
      <c r="F37" s="139"/>
      <c r="G37" s="139"/>
      <c r="H37" s="139"/>
      <c r="I37" s="139"/>
      <c r="J37" s="136"/>
      <c r="K37" s="139"/>
      <c r="L37" s="139"/>
      <c r="M37" s="139"/>
      <c r="N37" s="139"/>
      <c r="O37" s="139"/>
      <c r="P37" s="139"/>
      <c r="Q37" s="139"/>
    </row>
    <row r="38" spans="1:17" ht="11.25" customHeight="1">
      <c r="A38" s="142" t="s">
        <v>1066</v>
      </c>
      <c r="B38" s="135"/>
      <c r="C38" s="139"/>
      <c r="D38" s="139"/>
      <c r="E38" s="139"/>
      <c r="F38" s="139"/>
      <c r="G38" s="139"/>
      <c r="H38" s="139"/>
      <c r="I38" s="139"/>
      <c r="J38" s="136"/>
      <c r="K38" s="139"/>
      <c r="L38" s="139"/>
      <c r="M38" s="139"/>
      <c r="N38" s="139"/>
      <c r="O38" s="139"/>
      <c r="P38" s="139"/>
      <c r="Q38" s="139"/>
    </row>
    <row r="39" spans="1:17" ht="11.25" customHeight="1">
      <c r="A39" s="141" t="s">
        <v>1067</v>
      </c>
      <c r="B39" s="135"/>
      <c r="C39" s="139">
        <v>155</v>
      </c>
      <c r="D39" s="137">
        <f>(C39/C$44)*100</f>
        <v>0.18160047427014184</v>
      </c>
      <c r="E39" s="139"/>
      <c r="F39" s="139">
        <v>499.4</v>
      </c>
      <c r="G39" s="137">
        <f>(F39/F$44)*100</f>
        <v>1.6277917573892748</v>
      </c>
      <c r="H39" s="139"/>
      <c r="I39" s="139">
        <f t="shared" si="2"/>
        <v>-344.4</v>
      </c>
      <c r="J39" s="136"/>
      <c r="K39" s="139">
        <v>98.6</v>
      </c>
      <c r="L39" s="137">
        <f>(K39/K$44)*100</f>
        <v>0.10889552766288771</v>
      </c>
      <c r="M39" s="139"/>
      <c r="N39" s="139">
        <v>628.3</v>
      </c>
      <c r="O39" s="137">
        <f>(N39/N$44)*100</f>
        <v>1.7491404629668295</v>
      </c>
      <c r="P39" s="139"/>
      <c r="Q39" s="139">
        <f t="shared" si="3"/>
        <v>-529.6999999999999</v>
      </c>
    </row>
    <row r="40" spans="1:17" ht="11.25" customHeight="1">
      <c r="A40" s="177" t="s">
        <v>1068</v>
      </c>
      <c r="B40" s="135"/>
      <c r="C40" s="139"/>
      <c r="D40" s="139"/>
      <c r="E40" s="139"/>
      <c r="F40" s="139"/>
      <c r="G40" s="139"/>
      <c r="H40" s="139"/>
      <c r="I40" s="139"/>
      <c r="J40" s="136"/>
      <c r="K40" s="139"/>
      <c r="L40" s="139"/>
      <c r="M40" s="139"/>
      <c r="N40" s="139"/>
      <c r="O40" s="139"/>
      <c r="P40" s="139"/>
      <c r="Q40" s="139"/>
    </row>
    <row r="41" spans="1:17" ht="11.25" customHeight="1">
      <c r="A41" s="167" t="s">
        <v>1069</v>
      </c>
      <c r="B41" s="135"/>
      <c r="C41" s="139"/>
      <c r="D41" s="139"/>
      <c r="E41" s="139"/>
      <c r="F41" s="139"/>
      <c r="G41" s="139"/>
      <c r="H41" s="139"/>
      <c r="I41" s="139"/>
      <c r="J41" s="136"/>
      <c r="K41" s="139"/>
      <c r="L41" s="139"/>
      <c r="M41" s="139"/>
      <c r="N41" s="139"/>
      <c r="O41" s="139"/>
      <c r="P41" s="139"/>
      <c r="Q41" s="139"/>
    </row>
    <row r="42" spans="1:17" ht="11.25" customHeight="1">
      <c r="A42" s="141" t="s">
        <v>1070</v>
      </c>
      <c r="B42" s="135"/>
      <c r="C42" s="139">
        <v>13113.2</v>
      </c>
      <c r="D42" s="137">
        <f>(C42/C$44)*100</f>
        <v>15.363634446446609</v>
      </c>
      <c r="E42" s="139"/>
      <c r="F42" s="139">
        <v>1456.2</v>
      </c>
      <c r="G42" s="137">
        <f>(F42/F$44)*100</f>
        <v>4.746476486003729</v>
      </c>
      <c r="H42" s="139"/>
      <c r="I42" s="139">
        <f t="shared" si="2"/>
        <v>11657</v>
      </c>
      <c r="J42" s="136"/>
      <c r="K42" s="139">
        <v>13315.2</v>
      </c>
      <c r="L42" s="137">
        <f>(K42/K$44)*100</f>
        <v>14.705534786378118</v>
      </c>
      <c r="M42" s="139"/>
      <c r="N42" s="139">
        <v>1776.4</v>
      </c>
      <c r="O42" s="137">
        <f>(N42/N$44)*100</f>
        <v>4.945365459834913</v>
      </c>
      <c r="P42" s="139"/>
      <c r="Q42" s="139">
        <f t="shared" si="3"/>
        <v>11538.800000000001</v>
      </c>
    </row>
    <row r="43" spans="1:17" ht="11.25" customHeight="1">
      <c r="A43" s="138" t="s">
        <v>534</v>
      </c>
      <c r="B43" s="135"/>
      <c r="C43" s="144">
        <f>C44-SUM(C34:C42)</f>
        <v>18723.800000000003</v>
      </c>
      <c r="D43" s="137">
        <f>(C43/C$44)*100</f>
        <v>21.93710296864053</v>
      </c>
      <c r="E43" s="144"/>
      <c r="F43" s="144">
        <f>F44-SUM(F34:F42)</f>
        <v>23566.8</v>
      </c>
      <c r="G43" s="137">
        <f>(F43/F$44)*100</f>
        <v>76.81586461361948</v>
      </c>
      <c r="H43" s="136"/>
      <c r="I43" s="139">
        <f t="shared" si="2"/>
        <v>-4842.999999999996</v>
      </c>
      <c r="J43" s="144"/>
      <c r="K43" s="144">
        <f>K44-SUM(K34:K42)</f>
        <v>20613.100000000006</v>
      </c>
      <c r="L43" s="137">
        <f>(K43/K$44)*100</f>
        <v>22.7654604591062</v>
      </c>
      <c r="M43" s="144"/>
      <c r="N43" s="144">
        <f>N44-SUM(N34:N42)</f>
        <v>28378</v>
      </c>
      <c r="O43" s="137">
        <f>(N43/N$44)*100</f>
        <v>79.00224106011888</v>
      </c>
      <c r="P43" s="136"/>
      <c r="Q43" s="139">
        <f t="shared" si="3"/>
        <v>-7764.899999999994</v>
      </c>
    </row>
    <row r="44" spans="1:17" ht="11.25" customHeight="1">
      <c r="A44" s="181" t="s">
        <v>1094</v>
      </c>
      <c r="B44" s="123"/>
      <c r="C44" s="178">
        <v>85352.2</v>
      </c>
      <c r="D44" s="179">
        <f>(C44/C$44)*100</f>
        <v>100</v>
      </c>
      <c r="E44" s="178"/>
      <c r="F44" s="178">
        <v>30679.6</v>
      </c>
      <c r="G44" s="179">
        <f>(F44/F$44)*100</f>
        <v>100</v>
      </c>
      <c r="H44" s="178"/>
      <c r="I44" s="178">
        <f t="shared" si="2"/>
        <v>54672.6</v>
      </c>
      <c r="J44" s="178"/>
      <c r="K44" s="178">
        <v>90545.5</v>
      </c>
      <c r="L44" s="179">
        <f>(K44/K$44)*100</f>
        <v>100</v>
      </c>
      <c r="M44" s="178"/>
      <c r="N44" s="178">
        <v>35920.5</v>
      </c>
      <c r="O44" s="179">
        <f>(N44/N$44)*100</f>
        <v>100</v>
      </c>
      <c r="P44" s="178"/>
      <c r="Q44" s="178">
        <f t="shared" si="3"/>
        <v>54625</v>
      </c>
    </row>
    <row r="45" spans="1:17" ht="11.25" customHeight="1">
      <c r="A45" s="250" t="s">
        <v>1071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1.25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</row>
    <row r="47" spans="1:17" ht="11.25" customHeight="1">
      <c r="A47" s="252" t="s">
        <v>1072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</sheetData>
  <mergeCells count="12">
    <mergeCell ref="K5:L5"/>
    <mergeCell ref="N5:O5"/>
    <mergeCell ref="A45:Q45"/>
    <mergeCell ref="A46:Q46"/>
    <mergeCell ref="A47:Q47"/>
    <mergeCell ref="A1:Q1"/>
    <mergeCell ref="A2:Q2"/>
    <mergeCell ref="C4:I4"/>
    <mergeCell ref="K4:Q4"/>
    <mergeCell ref="A3:Q3"/>
    <mergeCell ref="C5:D5"/>
    <mergeCell ref="F5:G5"/>
  </mergeCells>
  <printOptions/>
  <pageMargins left="0.5" right="0.5" top="0.5" bottom="0.5" header="0.5" footer="0.5"/>
  <pageSetup horizontalDpi="1200" verticalDpi="1200" orientation="portrait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J372"/>
  <sheetViews>
    <sheetView workbookViewId="0" topLeftCell="A1">
      <selection activeCell="A1" sqref="A1:J1"/>
    </sheetView>
  </sheetViews>
  <sheetFormatPr defaultColWidth="9.140625" defaultRowHeight="12.75"/>
  <cols>
    <col min="1" max="2" width="9.421875" style="0" customWidth="1"/>
    <col min="3" max="3" width="8.57421875" style="0" customWidth="1"/>
    <col min="4" max="4" width="9.421875" style="0" customWidth="1"/>
    <col min="5" max="5" width="18.140625" style="0" customWidth="1"/>
    <col min="7" max="7" width="10.7109375" style="0" customWidth="1"/>
    <col min="8" max="8" width="1.28515625" style="0" customWidth="1"/>
    <col min="10" max="10" width="10.7109375" style="0" customWidth="1"/>
  </cols>
  <sheetData>
    <row r="1" spans="1:10" ht="11.25" customHeight="1">
      <c r="A1" s="253" t="s">
        <v>822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2513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1.25" customHeight="1">
      <c r="A4" s="253" t="s">
        <v>1373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35"/>
      <c r="F6" s="294" t="s">
        <v>1612</v>
      </c>
      <c r="G6" s="280"/>
      <c r="H6" s="126"/>
      <c r="I6" s="294" t="s">
        <v>1613</v>
      </c>
      <c r="J6" s="280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29" t="s">
        <v>2172</v>
      </c>
      <c r="G7" s="129" t="s">
        <v>2173</v>
      </c>
      <c r="H7" s="128"/>
      <c r="I7" s="129" t="s">
        <v>2172</v>
      </c>
      <c r="J7" s="129" t="s">
        <v>2173</v>
      </c>
    </row>
    <row r="8" spans="1:10" ht="11.25" customHeight="1">
      <c r="A8" s="176" t="s">
        <v>569</v>
      </c>
      <c r="B8" s="176"/>
      <c r="C8" s="176"/>
      <c r="D8" s="176"/>
      <c r="E8" s="180" t="s">
        <v>1262</v>
      </c>
      <c r="F8" s="136"/>
      <c r="G8" s="136"/>
      <c r="H8" s="135"/>
      <c r="I8" s="136"/>
      <c r="J8" s="136"/>
    </row>
    <row r="9" spans="1:10" ht="11.25" customHeight="1">
      <c r="A9" s="134" t="s">
        <v>2176</v>
      </c>
      <c r="B9" s="134"/>
      <c r="C9" s="134"/>
      <c r="D9" s="130"/>
      <c r="E9" s="122"/>
      <c r="F9" s="139"/>
      <c r="G9" s="139"/>
      <c r="H9" s="136"/>
      <c r="I9" s="139"/>
      <c r="J9" s="139"/>
    </row>
    <row r="10" spans="1:10" ht="11.25" customHeight="1">
      <c r="A10" s="138" t="s">
        <v>2328</v>
      </c>
      <c r="B10" s="138"/>
      <c r="C10" s="138"/>
      <c r="D10" s="186"/>
      <c r="E10" s="122"/>
      <c r="F10" s="143">
        <v>0.8</v>
      </c>
      <c r="G10" s="143">
        <v>41</v>
      </c>
      <c r="H10" s="136"/>
      <c r="I10" s="143">
        <v>5</v>
      </c>
      <c r="J10" s="139">
        <v>274</v>
      </c>
    </row>
    <row r="11" spans="1:10" ht="11.25" customHeight="1">
      <c r="A11" s="138" t="s">
        <v>609</v>
      </c>
      <c r="B11" s="138"/>
      <c r="C11" s="138"/>
      <c r="D11" s="186"/>
      <c r="E11" s="122"/>
      <c r="F11" s="143">
        <v>227</v>
      </c>
      <c r="G11" s="143">
        <v>11058</v>
      </c>
      <c r="H11" s="136"/>
      <c r="I11" s="143">
        <v>287</v>
      </c>
      <c r="J11" s="139">
        <v>11200</v>
      </c>
    </row>
    <row r="12" spans="1:10" ht="11.25" customHeight="1">
      <c r="A12" s="138" t="s">
        <v>582</v>
      </c>
      <c r="B12" s="138"/>
      <c r="C12" s="138"/>
      <c r="D12" s="186"/>
      <c r="E12" s="122"/>
      <c r="F12" s="239" t="s">
        <v>1849</v>
      </c>
      <c r="G12" s="143">
        <v>2</v>
      </c>
      <c r="H12" s="136"/>
      <c r="I12" s="143" t="s">
        <v>584</v>
      </c>
      <c r="J12" s="143" t="s">
        <v>584</v>
      </c>
    </row>
    <row r="13" spans="1:10" ht="11.25" customHeight="1">
      <c r="A13" s="138" t="s">
        <v>603</v>
      </c>
      <c r="B13" s="138"/>
      <c r="C13" s="138"/>
      <c r="D13" s="186"/>
      <c r="E13" s="122"/>
      <c r="F13" s="143">
        <v>187</v>
      </c>
      <c r="G13" s="143">
        <v>4272</v>
      </c>
      <c r="H13" s="136"/>
      <c r="I13" s="143">
        <v>197</v>
      </c>
      <c r="J13" s="139">
        <v>4947</v>
      </c>
    </row>
    <row r="14" spans="1:10" ht="11.25" customHeight="1">
      <c r="A14" s="138" t="s">
        <v>604</v>
      </c>
      <c r="B14" s="138"/>
      <c r="C14" s="138"/>
      <c r="D14" s="186"/>
      <c r="E14" s="122"/>
      <c r="F14" s="143">
        <v>6</v>
      </c>
      <c r="G14" s="143">
        <v>161</v>
      </c>
      <c r="H14" s="136"/>
      <c r="I14" s="143">
        <v>8</v>
      </c>
      <c r="J14" s="139">
        <v>184</v>
      </c>
    </row>
    <row r="15" spans="1:10" ht="11.25" customHeight="1">
      <c r="A15" s="138" t="s">
        <v>610</v>
      </c>
      <c r="B15" s="138"/>
      <c r="C15" s="138"/>
      <c r="D15" s="186"/>
      <c r="E15" s="122"/>
      <c r="F15" s="143">
        <v>2</v>
      </c>
      <c r="G15" s="143">
        <v>90</v>
      </c>
      <c r="H15" s="136"/>
      <c r="I15" s="143">
        <v>10</v>
      </c>
      <c r="J15" s="139">
        <v>73</v>
      </c>
    </row>
    <row r="16" spans="1:10" ht="11.25" customHeight="1">
      <c r="A16" s="138" t="s">
        <v>605</v>
      </c>
      <c r="B16" s="138"/>
      <c r="C16" s="138"/>
      <c r="D16" s="186"/>
      <c r="E16" s="122"/>
      <c r="F16" s="143">
        <v>4</v>
      </c>
      <c r="G16" s="143">
        <v>142</v>
      </c>
      <c r="H16" s="136"/>
      <c r="I16" s="143">
        <v>4</v>
      </c>
      <c r="J16" s="139">
        <v>99</v>
      </c>
    </row>
    <row r="17" spans="1:10" ht="11.25" customHeight="1">
      <c r="A17" s="138" t="s">
        <v>612</v>
      </c>
      <c r="B17" s="138"/>
      <c r="C17" s="138"/>
      <c r="D17" s="186"/>
      <c r="E17" s="122"/>
      <c r="F17" s="143">
        <v>5091</v>
      </c>
      <c r="G17" s="139">
        <v>181923</v>
      </c>
      <c r="H17" s="136"/>
      <c r="I17" s="143">
        <v>3938</v>
      </c>
      <c r="J17" s="143">
        <v>124005</v>
      </c>
    </row>
    <row r="18" spans="1:10" ht="11.25" customHeight="1">
      <c r="A18" s="181" t="s">
        <v>1094</v>
      </c>
      <c r="B18" s="181"/>
      <c r="C18" s="181"/>
      <c r="D18" s="186"/>
      <c r="E18" s="122"/>
      <c r="F18" s="132">
        <f>SUM(F10:F17)</f>
        <v>5517.8</v>
      </c>
      <c r="G18" s="132">
        <f>SUM(G10:G17)</f>
        <v>197689</v>
      </c>
      <c r="H18" s="132"/>
      <c r="I18" s="132">
        <f>SUM(I10:I17)</f>
        <v>4449</v>
      </c>
      <c r="J18" s="132">
        <f>SUM(J10:J17)</f>
        <v>140782</v>
      </c>
    </row>
    <row r="19" spans="1:10" ht="11.25" customHeight="1">
      <c r="A19" s="134" t="s">
        <v>585</v>
      </c>
      <c r="B19" s="134"/>
      <c r="C19" s="134"/>
      <c r="D19" s="130"/>
      <c r="E19" s="122"/>
      <c r="F19" s="136"/>
      <c r="G19" s="136"/>
      <c r="H19" s="136"/>
      <c r="I19" s="136"/>
      <c r="J19" s="136"/>
    </row>
    <row r="20" spans="1:10" ht="11.25" customHeight="1">
      <c r="A20" s="138" t="s">
        <v>1264</v>
      </c>
      <c r="B20" s="138"/>
      <c r="C20" s="138"/>
      <c r="D20" s="186"/>
      <c r="E20" s="122"/>
      <c r="F20" s="139">
        <v>678</v>
      </c>
      <c r="G20" s="139">
        <v>20321</v>
      </c>
      <c r="H20" s="136"/>
      <c r="I20" s="139">
        <v>995</v>
      </c>
      <c r="J20" s="139">
        <v>25440</v>
      </c>
    </row>
    <row r="21" spans="1:10" ht="11.25" customHeight="1">
      <c r="A21" s="138" t="s">
        <v>1374</v>
      </c>
      <c r="B21" s="138"/>
      <c r="C21" s="138"/>
      <c r="D21" s="186"/>
      <c r="E21" s="122"/>
      <c r="F21" s="136">
        <v>571</v>
      </c>
      <c r="G21" s="136">
        <v>14964</v>
      </c>
      <c r="H21" s="136"/>
      <c r="I21" s="136">
        <v>1053</v>
      </c>
      <c r="J21" s="136">
        <v>26237</v>
      </c>
    </row>
    <row r="22" spans="1:10" ht="11.25" customHeight="1">
      <c r="A22" s="138" t="s">
        <v>1375</v>
      </c>
      <c r="B22" s="138"/>
      <c r="C22" s="138"/>
      <c r="D22" s="186"/>
      <c r="E22" s="122"/>
      <c r="F22" s="136">
        <v>4139</v>
      </c>
      <c r="G22" s="136">
        <v>110129</v>
      </c>
      <c r="H22" s="136"/>
      <c r="I22" s="136">
        <v>8956</v>
      </c>
      <c r="J22" s="136">
        <v>199832</v>
      </c>
    </row>
    <row r="23" spans="1:10" ht="11.25" customHeight="1">
      <c r="A23" s="138" t="s">
        <v>1267</v>
      </c>
      <c r="B23" s="138"/>
      <c r="C23" s="138"/>
      <c r="D23" s="186"/>
      <c r="E23" s="122"/>
      <c r="F23" s="136">
        <v>2500</v>
      </c>
      <c r="G23" s="136">
        <v>69066</v>
      </c>
      <c r="H23" s="136"/>
      <c r="I23" s="136">
        <v>2434</v>
      </c>
      <c r="J23" s="136">
        <v>58796</v>
      </c>
    </row>
    <row r="24" spans="1:10" ht="11.25" customHeight="1">
      <c r="A24" s="138" t="s">
        <v>614</v>
      </c>
      <c r="B24" s="138"/>
      <c r="C24" s="138"/>
      <c r="D24" s="186"/>
      <c r="E24" s="122"/>
      <c r="F24" s="136">
        <v>1201</v>
      </c>
      <c r="G24" s="136">
        <v>27059</v>
      </c>
      <c r="H24" s="136"/>
      <c r="I24" s="136">
        <v>179</v>
      </c>
      <c r="J24" s="136">
        <v>4652</v>
      </c>
    </row>
    <row r="25" spans="1:10" ht="11.25" customHeight="1">
      <c r="A25" s="138" t="s">
        <v>590</v>
      </c>
      <c r="B25" s="138"/>
      <c r="C25" s="138"/>
      <c r="D25" s="186"/>
      <c r="E25" s="122"/>
      <c r="F25" s="136">
        <v>206</v>
      </c>
      <c r="G25" s="136">
        <v>6593</v>
      </c>
      <c r="H25" s="136"/>
      <c r="I25" s="136">
        <v>947</v>
      </c>
      <c r="J25" s="136">
        <v>20873</v>
      </c>
    </row>
    <row r="26" spans="1:10" ht="11.25" customHeight="1">
      <c r="A26" s="138" t="s">
        <v>1220</v>
      </c>
      <c r="B26" s="138"/>
      <c r="C26" s="138"/>
      <c r="D26" s="186"/>
      <c r="E26" s="122"/>
      <c r="F26" s="136">
        <v>5389</v>
      </c>
      <c r="G26" s="136">
        <v>173599</v>
      </c>
      <c r="H26" s="136"/>
      <c r="I26" s="136">
        <v>5697</v>
      </c>
      <c r="J26" s="136">
        <v>183050</v>
      </c>
    </row>
    <row r="27" spans="1:10" ht="11.25" customHeight="1">
      <c r="A27" s="138" t="s">
        <v>1239</v>
      </c>
      <c r="B27" s="138"/>
      <c r="C27" s="138"/>
      <c r="D27" s="186"/>
      <c r="E27" s="122"/>
      <c r="F27" s="136">
        <v>249</v>
      </c>
      <c r="G27" s="136">
        <v>5804</v>
      </c>
      <c r="H27" s="136"/>
      <c r="I27" s="136">
        <v>563</v>
      </c>
      <c r="J27" s="136">
        <v>14609</v>
      </c>
    </row>
    <row r="28" spans="1:10" ht="11.25" customHeight="1">
      <c r="A28" s="138" t="s">
        <v>1376</v>
      </c>
      <c r="B28" s="138"/>
      <c r="C28" s="138"/>
      <c r="D28" s="186"/>
      <c r="E28" s="122"/>
      <c r="F28" s="136">
        <v>5911</v>
      </c>
      <c r="G28" s="136">
        <v>156863</v>
      </c>
      <c r="H28" s="136"/>
      <c r="I28" s="163" t="s">
        <v>584</v>
      </c>
      <c r="J28" s="163" t="s">
        <v>584</v>
      </c>
    </row>
    <row r="29" spans="1:10" ht="11.25" customHeight="1">
      <c r="A29" s="138" t="s">
        <v>1227</v>
      </c>
      <c r="B29" s="138"/>
      <c r="C29" s="138"/>
      <c r="D29" s="186"/>
      <c r="E29" s="122"/>
      <c r="F29" s="136">
        <v>818</v>
      </c>
      <c r="G29" s="136">
        <v>19955</v>
      </c>
      <c r="H29" s="136"/>
      <c r="I29" s="136">
        <v>1054</v>
      </c>
      <c r="J29" s="136">
        <v>24958</v>
      </c>
    </row>
    <row r="30" spans="1:10" ht="11.25" customHeight="1">
      <c r="A30" s="138" t="s">
        <v>2341</v>
      </c>
      <c r="B30" s="138"/>
      <c r="C30" s="138"/>
      <c r="D30" s="186"/>
      <c r="E30" s="122"/>
      <c r="F30" s="136">
        <v>542</v>
      </c>
      <c r="G30" s="136">
        <v>17396</v>
      </c>
      <c r="H30" s="136"/>
      <c r="I30" s="136">
        <v>2111</v>
      </c>
      <c r="J30" s="136">
        <v>56082</v>
      </c>
    </row>
    <row r="31" spans="1:10" ht="11.25" customHeight="1">
      <c r="A31" s="138" t="s">
        <v>617</v>
      </c>
      <c r="B31" s="138"/>
      <c r="C31" s="138"/>
      <c r="D31" s="186"/>
      <c r="E31" s="122"/>
      <c r="F31" s="136">
        <v>1536</v>
      </c>
      <c r="G31" s="136">
        <v>50261</v>
      </c>
      <c r="H31" s="136"/>
      <c r="I31" s="136">
        <v>1920</v>
      </c>
      <c r="J31" s="136">
        <v>56684</v>
      </c>
    </row>
    <row r="32" spans="1:10" ht="11.25" customHeight="1">
      <c r="A32" s="138" t="s">
        <v>1266</v>
      </c>
      <c r="B32" s="138"/>
      <c r="C32" s="138"/>
      <c r="D32" s="186"/>
      <c r="E32" s="122"/>
      <c r="F32" s="136">
        <v>1399</v>
      </c>
      <c r="G32" s="136">
        <v>39916</v>
      </c>
      <c r="H32" s="136"/>
      <c r="I32" s="136">
        <v>1369</v>
      </c>
      <c r="J32" s="136">
        <v>32875</v>
      </c>
    </row>
    <row r="33" spans="1:10" ht="11.25" customHeight="1">
      <c r="A33" s="138" t="s">
        <v>592</v>
      </c>
      <c r="B33" s="138"/>
      <c r="C33" s="138"/>
      <c r="D33" s="186"/>
      <c r="E33" s="122"/>
      <c r="F33" s="136">
        <v>2253</v>
      </c>
      <c r="G33" s="136">
        <v>66383</v>
      </c>
      <c r="H33" s="136"/>
      <c r="I33" s="136">
        <v>1660</v>
      </c>
      <c r="J33" s="136">
        <v>44605</v>
      </c>
    </row>
    <row r="34" spans="1:10" ht="11.25" customHeight="1">
      <c r="A34" s="138" t="s">
        <v>594</v>
      </c>
      <c r="B34" s="138"/>
      <c r="C34" s="138"/>
      <c r="D34" s="186"/>
      <c r="E34" s="122"/>
      <c r="F34" s="136">
        <v>3865</v>
      </c>
      <c r="G34" s="136">
        <v>108250</v>
      </c>
      <c r="H34" s="136"/>
      <c r="I34" s="136">
        <v>4732</v>
      </c>
      <c r="J34" s="136">
        <v>129374</v>
      </c>
    </row>
    <row r="35" spans="1:10" ht="11.25" customHeight="1">
      <c r="A35" s="138" t="s">
        <v>595</v>
      </c>
      <c r="B35" s="138"/>
      <c r="C35" s="138"/>
      <c r="D35" s="186"/>
      <c r="E35" s="122"/>
      <c r="F35" s="136">
        <v>2546</v>
      </c>
      <c r="G35" s="136">
        <v>68484</v>
      </c>
      <c r="H35" s="136"/>
      <c r="I35" s="136">
        <v>1833</v>
      </c>
      <c r="J35" s="136">
        <v>44328</v>
      </c>
    </row>
    <row r="36" spans="1:10" ht="11.25" customHeight="1">
      <c r="A36" s="138" t="s">
        <v>597</v>
      </c>
      <c r="B36" s="138"/>
      <c r="C36" s="138"/>
      <c r="D36" s="186"/>
      <c r="E36" s="122"/>
      <c r="F36" s="144">
        <f>F37-SUM(F20:F35)</f>
        <v>2241</v>
      </c>
      <c r="G36" s="144">
        <f>G37-SUM(G20:G35)</f>
        <v>59121</v>
      </c>
      <c r="H36" s="144"/>
      <c r="I36" s="144">
        <f>I37-SUM(I20:I35)</f>
        <v>3545</v>
      </c>
      <c r="J36" s="144">
        <f>J37-SUM(J20:J35)</f>
        <v>98736</v>
      </c>
    </row>
    <row r="37" spans="1:10" ht="11.25" customHeight="1">
      <c r="A37" s="181" t="s">
        <v>1094</v>
      </c>
      <c r="B37" s="181"/>
      <c r="C37" s="181"/>
      <c r="D37" s="186"/>
      <c r="E37" s="122"/>
      <c r="F37" s="132">
        <v>36044</v>
      </c>
      <c r="G37" s="132">
        <v>1014164</v>
      </c>
      <c r="H37" s="132"/>
      <c r="I37" s="132">
        <v>39048</v>
      </c>
      <c r="J37" s="132">
        <v>1021131</v>
      </c>
    </row>
    <row r="38" spans="1:10" ht="11.25" customHeight="1">
      <c r="A38" s="181" t="s">
        <v>598</v>
      </c>
      <c r="B38" s="181"/>
      <c r="C38" s="181"/>
      <c r="D38" s="186"/>
      <c r="E38" s="122"/>
      <c r="F38" s="182">
        <f>SUM(F18,F37)</f>
        <v>41561.8</v>
      </c>
      <c r="G38" s="182">
        <f>SUM(G18,G37)</f>
        <v>1211853</v>
      </c>
      <c r="H38" s="182"/>
      <c r="I38" s="182">
        <f>SUM(I18,I37)</f>
        <v>43497</v>
      </c>
      <c r="J38" s="182">
        <f>SUM(J18,J37)</f>
        <v>1161913</v>
      </c>
    </row>
    <row r="39" spans="1:10" ht="11.25" customHeight="1">
      <c r="A39" s="130" t="s">
        <v>2174</v>
      </c>
      <c r="B39" s="176"/>
      <c r="C39" s="176"/>
      <c r="D39" s="176"/>
      <c r="E39" s="183" t="s">
        <v>2175</v>
      </c>
      <c r="F39" s="136"/>
      <c r="G39" s="136"/>
      <c r="H39" s="135"/>
      <c r="I39" s="136"/>
      <c r="J39" s="136"/>
    </row>
    <row r="40" spans="1:10" ht="11.25" customHeight="1">
      <c r="A40" s="134" t="s">
        <v>602</v>
      </c>
      <c r="B40" s="134"/>
      <c r="C40" s="134"/>
      <c r="D40" s="130"/>
      <c r="E40" s="148"/>
      <c r="F40" s="139"/>
      <c r="G40" s="139"/>
      <c r="H40" s="136"/>
      <c r="I40" s="139"/>
      <c r="J40" s="139"/>
    </row>
    <row r="41" spans="1:10" ht="11.25" customHeight="1">
      <c r="A41" s="138" t="s">
        <v>609</v>
      </c>
      <c r="B41" s="138"/>
      <c r="C41" s="138"/>
      <c r="D41" s="186"/>
      <c r="E41" s="148"/>
      <c r="F41" s="143">
        <v>11913</v>
      </c>
      <c r="G41" s="143">
        <v>1379638</v>
      </c>
      <c r="H41" s="136"/>
      <c r="I41" s="139">
        <v>14024</v>
      </c>
      <c r="J41" s="139">
        <v>1504521</v>
      </c>
    </row>
    <row r="42" spans="1:10" ht="11.25" customHeight="1">
      <c r="A42" s="138" t="s">
        <v>603</v>
      </c>
      <c r="B42" s="138"/>
      <c r="C42" s="138"/>
      <c r="D42" s="186"/>
      <c r="E42" s="148"/>
      <c r="F42" s="139">
        <v>2468</v>
      </c>
      <c r="G42" s="139">
        <v>242559</v>
      </c>
      <c r="H42" s="136"/>
      <c r="I42" s="143">
        <v>2707</v>
      </c>
      <c r="J42" s="143">
        <v>250377</v>
      </c>
    </row>
    <row r="43" spans="1:10" ht="11.25" customHeight="1">
      <c r="A43" s="138" t="s">
        <v>612</v>
      </c>
      <c r="B43" s="138"/>
      <c r="C43" s="138"/>
      <c r="D43" s="186"/>
      <c r="E43" s="122"/>
      <c r="F43" s="143">
        <v>9383</v>
      </c>
      <c r="G43" s="139">
        <v>1353259</v>
      </c>
      <c r="H43" s="136"/>
      <c r="I43" s="143">
        <v>16007</v>
      </c>
      <c r="J43" s="143">
        <v>1887797</v>
      </c>
    </row>
    <row r="44" spans="1:10" ht="11.25" customHeight="1">
      <c r="A44" s="181" t="s">
        <v>1094</v>
      </c>
      <c r="B44" s="181"/>
      <c r="C44" s="181"/>
      <c r="D44" s="186"/>
      <c r="E44" s="122"/>
      <c r="F44" s="132">
        <f>SUM(F41:F43)</f>
        <v>23764</v>
      </c>
      <c r="G44" s="132">
        <f>SUM(G41:G43)</f>
        <v>2975456</v>
      </c>
      <c r="H44" s="132"/>
      <c r="I44" s="132">
        <f>SUM(I41:I43)</f>
        <v>32738</v>
      </c>
      <c r="J44" s="132">
        <f>SUM(J41:J43)</f>
        <v>3642695</v>
      </c>
    </row>
    <row r="45" spans="1:10" ht="11.25" customHeight="1">
      <c r="A45" s="134" t="s">
        <v>585</v>
      </c>
      <c r="B45" s="134"/>
      <c r="C45" s="134"/>
      <c r="D45" s="130"/>
      <c r="E45" s="122"/>
      <c r="F45" s="136"/>
      <c r="G45" s="136"/>
      <c r="H45" s="136"/>
      <c r="I45" s="136"/>
      <c r="J45" s="136"/>
    </row>
    <row r="46" spans="1:10" ht="11.25" customHeight="1">
      <c r="A46" s="138" t="s">
        <v>2322</v>
      </c>
      <c r="B46" s="138"/>
      <c r="C46" s="138"/>
      <c r="D46" s="186"/>
      <c r="E46" s="122"/>
      <c r="F46" s="139">
        <v>14760</v>
      </c>
      <c r="G46" s="139">
        <v>2324516</v>
      </c>
      <c r="H46" s="136"/>
      <c r="I46" s="139">
        <v>10826</v>
      </c>
      <c r="J46" s="139">
        <v>1724460</v>
      </c>
    </row>
    <row r="47" spans="1:10" ht="11.25" customHeight="1">
      <c r="A47" s="138" t="s">
        <v>1374</v>
      </c>
      <c r="B47" s="138"/>
      <c r="C47" s="138"/>
      <c r="D47" s="186"/>
      <c r="E47" s="122"/>
      <c r="F47" s="139">
        <v>72</v>
      </c>
      <c r="G47" s="136">
        <v>11571</v>
      </c>
      <c r="H47" s="136"/>
      <c r="I47" s="139">
        <v>468</v>
      </c>
      <c r="J47" s="139">
        <v>79302</v>
      </c>
    </row>
    <row r="48" spans="1:10" ht="11.25" customHeight="1">
      <c r="A48" s="138" t="s">
        <v>1375</v>
      </c>
      <c r="B48" s="138"/>
      <c r="C48" s="138"/>
      <c r="D48" s="186"/>
      <c r="E48" s="122"/>
      <c r="F48" s="143">
        <v>2795</v>
      </c>
      <c r="G48" s="136">
        <v>467911</v>
      </c>
      <c r="H48" s="136"/>
      <c r="I48" s="143">
        <v>4272</v>
      </c>
      <c r="J48" s="143">
        <v>696222</v>
      </c>
    </row>
    <row r="49" spans="1:10" ht="11.25" customHeight="1">
      <c r="A49" s="138" t="s">
        <v>2352</v>
      </c>
      <c r="B49" s="138"/>
      <c r="C49" s="138"/>
      <c r="D49" s="186"/>
      <c r="E49" s="122"/>
      <c r="F49" s="143">
        <v>3752</v>
      </c>
      <c r="G49" s="143">
        <v>573936</v>
      </c>
      <c r="H49" s="136"/>
      <c r="I49" s="163">
        <v>3545</v>
      </c>
      <c r="J49" s="163">
        <v>575107</v>
      </c>
    </row>
    <row r="50" spans="1:10" ht="11.25" customHeight="1">
      <c r="A50" s="138" t="s">
        <v>1267</v>
      </c>
      <c r="B50" s="138"/>
      <c r="C50" s="138"/>
      <c r="D50" s="186"/>
      <c r="E50" s="122"/>
      <c r="F50" s="143">
        <v>2180</v>
      </c>
      <c r="G50" s="143">
        <v>324306</v>
      </c>
      <c r="H50" s="136"/>
      <c r="I50" s="163">
        <v>4072</v>
      </c>
      <c r="J50" s="163">
        <v>665135</v>
      </c>
    </row>
    <row r="51" spans="1:10" ht="11.25" customHeight="1">
      <c r="A51" s="138" t="s">
        <v>587</v>
      </c>
      <c r="B51" s="138"/>
      <c r="C51" s="138"/>
      <c r="D51" s="186"/>
      <c r="E51" s="122"/>
      <c r="F51" s="143">
        <v>3037</v>
      </c>
      <c r="G51" s="143">
        <v>485137</v>
      </c>
      <c r="H51" s="136"/>
      <c r="I51" s="163">
        <v>5008</v>
      </c>
      <c r="J51" s="163">
        <v>848100</v>
      </c>
    </row>
    <row r="52" spans="1:10" ht="11.25" customHeight="1">
      <c r="A52" s="138" t="s">
        <v>614</v>
      </c>
      <c r="B52" s="138"/>
      <c r="C52" s="138"/>
      <c r="D52" s="186"/>
      <c r="E52" s="122"/>
      <c r="F52" s="139">
        <v>20904</v>
      </c>
      <c r="G52" s="143">
        <v>3234516</v>
      </c>
      <c r="H52" s="136"/>
      <c r="I52" s="143">
        <v>20978</v>
      </c>
      <c r="J52" s="143">
        <v>3347095</v>
      </c>
    </row>
    <row r="53" spans="1:10" ht="11.25" customHeight="1">
      <c r="A53" s="138" t="s">
        <v>1377</v>
      </c>
      <c r="B53" s="138"/>
      <c r="C53" s="138"/>
      <c r="D53" s="186"/>
      <c r="E53" s="122"/>
      <c r="F53" s="136">
        <v>769</v>
      </c>
      <c r="G53" s="136">
        <v>131412</v>
      </c>
      <c r="H53" s="136"/>
      <c r="I53" s="143">
        <v>77</v>
      </c>
      <c r="J53" s="143">
        <v>11322</v>
      </c>
    </row>
    <row r="54" spans="1:10" ht="11.25" customHeight="1">
      <c r="A54" s="138" t="s">
        <v>1238</v>
      </c>
      <c r="B54" s="138"/>
      <c r="C54" s="138"/>
      <c r="D54" s="186"/>
      <c r="E54" s="122"/>
      <c r="F54" s="139">
        <v>5627</v>
      </c>
      <c r="G54" s="136">
        <v>953118</v>
      </c>
      <c r="H54" s="136"/>
      <c r="I54" s="139">
        <v>4936</v>
      </c>
      <c r="J54" s="139">
        <v>812186</v>
      </c>
    </row>
    <row r="55" spans="1:10" ht="11.25" customHeight="1">
      <c r="A55" s="138" t="s">
        <v>1378</v>
      </c>
      <c r="B55" s="138"/>
      <c r="C55" s="138"/>
      <c r="D55" s="186"/>
      <c r="E55" s="122"/>
      <c r="F55" s="136">
        <v>13</v>
      </c>
      <c r="G55" s="136">
        <v>1870</v>
      </c>
      <c r="H55" s="136"/>
      <c r="I55" s="143">
        <v>190</v>
      </c>
      <c r="J55" s="143">
        <v>31920</v>
      </c>
    </row>
    <row r="56" spans="1:10" ht="11.25" customHeight="1">
      <c r="A56" s="138" t="s">
        <v>590</v>
      </c>
      <c r="B56" s="138"/>
      <c r="C56" s="138"/>
      <c r="D56" s="186"/>
      <c r="E56" s="122"/>
      <c r="F56" s="143">
        <v>20950</v>
      </c>
      <c r="G56" s="136">
        <v>3282347</v>
      </c>
      <c r="H56" s="136"/>
      <c r="I56" s="143">
        <v>19932</v>
      </c>
      <c r="J56" s="143">
        <v>3238550</v>
      </c>
    </row>
    <row r="57" spans="1:10" ht="11.25" customHeight="1">
      <c r="A57" s="138" t="s">
        <v>1240</v>
      </c>
      <c r="B57" s="138"/>
      <c r="C57" s="138"/>
      <c r="D57" s="186"/>
      <c r="E57" s="122"/>
      <c r="F57" s="143">
        <v>6580</v>
      </c>
      <c r="G57" s="143">
        <v>1025984</v>
      </c>
      <c r="H57" s="136"/>
      <c r="I57" s="163">
        <v>6215</v>
      </c>
      <c r="J57" s="163">
        <v>1018518</v>
      </c>
    </row>
    <row r="58" spans="1:10" ht="11.25" customHeight="1">
      <c r="A58" s="138" t="s">
        <v>616</v>
      </c>
      <c r="B58" s="138"/>
      <c r="C58" s="138"/>
      <c r="D58" s="186"/>
      <c r="E58" s="122"/>
      <c r="F58" s="143">
        <v>7753</v>
      </c>
      <c r="G58" s="143">
        <v>1130938</v>
      </c>
      <c r="H58" s="136"/>
      <c r="I58" s="163">
        <v>16308</v>
      </c>
      <c r="J58" s="163">
        <v>2605265</v>
      </c>
    </row>
    <row r="59" spans="1:10" ht="11.25" customHeight="1">
      <c r="A59" s="138" t="s">
        <v>1227</v>
      </c>
      <c r="B59" s="138"/>
      <c r="C59" s="138"/>
      <c r="D59" s="186"/>
      <c r="E59" s="122"/>
      <c r="F59" s="143">
        <v>18583</v>
      </c>
      <c r="G59" s="143">
        <v>2859205</v>
      </c>
      <c r="H59" s="136"/>
      <c r="I59" s="163">
        <v>16037</v>
      </c>
      <c r="J59" s="163">
        <v>2553551</v>
      </c>
    </row>
    <row r="60" spans="1:10" ht="11.25" customHeight="1">
      <c r="A60" s="138" t="s">
        <v>1266</v>
      </c>
      <c r="B60" s="138"/>
      <c r="C60" s="138"/>
      <c r="D60" s="186"/>
      <c r="E60" s="122"/>
      <c r="F60" s="143">
        <v>5572</v>
      </c>
      <c r="G60" s="143">
        <v>867310</v>
      </c>
      <c r="H60" s="136"/>
      <c r="I60" s="163">
        <v>5442</v>
      </c>
      <c r="J60" s="163">
        <v>883785</v>
      </c>
    </row>
    <row r="61" spans="1:10" ht="11.25" customHeight="1">
      <c r="A61" s="138" t="s">
        <v>592</v>
      </c>
      <c r="B61" s="138"/>
      <c r="C61" s="138"/>
      <c r="D61" s="186"/>
      <c r="E61" s="122"/>
      <c r="F61" s="139">
        <v>2355</v>
      </c>
      <c r="G61" s="139">
        <v>380447</v>
      </c>
      <c r="H61" s="136"/>
      <c r="I61" s="139">
        <v>3607</v>
      </c>
      <c r="J61" s="139">
        <v>620475</v>
      </c>
    </row>
    <row r="62" spans="1:10" ht="11.25" customHeight="1">
      <c r="A62" s="138" t="s">
        <v>593</v>
      </c>
      <c r="B62" s="138"/>
      <c r="C62" s="138"/>
      <c r="D62" s="186"/>
      <c r="E62" s="128"/>
      <c r="F62" s="144">
        <v>4654</v>
      </c>
      <c r="G62" s="144">
        <v>666950</v>
      </c>
      <c r="H62" s="144"/>
      <c r="I62" s="144">
        <v>5400</v>
      </c>
      <c r="J62" s="144">
        <v>878393</v>
      </c>
    </row>
    <row r="63" spans="1:10" ht="11.25" customHeight="1">
      <c r="A63" s="283" t="s">
        <v>1615</v>
      </c>
      <c r="B63" s="283"/>
      <c r="C63" s="283"/>
      <c r="D63" s="283"/>
      <c r="E63" s="283"/>
      <c r="F63" s="283"/>
      <c r="G63" s="283"/>
      <c r="H63" s="283"/>
      <c r="I63" s="283"/>
      <c r="J63" s="283"/>
    </row>
    <row r="64" spans="1:10" ht="11.25" customHeight="1">
      <c r="A64" s="259"/>
      <c r="B64" s="259"/>
      <c r="C64" s="259"/>
      <c r="D64" s="259"/>
      <c r="E64" s="259"/>
      <c r="F64" s="259"/>
      <c r="G64" s="259"/>
      <c r="H64" s="259"/>
      <c r="I64" s="259"/>
      <c r="J64" s="259"/>
    </row>
    <row r="65" spans="1:10" ht="11.25" customHeight="1">
      <c r="A65" s="253"/>
      <c r="B65" s="253"/>
      <c r="C65" s="253"/>
      <c r="D65" s="253"/>
      <c r="E65" s="253"/>
      <c r="F65" s="253"/>
      <c r="G65" s="253"/>
      <c r="H65" s="253"/>
      <c r="I65" s="253"/>
      <c r="J65" s="253"/>
    </row>
    <row r="66" spans="1:10" ht="11.25" customHeight="1">
      <c r="A66" s="253" t="s">
        <v>1379</v>
      </c>
      <c r="B66" s="253"/>
      <c r="C66" s="253"/>
      <c r="D66" s="253"/>
      <c r="E66" s="253"/>
      <c r="F66" s="253"/>
      <c r="G66" s="253"/>
      <c r="H66" s="253"/>
      <c r="I66" s="253"/>
      <c r="J66" s="253"/>
    </row>
    <row r="67" spans="1:10" ht="11.25" customHeight="1">
      <c r="A67" s="253" t="s">
        <v>2513</v>
      </c>
      <c r="B67" s="253"/>
      <c r="C67" s="253"/>
      <c r="D67" s="253"/>
      <c r="E67" s="253"/>
      <c r="F67" s="253"/>
      <c r="G67" s="253"/>
      <c r="H67" s="253"/>
      <c r="I67" s="253"/>
      <c r="J67" s="253"/>
    </row>
    <row r="68" spans="1:10" ht="11.25" customHeight="1">
      <c r="A68" s="252"/>
      <c r="B68" s="252"/>
      <c r="C68" s="252"/>
      <c r="D68" s="252"/>
      <c r="E68" s="252"/>
      <c r="F68" s="252"/>
      <c r="G68" s="252"/>
      <c r="H68" s="252"/>
      <c r="I68" s="252"/>
      <c r="J68" s="252"/>
    </row>
    <row r="69" spans="1:10" ht="11.25" customHeight="1">
      <c r="A69" s="253" t="s">
        <v>1373</v>
      </c>
      <c r="B69" s="253"/>
      <c r="C69" s="253"/>
      <c r="D69" s="253"/>
      <c r="E69" s="253"/>
      <c r="F69" s="253"/>
      <c r="G69" s="253"/>
      <c r="H69" s="253"/>
      <c r="I69" s="253"/>
      <c r="J69" s="253"/>
    </row>
    <row r="70" spans="1:10" ht="11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</row>
    <row r="71" spans="1:10" ht="11.25" customHeight="1">
      <c r="A71" s="283"/>
      <c r="B71" s="283"/>
      <c r="C71" s="283"/>
      <c r="D71" s="283"/>
      <c r="E71" s="135"/>
      <c r="F71" s="294" t="s">
        <v>1612</v>
      </c>
      <c r="G71" s="280"/>
      <c r="H71" s="126"/>
      <c r="I71" s="294" t="s">
        <v>1613</v>
      </c>
      <c r="J71" s="280"/>
    </row>
    <row r="72" spans="1:10" ht="11.25" customHeight="1">
      <c r="A72" s="280" t="s">
        <v>2170</v>
      </c>
      <c r="B72" s="280"/>
      <c r="C72" s="280"/>
      <c r="D72" s="280"/>
      <c r="E72" s="128" t="s">
        <v>2171</v>
      </c>
      <c r="F72" s="129" t="s">
        <v>2172</v>
      </c>
      <c r="G72" s="129" t="s">
        <v>2173</v>
      </c>
      <c r="H72" s="128"/>
      <c r="I72" s="129" t="s">
        <v>2172</v>
      </c>
      <c r="J72" s="129" t="s">
        <v>2173</v>
      </c>
    </row>
    <row r="73" spans="1:10" ht="11.25" customHeight="1">
      <c r="A73" s="130" t="s">
        <v>1380</v>
      </c>
      <c r="B73" s="176"/>
      <c r="C73" s="176"/>
      <c r="D73" s="176"/>
      <c r="E73" s="180" t="s">
        <v>2175</v>
      </c>
      <c r="F73" s="139"/>
      <c r="G73" s="139"/>
      <c r="H73" s="136"/>
      <c r="I73" s="139"/>
      <c r="J73" s="139"/>
    </row>
    <row r="74" spans="1:10" ht="11.25" customHeight="1">
      <c r="A74" s="134" t="s">
        <v>1258</v>
      </c>
      <c r="B74" s="134"/>
      <c r="C74" s="134"/>
      <c r="D74" s="130"/>
      <c r="E74" s="122"/>
      <c r="F74" s="139"/>
      <c r="G74" s="139"/>
      <c r="H74" s="136"/>
      <c r="I74" s="139"/>
      <c r="J74" s="139"/>
    </row>
    <row r="75" spans="1:10" ht="11.25" customHeight="1">
      <c r="A75" s="138" t="s">
        <v>595</v>
      </c>
      <c r="B75" s="138"/>
      <c r="C75" s="138"/>
      <c r="D75" s="186"/>
      <c r="E75" s="122"/>
      <c r="F75" s="139">
        <v>122</v>
      </c>
      <c r="G75" s="136">
        <v>185189</v>
      </c>
      <c r="H75" s="136"/>
      <c r="I75" s="139">
        <v>1845</v>
      </c>
      <c r="J75" s="139">
        <v>298241</v>
      </c>
    </row>
    <row r="76" spans="1:10" ht="11.25" customHeight="1">
      <c r="A76" s="138" t="s">
        <v>597</v>
      </c>
      <c r="B76" s="138"/>
      <c r="C76" s="138"/>
      <c r="D76" s="186"/>
      <c r="E76" s="122"/>
      <c r="F76" s="139">
        <f>F77-SUM(F46:F75)</f>
        <v>17987</v>
      </c>
      <c r="G76" s="139">
        <f>G77-SUM(G46:G75)</f>
        <v>2694271</v>
      </c>
      <c r="H76" s="136"/>
      <c r="I76" s="139">
        <f>I77-SUM(I46:I75)</f>
        <v>26489</v>
      </c>
      <c r="J76" s="139">
        <f>J77-SUM(J46:J75)</f>
        <v>4419556</v>
      </c>
    </row>
    <row r="77" spans="1:10" ht="11.25" customHeight="1">
      <c r="A77" s="181" t="s">
        <v>1094</v>
      </c>
      <c r="B77" s="181"/>
      <c r="C77" s="181"/>
      <c r="D77" s="186"/>
      <c r="E77" s="122"/>
      <c r="F77" s="132">
        <v>138465</v>
      </c>
      <c r="G77" s="132">
        <v>21600934</v>
      </c>
      <c r="H77" s="132"/>
      <c r="I77" s="132">
        <v>155647</v>
      </c>
      <c r="J77" s="132">
        <v>25307183</v>
      </c>
    </row>
    <row r="78" spans="1:10" ht="11.25" customHeight="1">
      <c r="A78" s="181" t="s">
        <v>598</v>
      </c>
      <c r="B78" s="181"/>
      <c r="C78" s="181"/>
      <c r="D78" s="186"/>
      <c r="E78" s="126"/>
      <c r="F78" s="182">
        <f>SUM(F44,F77)</f>
        <v>162229</v>
      </c>
      <c r="G78" s="182">
        <f>SUM(G44,G77)</f>
        <v>24576390</v>
      </c>
      <c r="H78" s="182"/>
      <c r="I78" s="182">
        <f>SUM(I44,I77)</f>
        <v>188385</v>
      </c>
      <c r="J78" s="182">
        <f>SUM(J44,J77)</f>
        <v>28949878</v>
      </c>
    </row>
    <row r="79" spans="1:10" ht="11.25" customHeight="1">
      <c r="A79" s="130" t="s">
        <v>1235</v>
      </c>
      <c r="B79" s="176"/>
      <c r="C79" s="176"/>
      <c r="D79" s="176"/>
      <c r="E79" s="183" t="s">
        <v>1236</v>
      </c>
      <c r="F79" s="136"/>
      <c r="G79" s="136"/>
      <c r="H79" s="135"/>
      <c r="I79" s="136"/>
      <c r="J79" s="136"/>
    </row>
    <row r="80" spans="1:10" ht="11.25" customHeight="1">
      <c r="A80" s="134" t="s">
        <v>602</v>
      </c>
      <c r="B80" s="134"/>
      <c r="C80" s="134"/>
      <c r="D80" s="130"/>
      <c r="E80" s="148"/>
      <c r="F80" s="139"/>
      <c r="G80" s="139"/>
      <c r="H80" s="136"/>
      <c r="I80" s="139"/>
      <c r="J80" s="139"/>
    </row>
    <row r="81" spans="1:10" ht="11.25" customHeight="1">
      <c r="A81" s="138" t="s">
        <v>2328</v>
      </c>
      <c r="B81" s="138"/>
      <c r="C81" s="138"/>
      <c r="D81" s="186"/>
      <c r="E81" s="148"/>
      <c r="F81" s="143">
        <v>3</v>
      </c>
      <c r="G81" s="143">
        <v>1588</v>
      </c>
      <c r="H81" s="136"/>
      <c r="I81" s="143">
        <v>8</v>
      </c>
      <c r="J81" s="139">
        <v>1875</v>
      </c>
    </row>
    <row r="82" spans="1:10" ht="11.25" customHeight="1">
      <c r="A82" s="138" t="s">
        <v>1272</v>
      </c>
      <c r="B82" s="138"/>
      <c r="C82" s="138"/>
      <c r="D82" s="186"/>
      <c r="E82" s="122"/>
      <c r="F82" s="143">
        <v>0.7</v>
      </c>
      <c r="G82" s="143">
        <v>365</v>
      </c>
      <c r="H82" s="136"/>
      <c r="I82" s="143">
        <v>4</v>
      </c>
      <c r="J82" s="143">
        <v>1338</v>
      </c>
    </row>
    <row r="83" spans="1:10" ht="11.25" customHeight="1">
      <c r="A83" s="138" t="s">
        <v>609</v>
      </c>
      <c r="B83" s="138"/>
      <c r="C83" s="138"/>
      <c r="D83" s="186"/>
      <c r="E83" s="122"/>
      <c r="F83" s="143">
        <v>367</v>
      </c>
      <c r="G83" s="143">
        <v>82047</v>
      </c>
      <c r="H83" s="136"/>
      <c r="I83" s="143">
        <v>491</v>
      </c>
      <c r="J83" s="139">
        <v>87309</v>
      </c>
    </row>
    <row r="84" spans="1:10" ht="11.25" customHeight="1">
      <c r="A84" s="138" t="s">
        <v>582</v>
      </c>
      <c r="B84" s="138"/>
      <c r="C84" s="138"/>
      <c r="D84" s="186"/>
      <c r="E84" s="122"/>
      <c r="F84" s="143">
        <v>2</v>
      </c>
      <c r="G84" s="143">
        <v>541</v>
      </c>
      <c r="H84" s="136"/>
      <c r="I84" s="143">
        <v>8</v>
      </c>
      <c r="J84" s="139">
        <v>2001</v>
      </c>
    </row>
    <row r="85" spans="1:10" ht="11.25" customHeight="1">
      <c r="A85" s="138" t="s">
        <v>603</v>
      </c>
      <c r="B85" s="138"/>
      <c r="C85" s="138"/>
      <c r="D85" s="186"/>
      <c r="E85" s="122"/>
      <c r="F85" s="143">
        <v>1139</v>
      </c>
      <c r="G85" s="143">
        <v>241653</v>
      </c>
      <c r="H85" s="136"/>
      <c r="I85" s="143">
        <v>946</v>
      </c>
      <c r="J85" s="139">
        <v>144790</v>
      </c>
    </row>
    <row r="86" spans="1:10" ht="11.25" customHeight="1">
      <c r="A86" s="138" t="s">
        <v>604</v>
      </c>
      <c r="B86" s="138"/>
      <c r="C86" s="138"/>
      <c r="D86" s="186"/>
      <c r="E86" s="122"/>
      <c r="F86" s="143">
        <v>37</v>
      </c>
      <c r="G86" s="143">
        <v>6271</v>
      </c>
      <c r="H86" s="136"/>
      <c r="I86" s="143">
        <v>114</v>
      </c>
      <c r="J86" s="139">
        <v>16731</v>
      </c>
    </row>
    <row r="87" spans="1:10" ht="11.25" customHeight="1">
      <c r="A87" s="138" t="s">
        <v>610</v>
      </c>
      <c r="B87" s="138"/>
      <c r="C87" s="138"/>
      <c r="D87" s="186"/>
      <c r="E87" s="122"/>
      <c r="F87" s="143">
        <v>5</v>
      </c>
      <c r="G87" s="143">
        <v>972</v>
      </c>
      <c r="H87" s="136"/>
      <c r="I87" s="143">
        <v>7</v>
      </c>
      <c r="J87" s="139">
        <v>1429</v>
      </c>
    </row>
    <row r="88" spans="1:10" ht="11.25" customHeight="1">
      <c r="A88" s="138" t="s">
        <v>605</v>
      </c>
      <c r="B88" s="138"/>
      <c r="C88" s="138"/>
      <c r="D88" s="186"/>
      <c r="E88" s="122"/>
      <c r="F88" s="143">
        <v>10</v>
      </c>
      <c r="G88" s="143">
        <v>2709</v>
      </c>
      <c r="H88" s="136"/>
      <c r="I88" s="143">
        <v>7</v>
      </c>
      <c r="J88" s="139">
        <v>1905</v>
      </c>
    </row>
    <row r="89" spans="1:10" ht="11.25" customHeight="1">
      <c r="A89" s="138" t="s">
        <v>611</v>
      </c>
      <c r="B89" s="138"/>
      <c r="C89" s="138"/>
      <c r="D89" s="186"/>
      <c r="E89" s="122"/>
      <c r="F89" s="143">
        <v>21</v>
      </c>
      <c r="G89" s="143">
        <v>6974</v>
      </c>
      <c r="H89" s="136"/>
      <c r="I89" s="143">
        <v>15</v>
      </c>
      <c r="J89" s="139">
        <v>3313</v>
      </c>
    </row>
    <row r="90" spans="1:10" ht="11.25" customHeight="1">
      <c r="A90" s="138" t="s">
        <v>612</v>
      </c>
      <c r="B90" s="138"/>
      <c r="C90" s="138"/>
      <c r="D90" s="186"/>
      <c r="E90" s="122"/>
      <c r="F90" s="143">
        <v>919</v>
      </c>
      <c r="G90" s="139">
        <v>198340</v>
      </c>
      <c r="H90" s="136"/>
      <c r="I90" s="143">
        <v>1000</v>
      </c>
      <c r="J90" s="143">
        <v>164107</v>
      </c>
    </row>
    <row r="91" spans="1:10" ht="11.25" customHeight="1">
      <c r="A91" s="138" t="s">
        <v>613</v>
      </c>
      <c r="B91" s="138"/>
      <c r="C91" s="138"/>
      <c r="D91" s="186"/>
      <c r="E91" s="122"/>
      <c r="F91" s="143">
        <v>1</v>
      </c>
      <c r="G91" s="143">
        <v>716</v>
      </c>
      <c r="H91" s="136"/>
      <c r="I91" s="143">
        <v>2</v>
      </c>
      <c r="J91" s="139">
        <v>1063</v>
      </c>
    </row>
    <row r="92" spans="1:10" ht="11.25" customHeight="1">
      <c r="A92" s="138" t="s">
        <v>597</v>
      </c>
      <c r="B92" s="138"/>
      <c r="C92" s="138"/>
      <c r="D92" s="186"/>
      <c r="E92" s="122"/>
      <c r="F92" s="144">
        <f>F93-SUM(F81:F91)</f>
        <v>1.300000000000182</v>
      </c>
      <c r="G92" s="239" t="s">
        <v>1849</v>
      </c>
      <c r="H92" s="144"/>
      <c r="I92" s="168" t="s">
        <v>1616</v>
      </c>
      <c r="J92" s="168" t="s">
        <v>1616</v>
      </c>
    </row>
    <row r="93" spans="1:10" ht="11.25" customHeight="1">
      <c r="A93" s="181" t="s">
        <v>1094</v>
      </c>
      <c r="B93" s="181"/>
      <c r="C93" s="181"/>
      <c r="D93" s="186"/>
      <c r="E93" s="122"/>
      <c r="F93" s="132">
        <v>2506</v>
      </c>
      <c r="G93" s="132">
        <v>542176</v>
      </c>
      <c r="H93" s="132"/>
      <c r="I93" s="132">
        <v>2602</v>
      </c>
      <c r="J93" s="132">
        <v>425861</v>
      </c>
    </row>
    <row r="94" spans="1:10" ht="11.25" customHeight="1">
      <c r="A94" s="153" t="s">
        <v>585</v>
      </c>
      <c r="B94" s="153"/>
      <c r="C94" s="153"/>
      <c r="D94" s="149"/>
      <c r="E94" s="148"/>
      <c r="F94" s="136"/>
      <c r="G94" s="136"/>
      <c r="H94" s="136"/>
      <c r="I94" s="136"/>
      <c r="J94" s="136"/>
    </row>
    <row r="95" spans="1:10" ht="11.25" customHeight="1">
      <c r="A95" s="138" t="s">
        <v>1225</v>
      </c>
      <c r="B95" s="138"/>
      <c r="C95" s="138"/>
      <c r="D95" s="186"/>
      <c r="E95" s="148"/>
      <c r="F95" s="143">
        <v>20</v>
      </c>
      <c r="G95" s="143">
        <v>2977</v>
      </c>
      <c r="H95" s="136"/>
      <c r="I95" s="139">
        <v>10</v>
      </c>
      <c r="J95" s="139">
        <v>1823</v>
      </c>
    </row>
    <row r="96" spans="1:10" ht="11.25" customHeight="1">
      <c r="A96" s="138" t="s">
        <v>2322</v>
      </c>
      <c r="B96" s="138"/>
      <c r="C96" s="138"/>
      <c r="D96" s="186"/>
      <c r="E96" s="148"/>
      <c r="F96" s="143">
        <v>3107</v>
      </c>
      <c r="G96" s="143">
        <v>523763</v>
      </c>
      <c r="H96" s="136"/>
      <c r="I96" s="139">
        <v>4734</v>
      </c>
      <c r="J96" s="139">
        <v>696918</v>
      </c>
    </row>
    <row r="97" spans="1:10" ht="11.25" customHeight="1">
      <c r="A97" s="138" t="s">
        <v>1248</v>
      </c>
      <c r="B97" s="138"/>
      <c r="C97" s="138"/>
      <c r="D97" s="186"/>
      <c r="E97" s="148"/>
      <c r="F97" s="143">
        <v>1563</v>
      </c>
      <c r="G97" s="143">
        <v>202011</v>
      </c>
      <c r="H97" s="136"/>
      <c r="I97" s="139">
        <v>2272</v>
      </c>
      <c r="J97" s="139">
        <v>322180</v>
      </c>
    </row>
    <row r="98" spans="1:10" ht="11.25" customHeight="1">
      <c r="A98" s="138" t="s">
        <v>1375</v>
      </c>
      <c r="B98" s="138"/>
      <c r="C98" s="138"/>
      <c r="D98" s="186"/>
      <c r="E98" s="148"/>
      <c r="F98" s="143">
        <v>4760</v>
      </c>
      <c r="G98" s="143">
        <v>718335</v>
      </c>
      <c r="H98" s="136"/>
      <c r="I98" s="139">
        <v>3540</v>
      </c>
      <c r="J98" s="139">
        <v>470381</v>
      </c>
    </row>
    <row r="99" spans="1:10" ht="11.25" customHeight="1">
      <c r="A99" s="138" t="s">
        <v>1265</v>
      </c>
      <c r="B99" s="138"/>
      <c r="C99" s="138"/>
      <c r="D99" s="186"/>
      <c r="E99" s="148"/>
      <c r="F99" s="143">
        <v>669</v>
      </c>
      <c r="G99" s="143">
        <v>104350</v>
      </c>
      <c r="H99" s="136"/>
      <c r="I99" s="139">
        <v>597</v>
      </c>
      <c r="J99" s="139">
        <v>91539</v>
      </c>
    </row>
    <row r="100" spans="1:10" ht="11.25" customHeight="1">
      <c r="A100" s="138" t="s">
        <v>1237</v>
      </c>
      <c r="B100" s="138"/>
      <c r="C100" s="138"/>
      <c r="D100" s="186"/>
      <c r="E100" s="148"/>
      <c r="F100" s="139">
        <v>3821</v>
      </c>
      <c r="G100" s="139">
        <v>437369</v>
      </c>
      <c r="H100" s="136"/>
      <c r="I100" s="139">
        <v>5453</v>
      </c>
      <c r="J100" s="139">
        <v>664589</v>
      </c>
    </row>
    <row r="101" spans="1:10" ht="11.25" customHeight="1">
      <c r="A101" s="138" t="s">
        <v>1267</v>
      </c>
      <c r="B101" s="138"/>
      <c r="C101" s="138"/>
      <c r="D101" s="186"/>
      <c r="E101" s="148"/>
      <c r="F101" s="143">
        <v>2145</v>
      </c>
      <c r="G101" s="143">
        <v>352044</v>
      </c>
      <c r="H101" s="136"/>
      <c r="I101" s="139">
        <v>1049</v>
      </c>
      <c r="J101" s="139">
        <v>192529</v>
      </c>
    </row>
    <row r="102" spans="1:10" ht="11.25" customHeight="1">
      <c r="A102" s="138" t="s">
        <v>1378</v>
      </c>
      <c r="B102" s="138"/>
      <c r="C102" s="138"/>
      <c r="D102" s="186"/>
      <c r="E102" s="148"/>
      <c r="F102" s="239" t="s">
        <v>1849</v>
      </c>
      <c r="G102" s="143">
        <v>0.5</v>
      </c>
      <c r="H102" s="136"/>
      <c r="I102" s="139">
        <v>218</v>
      </c>
      <c r="J102" s="139">
        <v>38245</v>
      </c>
    </row>
    <row r="103" spans="1:10" ht="11.25" customHeight="1">
      <c r="A103" s="138" t="s">
        <v>590</v>
      </c>
      <c r="B103" s="138"/>
      <c r="C103" s="138"/>
      <c r="D103" s="186"/>
      <c r="E103" s="148"/>
      <c r="F103" s="143">
        <v>5093</v>
      </c>
      <c r="G103" s="143">
        <v>719937</v>
      </c>
      <c r="H103" s="136"/>
      <c r="I103" s="139">
        <v>7604</v>
      </c>
      <c r="J103" s="139">
        <v>1072911</v>
      </c>
    </row>
    <row r="104" spans="1:10" ht="11.25" customHeight="1">
      <c r="A104" s="138" t="s">
        <v>1239</v>
      </c>
      <c r="B104" s="138"/>
      <c r="C104" s="138"/>
      <c r="D104" s="186"/>
      <c r="E104" s="148"/>
      <c r="F104" s="143">
        <v>631</v>
      </c>
      <c r="G104" s="143">
        <v>124403</v>
      </c>
      <c r="H104" s="136"/>
      <c r="I104" s="139">
        <v>562</v>
      </c>
      <c r="J104" s="139">
        <v>91163</v>
      </c>
    </row>
    <row r="105" spans="1:10" ht="11.25" customHeight="1">
      <c r="A105" s="138" t="s">
        <v>1240</v>
      </c>
      <c r="B105" s="138"/>
      <c r="C105" s="138"/>
      <c r="D105" s="186"/>
      <c r="E105" s="148"/>
      <c r="F105" s="143">
        <v>205</v>
      </c>
      <c r="G105" s="143">
        <v>27237</v>
      </c>
      <c r="H105" s="136"/>
      <c r="I105" s="139">
        <v>681</v>
      </c>
      <c r="J105" s="139">
        <v>74971</v>
      </c>
    </row>
    <row r="106" spans="1:10" ht="11.25" customHeight="1">
      <c r="A106" s="138" t="s">
        <v>616</v>
      </c>
      <c r="B106" s="138"/>
      <c r="C106" s="138"/>
      <c r="D106" s="186"/>
      <c r="E106" s="148"/>
      <c r="F106" s="143">
        <v>9504</v>
      </c>
      <c r="G106" s="143">
        <v>1497313</v>
      </c>
      <c r="H106" s="136"/>
      <c r="I106" s="139">
        <v>14036</v>
      </c>
      <c r="J106" s="139">
        <v>2140410</v>
      </c>
    </row>
    <row r="107" spans="1:10" ht="11.25" customHeight="1">
      <c r="A107" s="138" t="s">
        <v>2323</v>
      </c>
      <c r="B107" s="138"/>
      <c r="C107" s="138"/>
      <c r="D107" s="186"/>
      <c r="E107" s="148"/>
      <c r="F107" s="143">
        <v>521</v>
      </c>
      <c r="G107" s="143">
        <v>84092</v>
      </c>
      <c r="H107" s="136"/>
      <c r="I107" s="139">
        <v>35</v>
      </c>
      <c r="J107" s="139">
        <v>4278</v>
      </c>
    </row>
    <row r="108" spans="1:10" ht="11.25" customHeight="1">
      <c r="A108" s="138" t="s">
        <v>617</v>
      </c>
      <c r="B108" s="138"/>
      <c r="C108" s="138"/>
      <c r="D108" s="186"/>
      <c r="E108" s="148"/>
      <c r="F108" s="143">
        <v>227</v>
      </c>
      <c r="G108" s="143">
        <v>39243</v>
      </c>
      <c r="H108" s="136"/>
      <c r="I108" s="139">
        <v>113</v>
      </c>
      <c r="J108" s="139">
        <v>21807</v>
      </c>
    </row>
    <row r="109" spans="1:10" ht="11.25" customHeight="1">
      <c r="A109" s="138" t="s">
        <v>592</v>
      </c>
      <c r="B109" s="138"/>
      <c r="C109" s="138"/>
      <c r="D109" s="186"/>
      <c r="E109" s="148"/>
      <c r="F109" s="143">
        <v>1284</v>
      </c>
      <c r="G109" s="143">
        <v>258543</v>
      </c>
      <c r="H109" s="136"/>
      <c r="I109" s="139">
        <v>625</v>
      </c>
      <c r="J109" s="139">
        <v>124151</v>
      </c>
    </row>
    <row r="110" spans="1:10" ht="11.25" customHeight="1">
      <c r="A110" s="138" t="s">
        <v>1253</v>
      </c>
      <c r="B110" s="138"/>
      <c r="C110" s="138"/>
      <c r="D110" s="186"/>
      <c r="E110" s="148"/>
      <c r="F110" s="143">
        <v>10587</v>
      </c>
      <c r="G110" s="143">
        <v>1384563</v>
      </c>
      <c r="H110" s="136"/>
      <c r="I110" s="139">
        <v>2301</v>
      </c>
      <c r="J110" s="139">
        <v>328567</v>
      </c>
    </row>
    <row r="111" spans="1:10" ht="11.25" customHeight="1">
      <c r="A111" s="138" t="s">
        <v>593</v>
      </c>
      <c r="B111" s="138"/>
      <c r="C111" s="138"/>
      <c r="D111" s="186"/>
      <c r="E111" s="148"/>
      <c r="F111" s="143">
        <v>3286</v>
      </c>
      <c r="G111" s="143">
        <v>379102</v>
      </c>
      <c r="H111" s="136"/>
      <c r="I111" s="139">
        <v>12282</v>
      </c>
      <c r="J111" s="139">
        <v>1754487</v>
      </c>
    </row>
    <row r="112" spans="1:10" ht="11.25" customHeight="1">
      <c r="A112" s="138" t="s">
        <v>595</v>
      </c>
      <c r="B112" s="138"/>
      <c r="C112" s="138"/>
      <c r="D112" s="186"/>
      <c r="E112" s="148"/>
      <c r="F112" s="143">
        <v>6150</v>
      </c>
      <c r="G112" s="143">
        <v>794579</v>
      </c>
      <c r="H112" s="136"/>
      <c r="I112" s="139">
        <v>4992</v>
      </c>
      <c r="J112" s="139">
        <v>639690</v>
      </c>
    </row>
    <row r="113" spans="1:10" ht="11.25" customHeight="1">
      <c r="A113" s="138" t="s">
        <v>596</v>
      </c>
      <c r="B113" s="138"/>
      <c r="C113" s="138"/>
      <c r="D113" s="186"/>
      <c r="E113" s="122"/>
      <c r="F113" s="143">
        <v>505</v>
      </c>
      <c r="G113" s="143">
        <v>90289</v>
      </c>
      <c r="H113" s="136"/>
      <c r="I113" s="139">
        <v>1350</v>
      </c>
      <c r="J113" s="139">
        <v>244715</v>
      </c>
    </row>
    <row r="114" spans="1:10" ht="11.25" customHeight="1">
      <c r="A114" s="138" t="s">
        <v>597</v>
      </c>
      <c r="B114" s="138"/>
      <c r="C114" s="138"/>
      <c r="D114" s="186"/>
      <c r="E114" s="122"/>
      <c r="F114" s="144">
        <f>F115-SUM(F95:F113)</f>
        <v>6919</v>
      </c>
      <c r="G114" s="144">
        <f>G115-SUM(G95:G113)</f>
        <v>1119892.5</v>
      </c>
      <c r="H114" s="144"/>
      <c r="I114" s="144">
        <f>I115-SUM(I95:I113)</f>
        <v>10349</v>
      </c>
      <c r="J114" s="144">
        <f>J115-SUM(J95:J113)</f>
        <v>1825705</v>
      </c>
    </row>
    <row r="115" spans="1:10" ht="11.25" customHeight="1">
      <c r="A115" s="181" t="s">
        <v>1094</v>
      </c>
      <c r="B115" s="181"/>
      <c r="C115" s="181"/>
      <c r="D115" s="186"/>
      <c r="E115" s="122"/>
      <c r="F115" s="132">
        <v>60997</v>
      </c>
      <c r="G115" s="132">
        <v>8860043</v>
      </c>
      <c r="H115" s="132"/>
      <c r="I115" s="132">
        <v>72803</v>
      </c>
      <c r="J115" s="132">
        <v>10801059</v>
      </c>
    </row>
    <row r="116" spans="1:10" ht="11.25" customHeight="1">
      <c r="A116" s="181" t="s">
        <v>598</v>
      </c>
      <c r="B116" s="181"/>
      <c r="C116" s="181"/>
      <c r="D116" s="186"/>
      <c r="E116" s="122"/>
      <c r="F116" s="182">
        <f>SUM(F93,F115)</f>
        <v>63503</v>
      </c>
      <c r="G116" s="182">
        <f>SUM(G93,G115)</f>
        <v>9402219</v>
      </c>
      <c r="H116" s="182"/>
      <c r="I116" s="182">
        <f>SUM(I93,I115)</f>
        <v>75405</v>
      </c>
      <c r="J116" s="182">
        <f>SUM(J93,J115)</f>
        <v>11226920</v>
      </c>
    </row>
    <row r="117" spans="1:10" ht="11.25" customHeight="1">
      <c r="A117" s="130" t="s">
        <v>2327</v>
      </c>
      <c r="B117" s="176"/>
      <c r="C117" s="176"/>
      <c r="D117" s="176"/>
      <c r="E117" s="183" t="s">
        <v>1381</v>
      </c>
      <c r="F117" s="136"/>
      <c r="G117" s="136"/>
      <c r="H117" s="135"/>
      <c r="I117" s="136"/>
      <c r="J117" s="136"/>
    </row>
    <row r="118" spans="1:10" ht="11.25" customHeight="1">
      <c r="A118" s="134" t="s">
        <v>602</v>
      </c>
      <c r="B118" s="134"/>
      <c r="C118" s="134"/>
      <c r="D118" s="130"/>
      <c r="E118" s="148"/>
      <c r="F118" s="139"/>
      <c r="G118" s="139"/>
      <c r="H118" s="136"/>
      <c r="I118" s="139"/>
      <c r="J118" s="139"/>
    </row>
    <row r="119" spans="1:10" ht="11.25" customHeight="1">
      <c r="A119" s="138" t="s">
        <v>609</v>
      </c>
      <c r="B119" s="138"/>
      <c r="C119" s="138"/>
      <c r="D119" s="186" t="s">
        <v>1091</v>
      </c>
      <c r="E119" s="148"/>
      <c r="F119" s="139">
        <v>17266</v>
      </c>
      <c r="G119" s="239" t="s">
        <v>1392</v>
      </c>
      <c r="H119" s="136"/>
      <c r="I119" s="143">
        <v>17578</v>
      </c>
      <c r="J119" s="239" t="s">
        <v>1392</v>
      </c>
    </row>
    <row r="120" spans="1:10" ht="11.25" customHeight="1">
      <c r="A120" s="138" t="s">
        <v>603</v>
      </c>
      <c r="B120" s="138"/>
      <c r="C120" s="138"/>
      <c r="D120" s="186" t="s">
        <v>1618</v>
      </c>
      <c r="E120" s="148"/>
      <c r="F120" s="139">
        <v>1132</v>
      </c>
      <c r="G120" s="143">
        <v>536749</v>
      </c>
      <c r="H120" s="136"/>
      <c r="I120" s="143">
        <v>4131</v>
      </c>
      <c r="J120" s="143">
        <v>538549</v>
      </c>
    </row>
    <row r="121" spans="1:10" ht="11.25" customHeight="1">
      <c r="A121" s="138" t="s">
        <v>610</v>
      </c>
      <c r="B121" s="138"/>
      <c r="C121" s="138"/>
      <c r="D121" s="186" t="s">
        <v>1618</v>
      </c>
      <c r="E121" s="148"/>
      <c r="F121" s="143">
        <v>2156</v>
      </c>
      <c r="G121" s="239" t="s">
        <v>1392</v>
      </c>
      <c r="H121" s="136"/>
      <c r="I121" s="143">
        <v>2101</v>
      </c>
      <c r="J121" s="239" t="s">
        <v>1392</v>
      </c>
    </row>
    <row r="122" spans="1:10" ht="11.25" customHeight="1">
      <c r="A122" s="138" t="s">
        <v>612</v>
      </c>
      <c r="B122" s="138"/>
      <c r="C122" s="138"/>
      <c r="D122" s="186" t="s">
        <v>1618</v>
      </c>
      <c r="E122" s="122"/>
      <c r="F122" s="143">
        <v>28672</v>
      </c>
      <c r="G122" s="239" t="s">
        <v>1392</v>
      </c>
      <c r="H122" s="136"/>
      <c r="I122" s="143">
        <v>27481</v>
      </c>
      <c r="J122" s="239" t="s">
        <v>1392</v>
      </c>
    </row>
    <row r="123" spans="1:10" ht="11.25" customHeight="1">
      <c r="A123" s="181" t="s">
        <v>1094</v>
      </c>
      <c r="B123" s="181"/>
      <c r="C123" s="181"/>
      <c r="D123" s="186" t="s">
        <v>1618</v>
      </c>
      <c r="E123" s="122"/>
      <c r="F123" s="132">
        <f>SUM(F119:F122)</f>
        <v>49226</v>
      </c>
      <c r="G123" s="242" t="s">
        <v>1392</v>
      </c>
      <c r="H123" s="132"/>
      <c r="I123" s="132">
        <f>SUM(I119:I122)</f>
        <v>51291</v>
      </c>
      <c r="J123" s="242" t="s">
        <v>1392</v>
      </c>
    </row>
    <row r="124" spans="1:10" ht="11.25" customHeight="1">
      <c r="A124" s="134" t="s">
        <v>585</v>
      </c>
      <c r="B124" s="181"/>
      <c r="C124" s="181"/>
      <c r="D124" s="130"/>
      <c r="E124" s="122"/>
      <c r="F124" s="136"/>
      <c r="G124" s="243"/>
      <c r="H124" s="136"/>
      <c r="I124" s="136"/>
      <c r="J124" s="243"/>
    </row>
    <row r="125" spans="1:10" ht="11.25" customHeight="1">
      <c r="A125" s="138" t="s">
        <v>1225</v>
      </c>
      <c r="B125" s="138"/>
      <c r="C125" s="138"/>
      <c r="D125" s="186" t="s">
        <v>1618</v>
      </c>
      <c r="E125" s="122"/>
      <c r="F125" s="143">
        <v>4905</v>
      </c>
      <c r="G125" s="239" t="s">
        <v>1392</v>
      </c>
      <c r="H125" s="136"/>
      <c r="I125" s="136">
        <v>5214</v>
      </c>
      <c r="J125" s="239" t="s">
        <v>1392</v>
      </c>
    </row>
    <row r="126" spans="1:10" ht="11.25" customHeight="1">
      <c r="A126" s="138" t="s">
        <v>1374</v>
      </c>
      <c r="B126" s="138"/>
      <c r="C126" s="138"/>
      <c r="D126" s="186" t="s">
        <v>1618</v>
      </c>
      <c r="E126" s="122"/>
      <c r="F126" s="143">
        <v>3323</v>
      </c>
      <c r="G126" s="239" t="s">
        <v>1392</v>
      </c>
      <c r="H126" s="136"/>
      <c r="I126" s="143">
        <v>2826</v>
      </c>
      <c r="J126" s="239" t="s">
        <v>1392</v>
      </c>
    </row>
    <row r="127" spans="1:10" ht="11.25" customHeight="1">
      <c r="A127" s="138" t="s">
        <v>2352</v>
      </c>
      <c r="B127" s="138"/>
      <c r="C127" s="138"/>
      <c r="D127" s="186" t="s">
        <v>1618</v>
      </c>
      <c r="E127" s="126"/>
      <c r="F127" s="136">
        <v>7459</v>
      </c>
      <c r="G127" s="244" t="s">
        <v>1392</v>
      </c>
      <c r="H127" s="136"/>
      <c r="I127" s="136">
        <v>7385</v>
      </c>
      <c r="J127" s="244" t="s">
        <v>1392</v>
      </c>
    </row>
    <row r="128" spans="1:10" ht="11.25" customHeight="1">
      <c r="A128" s="156" t="s">
        <v>1267</v>
      </c>
      <c r="B128" s="156"/>
      <c r="C128" s="156"/>
      <c r="D128" s="186" t="s">
        <v>1618</v>
      </c>
      <c r="E128" s="128"/>
      <c r="F128" s="144">
        <v>4641</v>
      </c>
      <c r="G128" s="240" t="s">
        <v>1392</v>
      </c>
      <c r="H128" s="144"/>
      <c r="I128" s="144">
        <v>4614</v>
      </c>
      <c r="J128" s="240" t="s">
        <v>1392</v>
      </c>
    </row>
    <row r="129" spans="1:10" ht="11.25" customHeight="1">
      <c r="A129" s="283" t="s">
        <v>1615</v>
      </c>
      <c r="B129" s="283"/>
      <c r="C129" s="283"/>
      <c r="D129" s="283"/>
      <c r="E129" s="283"/>
      <c r="F129" s="283"/>
      <c r="G129" s="283"/>
      <c r="H129" s="283"/>
      <c r="I129" s="283"/>
      <c r="J129" s="283"/>
    </row>
    <row r="130" spans="1:10" ht="11.25" customHeight="1">
      <c r="A130" s="253"/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1:10" ht="11.25" customHeight="1">
      <c r="A131" s="253" t="s">
        <v>1379</v>
      </c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1:10" ht="11.25" customHeight="1">
      <c r="A132" s="253" t="s">
        <v>2513</v>
      </c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1:10" ht="11.25" customHeight="1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</row>
    <row r="134" spans="1:10" ht="11.25" customHeight="1">
      <c r="A134" s="253" t="s">
        <v>1373</v>
      </c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1:10" ht="11.25" customHeight="1">
      <c r="A135" s="280"/>
      <c r="B135" s="280"/>
      <c r="C135" s="280"/>
      <c r="D135" s="280"/>
      <c r="E135" s="280"/>
      <c r="F135" s="280"/>
      <c r="G135" s="280"/>
      <c r="H135" s="280"/>
      <c r="I135" s="280"/>
      <c r="J135" s="280"/>
    </row>
    <row r="136" spans="1:10" ht="11.25" customHeight="1">
      <c r="A136" s="283"/>
      <c r="B136" s="283"/>
      <c r="C136" s="283"/>
      <c r="D136" s="283"/>
      <c r="E136" s="135"/>
      <c r="F136" s="294" t="s">
        <v>1612</v>
      </c>
      <c r="G136" s="280"/>
      <c r="H136" s="126"/>
      <c r="I136" s="294" t="s">
        <v>1613</v>
      </c>
      <c r="J136" s="280"/>
    </row>
    <row r="137" spans="1:10" ht="11.25" customHeight="1">
      <c r="A137" s="280" t="s">
        <v>2170</v>
      </c>
      <c r="B137" s="280"/>
      <c r="C137" s="280"/>
      <c r="D137" s="280"/>
      <c r="E137" s="128" t="s">
        <v>2171</v>
      </c>
      <c r="F137" s="129" t="s">
        <v>2172</v>
      </c>
      <c r="G137" s="129" t="s">
        <v>2173</v>
      </c>
      <c r="H137" s="128"/>
      <c r="I137" s="129" t="s">
        <v>2172</v>
      </c>
      <c r="J137" s="129" t="s">
        <v>2173</v>
      </c>
    </row>
    <row r="138" spans="1:10" ht="11.25" customHeight="1">
      <c r="A138" s="130" t="s">
        <v>2329</v>
      </c>
      <c r="B138" s="176"/>
      <c r="C138" s="176"/>
      <c r="D138" s="176"/>
      <c r="E138" s="180" t="s">
        <v>1381</v>
      </c>
      <c r="F138" s="139"/>
      <c r="G138" s="143"/>
      <c r="H138" s="136"/>
      <c r="I138" s="139"/>
      <c r="J138" s="143"/>
    </row>
    <row r="139" spans="1:10" ht="11.25" customHeight="1">
      <c r="A139" s="134" t="s">
        <v>1258</v>
      </c>
      <c r="B139" s="181"/>
      <c r="C139" s="181"/>
      <c r="D139" s="130"/>
      <c r="E139" s="122"/>
      <c r="F139" s="139"/>
      <c r="G139" s="143"/>
      <c r="H139" s="136"/>
      <c r="I139" s="139"/>
      <c r="J139" s="143"/>
    </row>
    <row r="140" spans="1:10" ht="11.25" customHeight="1">
      <c r="A140" s="138" t="s">
        <v>587</v>
      </c>
      <c r="B140" s="138"/>
      <c r="C140" s="138"/>
      <c r="D140" s="186" t="s">
        <v>1091</v>
      </c>
      <c r="E140" s="122"/>
      <c r="F140" s="136">
        <v>11153</v>
      </c>
      <c r="G140" s="239" t="s">
        <v>1392</v>
      </c>
      <c r="H140" s="136"/>
      <c r="I140" s="136">
        <v>11379</v>
      </c>
      <c r="J140" s="239" t="s">
        <v>1392</v>
      </c>
    </row>
    <row r="141" spans="1:10" ht="11.25" customHeight="1">
      <c r="A141" s="138" t="s">
        <v>614</v>
      </c>
      <c r="B141" s="138"/>
      <c r="C141" s="138"/>
      <c r="D141" s="186" t="s">
        <v>1618</v>
      </c>
      <c r="E141" s="122"/>
      <c r="F141" s="136">
        <v>32604</v>
      </c>
      <c r="G141" s="239" t="s">
        <v>1392</v>
      </c>
      <c r="H141" s="136"/>
      <c r="I141" s="136">
        <v>31013</v>
      </c>
      <c r="J141" s="239" t="s">
        <v>1392</v>
      </c>
    </row>
    <row r="142" spans="1:10" ht="11.25" customHeight="1">
      <c r="A142" s="138" t="s">
        <v>1238</v>
      </c>
      <c r="B142" s="138"/>
      <c r="C142" s="138"/>
      <c r="D142" s="186" t="s">
        <v>1618</v>
      </c>
      <c r="E142" s="122"/>
      <c r="F142" s="136">
        <v>8103</v>
      </c>
      <c r="G142" s="239" t="s">
        <v>1392</v>
      </c>
      <c r="H142" s="136"/>
      <c r="I142" s="136">
        <v>9143</v>
      </c>
      <c r="J142" s="239" t="s">
        <v>1392</v>
      </c>
    </row>
    <row r="143" spans="1:10" ht="11.25" customHeight="1">
      <c r="A143" s="138" t="s">
        <v>590</v>
      </c>
      <c r="B143" s="138"/>
      <c r="C143" s="138"/>
      <c r="D143" s="186" t="s">
        <v>1618</v>
      </c>
      <c r="E143" s="122"/>
      <c r="F143" s="136">
        <v>20200</v>
      </c>
      <c r="G143" s="239" t="s">
        <v>1392</v>
      </c>
      <c r="H143" s="136"/>
      <c r="I143" s="136">
        <v>19293</v>
      </c>
      <c r="J143" s="239" t="s">
        <v>1392</v>
      </c>
    </row>
    <row r="144" spans="1:10" ht="11.25" customHeight="1">
      <c r="A144" s="138" t="s">
        <v>1227</v>
      </c>
      <c r="B144" s="138"/>
      <c r="C144" s="138"/>
      <c r="D144" s="186" t="s">
        <v>1618</v>
      </c>
      <c r="E144" s="122"/>
      <c r="F144" s="136">
        <v>7508</v>
      </c>
      <c r="G144" s="239" t="s">
        <v>1392</v>
      </c>
      <c r="H144" s="136"/>
      <c r="I144" s="136">
        <v>7248</v>
      </c>
      <c r="J144" s="239" t="s">
        <v>1392</v>
      </c>
    </row>
    <row r="145" spans="1:10" ht="11.25" customHeight="1">
      <c r="A145" s="138" t="s">
        <v>617</v>
      </c>
      <c r="B145" s="138"/>
      <c r="C145" s="138"/>
      <c r="D145" s="186" t="s">
        <v>1618</v>
      </c>
      <c r="E145" s="122"/>
      <c r="F145" s="136">
        <v>2875</v>
      </c>
      <c r="G145" s="239" t="s">
        <v>1392</v>
      </c>
      <c r="H145" s="136"/>
      <c r="I145" s="136">
        <v>3512</v>
      </c>
      <c r="J145" s="239" t="s">
        <v>1392</v>
      </c>
    </row>
    <row r="146" spans="1:10" ht="11.25" customHeight="1">
      <c r="A146" s="138" t="s">
        <v>1266</v>
      </c>
      <c r="B146" s="138"/>
      <c r="C146" s="138"/>
      <c r="D146" s="186" t="s">
        <v>1618</v>
      </c>
      <c r="E146" s="122"/>
      <c r="F146" s="136">
        <v>7523</v>
      </c>
      <c r="G146" s="239" t="s">
        <v>1392</v>
      </c>
      <c r="H146" s="136"/>
      <c r="I146" s="136">
        <v>7712</v>
      </c>
      <c r="J146" s="239" t="s">
        <v>1392</v>
      </c>
    </row>
    <row r="147" spans="1:10" ht="11.25" customHeight="1">
      <c r="A147" s="138" t="s">
        <v>594</v>
      </c>
      <c r="B147" s="138"/>
      <c r="C147" s="138"/>
      <c r="D147" s="186" t="s">
        <v>1618</v>
      </c>
      <c r="E147" s="122"/>
      <c r="F147" s="136">
        <v>1118</v>
      </c>
      <c r="G147" s="239" t="s">
        <v>1392</v>
      </c>
      <c r="H147" s="136"/>
      <c r="I147" s="136">
        <v>11780</v>
      </c>
      <c r="J147" s="239" t="s">
        <v>1392</v>
      </c>
    </row>
    <row r="148" spans="1:10" ht="11.25" customHeight="1">
      <c r="A148" s="138" t="s">
        <v>597</v>
      </c>
      <c r="B148" s="138"/>
      <c r="C148" s="138"/>
      <c r="D148" s="186" t="s">
        <v>1618</v>
      </c>
      <c r="E148" s="122"/>
      <c r="F148" s="144">
        <f>F149-SUM(F125:F147)</f>
        <v>20517</v>
      </c>
      <c r="G148" s="239" t="s">
        <v>1392</v>
      </c>
      <c r="H148" s="144"/>
      <c r="I148" s="144">
        <f>I149-SUM(I125:I147)</f>
        <v>13121</v>
      </c>
      <c r="J148" s="239" t="s">
        <v>1392</v>
      </c>
    </row>
    <row r="149" spans="1:10" ht="11.25" customHeight="1">
      <c r="A149" s="181" t="s">
        <v>1094</v>
      </c>
      <c r="B149" s="181"/>
      <c r="C149" s="181"/>
      <c r="D149" s="186" t="s">
        <v>1618</v>
      </c>
      <c r="E149" s="122"/>
      <c r="F149" s="132">
        <v>131929</v>
      </c>
      <c r="G149" s="242" t="s">
        <v>1392</v>
      </c>
      <c r="H149" s="132"/>
      <c r="I149" s="132">
        <v>134240</v>
      </c>
      <c r="J149" s="242" t="s">
        <v>1392</v>
      </c>
    </row>
    <row r="150" spans="1:10" ht="11.25" customHeight="1">
      <c r="A150" s="181" t="s">
        <v>598</v>
      </c>
      <c r="B150" s="181"/>
      <c r="C150" s="181"/>
      <c r="D150" s="186" t="s">
        <v>1618</v>
      </c>
      <c r="E150" s="122"/>
      <c r="F150" s="182">
        <f>SUM(F123,F149)</f>
        <v>181155</v>
      </c>
      <c r="G150" s="182">
        <v>18302779</v>
      </c>
      <c r="H150" s="182"/>
      <c r="I150" s="182">
        <f>SUM(I123,I149)</f>
        <v>185531</v>
      </c>
      <c r="J150" s="182">
        <v>15358769</v>
      </c>
    </row>
    <row r="151" spans="1:10" ht="11.25" customHeight="1">
      <c r="A151" s="130" t="s">
        <v>1382</v>
      </c>
      <c r="B151" s="176"/>
      <c r="C151" s="176"/>
      <c r="D151" s="176"/>
      <c r="E151" s="183" t="s">
        <v>1383</v>
      </c>
      <c r="F151" s="136"/>
      <c r="G151" s="136"/>
      <c r="H151" s="135"/>
      <c r="I151" s="136"/>
      <c r="J151" s="136"/>
    </row>
    <row r="152" spans="1:10" ht="11.25" customHeight="1">
      <c r="A152" s="134" t="s">
        <v>602</v>
      </c>
      <c r="B152" s="134"/>
      <c r="C152" s="134"/>
      <c r="D152" s="130"/>
      <c r="E152" s="148"/>
      <c r="F152" s="139"/>
      <c r="G152" s="139"/>
      <c r="H152" s="136"/>
      <c r="I152" s="139"/>
      <c r="J152" s="139"/>
    </row>
    <row r="153" spans="1:10" ht="11.25" customHeight="1">
      <c r="A153" s="138" t="s">
        <v>2328</v>
      </c>
      <c r="B153" s="138"/>
      <c r="C153" s="138"/>
      <c r="D153" s="186" t="s">
        <v>1208</v>
      </c>
      <c r="E153" s="148"/>
      <c r="F153" s="143" t="s">
        <v>584</v>
      </c>
      <c r="G153" s="143" t="s">
        <v>584</v>
      </c>
      <c r="H153" s="136"/>
      <c r="I153" s="143">
        <v>20</v>
      </c>
      <c r="J153" s="139">
        <v>6</v>
      </c>
    </row>
    <row r="154" spans="1:10" ht="11.25" customHeight="1">
      <c r="A154" s="138" t="s">
        <v>609</v>
      </c>
      <c r="B154" s="138"/>
      <c r="C154" s="138"/>
      <c r="D154" s="186" t="s">
        <v>1618</v>
      </c>
      <c r="E154" s="148"/>
      <c r="F154" s="139">
        <v>9205</v>
      </c>
      <c r="G154" s="139">
        <v>1455</v>
      </c>
      <c r="H154" s="136"/>
      <c r="I154" s="143">
        <v>6698</v>
      </c>
      <c r="J154" s="143">
        <v>889</v>
      </c>
    </row>
    <row r="155" spans="1:10" ht="11.25" customHeight="1">
      <c r="A155" s="138" t="s">
        <v>603</v>
      </c>
      <c r="B155" s="138"/>
      <c r="C155" s="138"/>
      <c r="D155" s="186" t="s">
        <v>1618</v>
      </c>
      <c r="E155" s="148"/>
      <c r="F155" s="143">
        <v>9558</v>
      </c>
      <c r="G155" s="139">
        <v>1160</v>
      </c>
      <c r="H155" s="136"/>
      <c r="I155" s="143">
        <v>19655</v>
      </c>
      <c r="J155" s="143">
        <v>1946</v>
      </c>
    </row>
    <row r="156" spans="1:10" ht="11.25" customHeight="1">
      <c r="A156" s="138" t="s">
        <v>604</v>
      </c>
      <c r="B156" s="138"/>
      <c r="C156" s="138"/>
      <c r="D156" s="186" t="s">
        <v>1618</v>
      </c>
      <c r="E156" s="148"/>
      <c r="F156" s="239" t="s">
        <v>1849</v>
      </c>
      <c r="G156" s="139">
        <v>0.1</v>
      </c>
      <c r="H156" s="136"/>
      <c r="I156" s="239" t="s">
        <v>1849</v>
      </c>
      <c r="J156" s="239" t="s">
        <v>1849</v>
      </c>
    </row>
    <row r="157" spans="1:10" ht="11.25" customHeight="1">
      <c r="A157" s="138" t="s">
        <v>605</v>
      </c>
      <c r="B157" s="138"/>
      <c r="C157" s="138"/>
      <c r="D157" s="186" t="s">
        <v>1618</v>
      </c>
      <c r="E157" s="148"/>
      <c r="F157" s="239" t="s">
        <v>1849</v>
      </c>
      <c r="G157" s="239" t="s">
        <v>1849</v>
      </c>
      <c r="H157" s="136"/>
      <c r="I157" s="143" t="s">
        <v>584</v>
      </c>
      <c r="J157" s="143" t="s">
        <v>584</v>
      </c>
    </row>
    <row r="158" spans="1:10" ht="11.25" customHeight="1">
      <c r="A158" s="138" t="s">
        <v>611</v>
      </c>
      <c r="B158" s="138"/>
      <c r="C158" s="138"/>
      <c r="D158" s="186" t="s">
        <v>1618</v>
      </c>
      <c r="E158" s="148"/>
      <c r="F158" s="143">
        <v>1</v>
      </c>
      <c r="G158" s="139">
        <v>7</v>
      </c>
      <c r="H158" s="136"/>
      <c r="I158" s="143" t="s">
        <v>584</v>
      </c>
      <c r="J158" s="143" t="s">
        <v>584</v>
      </c>
    </row>
    <row r="159" spans="1:10" ht="11.25" customHeight="1">
      <c r="A159" s="138" t="s">
        <v>612</v>
      </c>
      <c r="B159" s="138"/>
      <c r="C159" s="138"/>
      <c r="D159" s="186" t="s">
        <v>1618</v>
      </c>
      <c r="E159" s="148"/>
      <c r="F159" s="143">
        <v>2997</v>
      </c>
      <c r="G159" s="143">
        <v>249</v>
      </c>
      <c r="H159" s="136"/>
      <c r="I159" s="143">
        <v>23970</v>
      </c>
      <c r="J159" s="143">
        <v>1872</v>
      </c>
    </row>
    <row r="160" spans="1:10" ht="11.25" customHeight="1">
      <c r="A160" s="138" t="s">
        <v>613</v>
      </c>
      <c r="B160" s="138"/>
      <c r="C160" s="138"/>
      <c r="D160" s="186" t="s">
        <v>1618</v>
      </c>
      <c r="E160" s="122"/>
      <c r="F160" s="143" t="s">
        <v>584</v>
      </c>
      <c r="G160" s="143" t="s">
        <v>584</v>
      </c>
      <c r="H160" s="136"/>
      <c r="I160" s="239" t="s">
        <v>1849</v>
      </c>
      <c r="J160" s="239" t="s">
        <v>1849</v>
      </c>
    </row>
    <row r="161" spans="1:10" ht="11.25" customHeight="1">
      <c r="A161" s="181" t="s">
        <v>1094</v>
      </c>
      <c r="B161" s="181"/>
      <c r="C161" s="181"/>
      <c r="D161" s="186" t="s">
        <v>1618</v>
      </c>
      <c r="E161" s="122"/>
      <c r="F161" s="132">
        <f>SUM(F153:F160)</f>
        <v>21761</v>
      </c>
      <c r="G161" s="132">
        <f>SUM(G153:G160)</f>
        <v>2871.1</v>
      </c>
      <c r="H161" s="132"/>
      <c r="I161" s="132">
        <f>SUM(I153:I160)</f>
        <v>50343</v>
      </c>
      <c r="J161" s="132">
        <f>SUM(J153:J160)</f>
        <v>4713</v>
      </c>
    </row>
    <row r="162" spans="1:10" ht="11.25" customHeight="1">
      <c r="A162" s="134" t="s">
        <v>585</v>
      </c>
      <c r="B162" s="181"/>
      <c r="C162" s="181"/>
      <c r="D162" s="130"/>
      <c r="E162" s="122"/>
      <c r="F162" s="136"/>
      <c r="G162" s="136"/>
      <c r="H162" s="136"/>
      <c r="I162" s="136"/>
      <c r="J162" s="136"/>
    </row>
    <row r="163" spans="1:10" ht="11.25" customHeight="1">
      <c r="A163" s="138" t="s">
        <v>1267</v>
      </c>
      <c r="B163" s="138"/>
      <c r="C163" s="138"/>
      <c r="D163" s="186" t="s">
        <v>1618</v>
      </c>
      <c r="E163" s="122"/>
      <c r="F163" s="143">
        <v>255498</v>
      </c>
      <c r="G163" s="143">
        <v>24479</v>
      </c>
      <c r="H163" s="136"/>
      <c r="I163" s="143">
        <v>283913</v>
      </c>
      <c r="J163" s="143">
        <v>21316</v>
      </c>
    </row>
    <row r="164" spans="1:10" ht="11.25" customHeight="1">
      <c r="A164" s="138" t="s">
        <v>1239</v>
      </c>
      <c r="B164" s="138"/>
      <c r="C164" s="138"/>
      <c r="D164" s="186" t="s">
        <v>1618</v>
      </c>
      <c r="E164" s="122"/>
      <c r="F164" s="136">
        <v>20370</v>
      </c>
      <c r="G164" s="136">
        <v>2289</v>
      </c>
      <c r="H164" s="136"/>
      <c r="I164" s="136">
        <v>31442</v>
      </c>
      <c r="J164" s="136">
        <v>2369</v>
      </c>
    </row>
    <row r="165" spans="1:10" ht="11.25" customHeight="1">
      <c r="A165" s="138" t="s">
        <v>1240</v>
      </c>
      <c r="B165" s="138"/>
      <c r="C165" s="138"/>
      <c r="D165" s="186" t="s">
        <v>1618</v>
      </c>
      <c r="E165" s="122"/>
      <c r="F165" s="143">
        <v>49884</v>
      </c>
      <c r="G165" s="143">
        <v>3913</v>
      </c>
      <c r="H165" s="136"/>
      <c r="I165" s="139">
        <v>148311</v>
      </c>
      <c r="J165" s="139">
        <v>11104</v>
      </c>
    </row>
    <row r="166" spans="1:10" ht="11.25" customHeight="1">
      <c r="A166" s="138" t="s">
        <v>594</v>
      </c>
      <c r="B166" s="138"/>
      <c r="C166" s="138"/>
      <c r="D166" s="186" t="s">
        <v>1618</v>
      </c>
      <c r="E166" s="122"/>
      <c r="F166" s="143">
        <v>505757</v>
      </c>
      <c r="G166" s="143">
        <v>43994</v>
      </c>
      <c r="H166" s="136"/>
      <c r="I166" s="139">
        <v>318335</v>
      </c>
      <c r="J166" s="139">
        <v>18546</v>
      </c>
    </row>
    <row r="167" spans="1:10" ht="11.25" customHeight="1">
      <c r="A167" s="138" t="s">
        <v>595</v>
      </c>
      <c r="B167" s="138"/>
      <c r="C167" s="138"/>
      <c r="D167" s="186" t="s">
        <v>1618</v>
      </c>
      <c r="E167" s="122"/>
      <c r="F167" s="143">
        <v>452273</v>
      </c>
      <c r="G167" s="143">
        <v>43901</v>
      </c>
      <c r="H167" s="136"/>
      <c r="I167" s="143">
        <v>274057</v>
      </c>
      <c r="J167" s="143">
        <v>21564</v>
      </c>
    </row>
    <row r="168" spans="1:10" ht="11.25" customHeight="1">
      <c r="A168" s="138" t="s">
        <v>596</v>
      </c>
      <c r="B168" s="138"/>
      <c r="C168" s="138"/>
      <c r="D168" s="186" t="s">
        <v>1618</v>
      </c>
      <c r="E168" s="122"/>
      <c r="F168" s="143">
        <v>1360980</v>
      </c>
      <c r="G168" s="143">
        <v>112100</v>
      </c>
      <c r="H168" s="136"/>
      <c r="I168" s="139">
        <v>1297305</v>
      </c>
      <c r="J168" s="139">
        <v>95747</v>
      </c>
    </row>
    <row r="169" spans="1:10" ht="11.25" customHeight="1">
      <c r="A169" s="138" t="s">
        <v>597</v>
      </c>
      <c r="B169" s="138"/>
      <c r="C169" s="138"/>
      <c r="D169" s="186" t="s">
        <v>1618</v>
      </c>
      <c r="E169" s="122"/>
      <c r="F169" s="144">
        <f>F170-SUM(F163:F168)</f>
        <v>64199</v>
      </c>
      <c r="G169" s="144">
        <f>G170-SUM(G163:G168)</f>
        <v>5471</v>
      </c>
      <c r="H169" s="144"/>
      <c r="I169" s="144">
        <f>I170-SUM(I163:I168)</f>
        <v>95354</v>
      </c>
      <c r="J169" s="144">
        <f>J170-SUM(J163:J168)</f>
        <v>6276</v>
      </c>
    </row>
    <row r="170" spans="1:10" ht="11.25" customHeight="1">
      <c r="A170" s="181" t="s">
        <v>1094</v>
      </c>
      <c r="B170" s="181"/>
      <c r="C170" s="181"/>
      <c r="D170" s="186" t="s">
        <v>1618</v>
      </c>
      <c r="E170" s="122"/>
      <c r="F170" s="132">
        <v>2708961</v>
      </c>
      <c r="G170" s="132">
        <v>236147</v>
      </c>
      <c r="H170" s="132"/>
      <c r="I170" s="132">
        <v>2448717</v>
      </c>
      <c r="J170" s="132">
        <v>176922</v>
      </c>
    </row>
    <row r="171" spans="1:10" ht="11.25" customHeight="1">
      <c r="A171" s="181" t="s">
        <v>598</v>
      </c>
      <c r="B171" s="181"/>
      <c r="C171" s="181"/>
      <c r="D171" s="186" t="s">
        <v>1618</v>
      </c>
      <c r="E171" s="122"/>
      <c r="F171" s="182">
        <f>SUM(F161,F170)</f>
        <v>2730722</v>
      </c>
      <c r="G171" s="182">
        <f>SUM(G161,G170)</f>
        <v>239018.1</v>
      </c>
      <c r="H171" s="182"/>
      <c r="I171" s="182">
        <f>SUM(I161,I170)</f>
        <v>2499060</v>
      </c>
      <c r="J171" s="182">
        <f>SUM(J161,J170)</f>
        <v>181635</v>
      </c>
    </row>
    <row r="172" spans="1:10" ht="11.25" customHeight="1">
      <c r="A172" s="176" t="s">
        <v>1241</v>
      </c>
      <c r="B172" s="176"/>
      <c r="C172" s="176"/>
      <c r="D172" s="176"/>
      <c r="E172" s="148"/>
      <c r="F172" s="136"/>
      <c r="G172" s="136"/>
      <c r="H172" s="135"/>
      <c r="I172" s="136"/>
      <c r="J172" s="136"/>
    </row>
    <row r="173" spans="1:10" ht="11.25" customHeight="1">
      <c r="A173" s="153" t="s">
        <v>1384</v>
      </c>
      <c r="B173" s="123"/>
      <c r="C173" s="123"/>
      <c r="D173" s="123"/>
      <c r="E173" s="183" t="s">
        <v>1243</v>
      </c>
      <c r="F173" s="136"/>
      <c r="G173" s="136"/>
      <c r="H173" s="135"/>
      <c r="I173" s="136"/>
      <c r="J173" s="136"/>
    </row>
    <row r="174" spans="1:10" ht="11.25" customHeight="1">
      <c r="A174" s="138" t="s">
        <v>602</v>
      </c>
      <c r="B174" s="134"/>
      <c r="C174" s="134"/>
      <c r="D174" s="130"/>
      <c r="E174" s="122"/>
      <c r="F174" s="139"/>
      <c r="G174" s="139"/>
      <c r="H174" s="136"/>
      <c r="I174" s="139"/>
      <c r="J174" s="139"/>
    </row>
    <row r="175" spans="1:10" ht="11.25" customHeight="1">
      <c r="A175" s="181" t="s">
        <v>2328</v>
      </c>
      <c r="B175" s="138"/>
      <c r="C175" s="138"/>
      <c r="D175" s="186"/>
      <c r="E175" s="122"/>
      <c r="F175" s="143">
        <v>20</v>
      </c>
      <c r="G175" s="143">
        <v>1498</v>
      </c>
      <c r="H175" s="136"/>
      <c r="I175" s="143">
        <v>21</v>
      </c>
      <c r="J175" s="139">
        <v>1649</v>
      </c>
    </row>
    <row r="176" spans="1:10" ht="11.25" customHeight="1">
      <c r="A176" s="181" t="s">
        <v>609</v>
      </c>
      <c r="B176" s="138"/>
      <c r="C176" s="138"/>
      <c r="D176" s="186"/>
      <c r="E176" s="122"/>
      <c r="F176" s="143">
        <v>133</v>
      </c>
      <c r="G176" s="143">
        <v>10552</v>
      </c>
      <c r="H176" s="136"/>
      <c r="I176" s="143">
        <v>102</v>
      </c>
      <c r="J176" s="139">
        <v>9687</v>
      </c>
    </row>
    <row r="177" spans="1:10" ht="11.25" customHeight="1">
      <c r="A177" s="181" t="s">
        <v>582</v>
      </c>
      <c r="B177" s="138"/>
      <c r="C177" s="138"/>
      <c r="D177" s="186"/>
      <c r="E177" s="122"/>
      <c r="F177" s="143">
        <v>4</v>
      </c>
      <c r="G177" s="143">
        <v>252</v>
      </c>
      <c r="H177" s="136"/>
      <c r="I177" s="143">
        <v>0.1</v>
      </c>
      <c r="J177" s="139">
        <v>14</v>
      </c>
    </row>
    <row r="178" spans="1:10" ht="11.25" customHeight="1">
      <c r="A178" s="181" t="s">
        <v>603</v>
      </c>
      <c r="B178" s="138"/>
      <c r="C178" s="138"/>
      <c r="D178" s="186"/>
      <c r="E178" s="122"/>
      <c r="F178" s="143">
        <v>160</v>
      </c>
      <c r="G178" s="143">
        <v>10620</v>
      </c>
      <c r="H178" s="136"/>
      <c r="I178" s="143">
        <v>157</v>
      </c>
      <c r="J178" s="139">
        <v>9716</v>
      </c>
    </row>
    <row r="179" spans="1:10" ht="11.25" customHeight="1">
      <c r="A179" s="181" t="s">
        <v>604</v>
      </c>
      <c r="B179" s="138"/>
      <c r="C179" s="138"/>
      <c r="D179" s="186"/>
      <c r="E179" s="122"/>
      <c r="F179" s="143">
        <v>19</v>
      </c>
      <c r="G179" s="143">
        <v>1311</v>
      </c>
      <c r="H179" s="136"/>
      <c r="I179" s="143">
        <v>20</v>
      </c>
      <c r="J179" s="139">
        <v>1247</v>
      </c>
    </row>
    <row r="180" spans="1:10" ht="11.25" customHeight="1">
      <c r="A180" s="181" t="s">
        <v>610</v>
      </c>
      <c r="B180" s="138"/>
      <c r="C180" s="138"/>
      <c r="D180" s="186"/>
      <c r="E180" s="122"/>
      <c r="F180" s="143">
        <v>50</v>
      </c>
      <c r="G180" s="143">
        <v>3689</v>
      </c>
      <c r="H180" s="136"/>
      <c r="I180" s="143">
        <v>43</v>
      </c>
      <c r="J180" s="139">
        <v>2485</v>
      </c>
    </row>
    <row r="181" spans="1:10" ht="11.25" customHeight="1">
      <c r="A181" s="181" t="s">
        <v>605</v>
      </c>
      <c r="B181" s="138"/>
      <c r="C181" s="138"/>
      <c r="D181" s="186"/>
      <c r="E181" s="122"/>
      <c r="F181" s="143">
        <v>26</v>
      </c>
      <c r="G181" s="143">
        <v>1964</v>
      </c>
      <c r="H181" s="136"/>
      <c r="I181" s="143">
        <v>34</v>
      </c>
      <c r="J181" s="139">
        <v>2331</v>
      </c>
    </row>
    <row r="182" spans="1:10" ht="11.25" customHeight="1">
      <c r="A182" s="181" t="s">
        <v>611</v>
      </c>
      <c r="B182" s="138"/>
      <c r="C182" s="138"/>
      <c r="D182" s="186"/>
      <c r="E182" s="122"/>
      <c r="F182" s="143">
        <v>51</v>
      </c>
      <c r="G182" s="143">
        <v>5149</v>
      </c>
      <c r="H182" s="136"/>
      <c r="I182" s="143">
        <v>37</v>
      </c>
      <c r="J182" s="139">
        <v>2486</v>
      </c>
    </row>
    <row r="183" spans="1:10" ht="11.25" customHeight="1">
      <c r="A183" s="181" t="s">
        <v>612</v>
      </c>
      <c r="B183" s="138"/>
      <c r="C183" s="138"/>
      <c r="D183" s="186"/>
      <c r="E183" s="122"/>
      <c r="F183" s="143">
        <v>95</v>
      </c>
      <c r="G183" s="139">
        <v>5298</v>
      </c>
      <c r="H183" s="136"/>
      <c r="I183" s="143">
        <v>293</v>
      </c>
      <c r="J183" s="143">
        <v>16823</v>
      </c>
    </row>
    <row r="184" spans="1:10" ht="11.25" customHeight="1">
      <c r="A184" s="181" t="s">
        <v>613</v>
      </c>
      <c r="B184" s="138"/>
      <c r="C184" s="138"/>
      <c r="D184" s="186"/>
      <c r="E184" s="122"/>
      <c r="F184" s="239" t="s">
        <v>1849</v>
      </c>
      <c r="G184" s="143">
        <v>0.6</v>
      </c>
      <c r="H184" s="136"/>
      <c r="I184" s="143">
        <v>0.2</v>
      </c>
      <c r="J184" s="139">
        <v>33</v>
      </c>
    </row>
    <row r="185" spans="1:10" ht="11.25" customHeight="1">
      <c r="A185" s="181" t="s">
        <v>597</v>
      </c>
      <c r="B185" s="138"/>
      <c r="C185" s="138"/>
      <c r="D185" s="186"/>
      <c r="E185" s="122"/>
      <c r="F185" s="144">
        <f>F186-SUM(F175:F184)</f>
        <v>1</v>
      </c>
      <c r="G185" s="239" t="s">
        <v>1849</v>
      </c>
      <c r="H185" s="144"/>
      <c r="I185" s="168" t="s">
        <v>1616</v>
      </c>
      <c r="J185" s="168" t="s">
        <v>1616</v>
      </c>
    </row>
    <row r="186" spans="1:10" ht="11.25" customHeight="1">
      <c r="A186" s="190" t="s">
        <v>1094</v>
      </c>
      <c r="B186" s="181"/>
      <c r="C186" s="181"/>
      <c r="D186" s="186"/>
      <c r="E186" s="122"/>
      <c r="F186" s="132">
        <v>559</v>
      </c>
      <c r="G186" s="132">
        <v>40333.6</v>
      </c>
      <c r="H186" s="132"/>
      <c r="I186" s="132">
        <v>707.3</v>
      </c>
      <c r="J186" s="132">
        <v>46471</v>
      </c>
    </row>
    <row r="187" spans="1:10" ht="11.25" customHeight="1">
      <c r="A187" s="138" t="s">
        <v>585</v>
      </c>
      <c r="B187" s="134"/>
      <c r="C187" s="134"/>
      <c r="D187" s="130"/>
      <c r="E187" s="122"/>
      <c r="F187" s="136"/>
      <c r="G187" s="136"/>
      <c r="H187" s="136"/>
      <c r="I187" s="136"/>
      <c r="J187" s="136"/>
    </row>
    <row r="188" spans="1:10" ht="11.25" customHeight="1">
      <c r="A188" s="181" t="s">
        <v>1247</v>
      </c>
      <c r="B188" s="138"/>
      <c r="C188" s="138"/>
      <c r="D188" s="186"/>
      <c r="E188" s="122"/>
      <c r="F188" s="139">
        <v>1541</v>
      </c>
      <c r="G188" s="139">
        <v>100961</v>
      </c>
      <c r="H188" s="136"/>
      <c r="I188" s="139">
        <v>1570</v>
      </c>
      <c r="J188" s="139">
        <v>107928</v>
      </c>
    </row>
    <row r="189" spans="1:10" ht="11.25" customHeight="1">
      <c r="A189" s="181" t="s">
        <v>1248</v>
      </c>
      <c r="B189" s="138"/>
      <c r="C189" s="138"/>
      <c r="D189" s="186"/>
      <c r="E189" s="122"/>
      <c r="F189" s="139">
        <v>230</v>
      </c>
      <c r="G189" s="139">
        <v>20</v>
      </c>
      <c r="H189" s="136"/>
      <c r="I189" s="139">
        <v>786</v>
      </c>
      <c r="J189" s="139">
        <v>46590</v>
      </c>
    </row>
    <row r="190" spans="1:10" ht="11.25" customHeight="1">
      <c r="A190" s="181" t="s">
        <v>1237</v>
      </c>
      <c r="B190" s="138"/>
      <c r="C190" s="138"/>
      <c r="D190" s="186"/>
      <c r="E190" s="122"/>
      <c r="F190" s="139">
        <v>102</v>
      </c>
      <c r="G190" s="139">
        <v>6754</v>
      </c>
      <c r="H190" s="136"/>
      <c r="I190" s="139">
        <v>98</v>
      </c>
      <c r="J190" s="139">
        <v>6155</v>
      </c>
    </row>
    <row r="191" spans="1:10" ht="11.25" customHeight="1">
      <c r="A191" s="181" t="s">
        <v>587</v>
      </c>
      <c r="B191" s="138"/>
      <c r="C191" s="138"/>
      <c r="D191" s="186"/>
      <c r="E191" s="126"/>
      <c r="F191" s="136">
        <v>490</v>
      </c>
      <c r="G191" s="136">
        <v>29083</v>
      </c>
      <c r="H191" s="136"/>
      <c r="I191" s="136">
        <v>118</v>
      </c>
      <c r="J191" s="136">
        <v>5903</v>
      </c>
    </row>
    <row r="192" spans="1:10" ht="11.25" customHeight="1">
      <c r="A192" s="141" t="s">
        <v>1239</v>
      </c>
      <c r="B192" s="156"/>
      <c r="C192" s="156"/>
      <c r="D192" s="129"/>
      <c r="E192" s="122"/>
      <c r="F192" s="139">
        <v>191</v>
      </c>
      <c r="G192" s="139">
        <v>12446</v>
      </c>
      <c r="H192" s="136"/>
      <c r="I192" s="139">
        <v>111</v>
      </c>
      <c r="J192" s="139">
        <v>6718</v>
      </c>
    </row>
    <row r="193" spans="1:10" ht="11.25" customHeight="1">
      <c r="A193" s="181" t="s">
        <v>1240</v>
      </c>
      <c r="B193" s="138"/>
      <c r="C193" s="138"/>
      <c r="D193" s="186"/>
      <c r="E193" s="128"/>
      <c r="F193" s="144">
        <v>192</v>
      </c>
      <c r="G193" s="144">
        <v>10552</v>
      </c>
      <c r="H193" s="144"/>
      <c r="I193" s="144">
        <v>209</v>
      </c>
      <c r="J193" s="144">
        <v>11417</v>
      </c>
    </row>
    <row r="194" spans="1:10" ht="11.25" customHeight="1">
      <c r="A194" s="283" t="s">
        <v>1615</v>
      </c>
      <c r="B194" s="283"/>
      <c r="C194" s="283"/>
      <c r="D194" s="283"/>
      <c r="E194" s="283"/>
      <c r="F194" s="283"/>
      <c r="G194" s="283"/>
      <c r="H194" s="283"/>
      <c r="I194" s="283"/>
      <c r="J194" s="283"/>
    </row>
    <row r="195" spans="1:10" ht="11.25" customHeight="1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</row>
    <row r="196" spans="1:10" ht="11.25" customHeight="1">
      <c r="A196" s="253" t="s">
        <v>1379</v>
      </c>
      <c r="B196" s="253"/>
      <c r="C196" s="253"/>
      <c r="D196" s="253"/>
      <c r="E196" s="253"/>
      <c r="F196" s="253"/>
      <c r="G196" s="253"/>
      <c r="H196" s="253"/>
      <c r="I196" s="253"/>
      <c r="J196" s="253"/>
    </row>
    <row r="197" spans="1:10" ht="11.25" customHeight="1">
      <c r="A197" s="253" t="s">
        <v>2513</v>
      </c>
      <c r="B197" s="253"/>
      <c r="C197" s="253"/>
      <c r="D197" s="253"/>
      <c r="E197" s="253"/>
      <c r="F197" s="253"/>
      <c r="G197" s="253"/>
      <c r="H197" s="253"/>
      <c r="I197" s="253"/>
      <c r="J197" s="253"/>
    </row>
    <row r="198" spans="1:10" ht="11.25" customHeight="1">
      <c r="A198" s="252"/>
      <c r="B198" s="252"/>
      <c r="C198" s="252"/>
      <c r="D198" s="252"/>
      <c r="E198" s="252"/>
      <c r="F198" s="252"/>
      <c r="G198" s="252"/>
      <c r="H198" s="252"/>
      <c r="I198" s="252"/>
      <c r="J198" s="252"/>
    </row>
    <row r="199" spans="1:10" ht="11.25" customHeight="1">
      <c r="A199" s="253" t="s">
        <v>1373</v>
      </c>
      <c r="B199" s="253"/>
      <c r="C199" s="253"/>
      <c r="D199" s="253"/>
      <c r="E199" s="253"/>
      <c r="F199" s="253"/>
      <c r="G199" s="253"/>
      <c r="H199" s="253"/>
      <c r="I199" s="253"/>
      <c r="J199" s="253"/>
    </row>
    <row r="200" spans="1:10" ht="11.25" customHeight="1">
      <c r="A200" s="280"/>
      <c r="B200" s="280"/>
      <c r="C200" s="280"/>
      <c r="D200" s="280"/>
      <c r="E200" s="280"/>
      <c r="F200" s="280"/>
      <c r="G200" s="280"/>
      <c r="H200" s="280"/>
      <c r="I200" s="280"/>
      <c r="J200" s="280"/>
    </row>
    <row r="201" spans="1:10" ht="11.25" customHeight="1">
      <c r="A201" s="283"/>
      <c r="B201" s="283"/>
      <c r="C201" s="283"/>
      <c r="D201" s="283"/>
      <c r="E201" s="135"/>
      <c r="F201" s="294" t="s">
        <v>1612</v>
      </c>
      <c r="G201" s="280"/>
      <c r="H201" s="126"/>
      <c r="I201" s="294" t="s">
        <v>1613</v>
      </c>
      <c r="J201" s="280"/>
    </row>
    <row r="202" spans="1:10" ht="11.25" customHeight="1">
      <c r="A202" s="280" t="s">
        <v>2170</v>
      </c>
      <c r="B202" s="280"/>
      <c r="C202" s="280"/>
      <c r="D202" s="280"/>
      <c r="E202" s="128" t="s">
        <v>2171</v>
      </c>
      <c r="F202" s="129" t="s">
        <v>2172</v>
      </c>
      <c r="G202" s="129" t="s">
        <v>2173</v>
      </c>
      <c r="H202" s="128"/>
      <c r="I202" s="129" t="s">
        <v>2172</v>
      </c>
      <c r="J202" s="129" t="s">
        <v>2173</v>
      </c>
    </row>
    <row r="203" spans="1:10" ht="11.25" customHeight="1">
      <c r="A203" s="176" t="s">
        <v>1256</v>
      </c>
      <c r="B203" s="176"/>
      <c r="C203" s="176"/>
      <c r="D203" s="176"/>
      <c r="E203" s="201"/>
      <c r="F203" s="139"/>
      <c r="G203" s="139"/>
      <c r="H203" s="136"/>
      <c r="I203" s="139"/>
      <c r="J203" s="139"/>
    </row>
    <row r="204" spans="1:10" ht="11.25" customHeight="1">
      <c r="A204" s="153" t="s">
        <v>1385</v>
      </c>
      <c r="B204" s="123"/>
      <c r="C204" s="123"/>
      <c r="D204" s="123"/>
      <c r="E204" s="183" t="s">
        <v>1243</v>
      </c>
      <c r="F204" s="139"/>
      <c r="G204" s="139"/>
      <c r="H204" s="136"/>
      <c r="I204" s="139"/>
      <c r="J204" s="139"/>
    </row>
    <row r="205" spans="1:10" ht="11.25" customHeight="1">
      <c r="A205" s="138" t="s">
        <v>1258</v>
      </c>
      <c r="B205" s="134"/>
      <c r="C205" s="134"/>
      <c r="D205" s="130"/>
      <c r="E205" s="122"/>
      <c r="F205" s="139"/>
      <c r="G205" s="139"/>
      <c r="H205" s="136"/>
      <c r="I205" s="139"/>
      <c r="J205" s="139"/>
    </row>
    <row r="206" spans="1:10" ht="11.25" customHeight="1">
      <c r="A206" s="181" t="s">
        <v>1226</v>
      </c>
      <c r="B206" s="138"/>
      <c r="C206" s="138"/>
      <c r="D206" s="186"/>
      <c r="E206" s="122"/>
      <c r="F206" s="139">
        <v>728</v>
      </c>
      <c r="G206" s="139">
        <v>55469</v>
      </c>
      <c r="H206" s="136"/>
      <c r="I206" s="139">
        <v>706</v>
      </c>
      <c r="J206" s="139">
        <v>52757</v>
      </c>
    </row>
    <row r="207" spans="1:10" ht="11.25" customHeight="1">
      <c r="A207" s="181" t="s">
        <v>1386</v>
      </c>
      <c r="B207" s="138"/>
      <c r="C207" s="138"/>
      <c r="D207" s="186"/>
      <c r="E207" s="122"/>
      <c r="F207" s="139">
        <v>544</v>
      </c>
      <c r="G207" s="139">
        <v>27995</v>
      </c>
      <c r="H207" s="136"/>
      <c r="I207" s="139">
        <v>490</v>
      </c>
      <c r="J207" s="139">
        <v>30069</v>
      </c>
    </row>
    <row r="208" spans="1:10" ht="11.25" customHeight="1">
      <c r="A208" s="181" t="s">
        <v>1227</v>
      </c>
      <c r="B208" s="138"/>
      <c r="C208" s="138"/>
      <c r="D208" s="186"/>
      <c r="E208" s="122"/>
      <c r="F208" s="139">
        <v>238</v>
      </c>
      <c r="G208" s="139">
        <v>17601</v>
      </c>
      <c r="H208" s="136"/>
      <c r="I208" s="139">
        <v>200</v>
      </c>
      <c r="J208" s="139">
        <v>14560</v>
      </c>
    </row>
    <row r="209" spans="1:10" ht="11.25" customHeight="1">
      <c r="A209" s="181" t="s">
        <v>594</v>
      </c>
      <c r="B209" s="138"/>
      <c r="C209" s="138"/>
      <c r="D209" s="186"/>
      <c r="E209" s="122"/>
      <c r="F209" s="139">
        <v>989</v>
      </c>
      <c r="G209" s="139">
        <v>46730</v>
      </c>
      <c r="H209" s="136"/>
      <c r="I209" s="139">
        <v>907</v>
      </c>
      <c r="J209" s="139">
        <v>37066</v>
      </c>
    </row>
    <row r="210" spans="1:10" ht="11.25" customHeight="1">
      <c r="A210" s="181" t="s">
        <v>595</v>
      </c>
      <c r="B210" s="138"/>
      <c r="C210" s="138"/>
      <c r="D210" s="186"/>
      <c r="E210" s="122"/>
      <c r="F210" s="139">
        <v>505</v>
      </c>
      <c r="G210" s="139">
        <v>29700</v>
      </c>
      <c r="H210" s="136"/>
      <c r="I210" s="139">
        <v>155</v>
      </c>
      <c r="J210" s="139">
        <v>12483</v>
      </c>
    </row>
    <row r="211" spans="1:10" ht="11.25" customHeight="1">
      <c r="A211" s="181" t="s">
        <v>596</v>
      </c>
      <c r="B211" s="138"/>
      <c r="C211" s="138"/>
      <c r="D211" s="186"/>
      <c r="E211" s="122"/>
      <c r="F211" s="139">
        <v>783</v>
      </c>
      <c r="G211" s="139">
        <v>50691</v>
      </c>
      <c r="H211" s="136"/>
      <c r="I211" s="139">
        <v>373</v>
      </c>
      <c r="J211" s="139">
        <v>20855</v>
      </c>
    </row>
    <row r="212" spans="1:10" ht="11.25" customHeight="1">
      <c r="A212" s="181" t="s">
        <v>597</v>
      </c>
      <c r="B212" s="138"/>
      <c r="C212" s="138"/>
      <c r="D212" s="186"/>
      <c r="E212" s="122"/>
      <c r="F212" s="144">
        <f>F213-SUM(F188:F211)</f>
        <v>2219</v>
      </c>
      <c r="G212" s="144">
        <f>G213-SUM(G188:G211)</f>
        <v>154873</v>
      </c>
      <c r="H212" s="144"/>
      <c r="I212" s="144">
        <f>I213-SUM(I188:I211)</f>
        <v>2955</v>
      </c>
      <c r="J212" s="144">
        <f>J213-SUM(J188:J211)</f>
        <v>155117</v>
      </c>
    </row>
    <row r="213" spans="1:10" ht="11.25" customHeight="1">
      <c r="A213" s="190" t="s">
        <v>1094</v>
      </c>
      <c r="B213" s="181"/>
      <c r="C213" s="181"/>
      <c r="D213" s="186"/>
      <c r="E213" s="122"/>
      <c r="F213" s="132">
        <v>8752</v>
      </c>
      <c r="G213" s="132">
        <v>542875</v>
      </c>
      <c r="H213" s="132"/>
      <c r="I213" s="132">
        <v>8678</v>
      </c>
      <c r="J213" s="132">
        <v>507618</v>
      </c>
    </row>
    <row r="214" spans="1:10" ht="11.25" customHeight="1">
      <c r="A214" s="190" t="s">
        <v>598</v>
      </c>
      <c r="B214" s="181"/>
      <c r="C214" s="181"/>
      <c r="D214" s="186"/>
      <c r="E214" s="122"/>
      <c r="F214" s="182">
        <f>SUM(F186,F213)</f>
        <v>9311</v>
      </c>
      <c r="G214" s="182">
        <f>SUM(G186,G213)</f>
        <v>583208.6</v>
      </c>
      <c r="H214" s="182"/>
      <c r="I214" s="182">
        <f>SUM(I186,I213)</f>
        <v>9385.3</v>
      </c>
      <c r="J214" s="182">
        <f>SUM(J186,J213)</f>
        <v>554089</v>
      </c>
    </row>
    <row r="215" spans="1:10" ht="11.25" customHeight="1">
      <c r="A215" s="134" t="s">
        <v>1387</v>
      </c>
      <c r="B215" s="176"/>
      <c r="C215" s="176"/>
      <c r="D215" s="176"/>
      <c r="E215" s="183" t="s">
        <v>1245</v>
      </c>
      <c r="F215" s="136"/>
      <c r="G215" s="136"/>
      <c r="H215" s="135"/>
      <c r="I215" s="136"/>
      <c r="J215" s="136"/>
    </row>
    <row r="216" spans="1:10" ht="11.25" customHeight="1">
      <c r="A216" s="138" t="s">
        <v>602</v>
      </c>
      <c r="B216" s="134"/>
      <c r="C216" s="134"/>
      <c r="D216" s="130"/>
      <c r="E216" s="122"/>
      <c r="F216" s="139"/>
      <c r="G216" s="139"/>
      <c r="H216" s="136"/>
      <c r="I216" s="139"/>
      <c r="J216" s="139"/>
    </row>
    <row r="217" spans="1:10" ht="11.25" customHeight="1">
      <c r="A217" s="181" t="s">
        <v>2328</v>
      </c>
      <c r="B217" s="138"/>
      <c r="C217" s="138"/>
      <c r="D217" s="186"/>
      <c r="E217" s="122"/>
      <c r="F217" s="143">
        <v>0.1</v>
      </c>
      <c r="G217" s="143">
        <v>5</v>
      </c>
      <c r="H217" s="136"/>
      <c r="I217" s="143" t="s">
        <v>584</v>
      </c>
      <c r="J217" s="143" t="s">
        <v>584</v>
      </c>
    </row>
    <row r="218" spans="1:10" ht="11.25" customHeight="1">
      <c r="A218" s="181" t="s">
        <v>609</v>
      </c>
      <c r="B218" s="138"/>
      <c r="C218" s="138"/>
      <c r="D218" s="186"/>
      <c r="E218" s="122"/>
      <c r="F218" s="143">
        <v>0.1</v>
      </c>
      <c r="G218" s="143">
        <v>70</v>
      </c>
      <c r="H218" s="136"/>
      <c r="I218" s="143">
        <v>0.1</v>
      </c>
      <c r="J218" s="139">
        <v>44</v>
      </c>
    </row>
    <row r="219" spans="1:10" ht="11.25" customHeight="1">
      <c r="A219" s="181" t="s">
        <v>603</v>
      </c>
      <c r="B219" s="138"/>
      <c r="C219" s="138"/>
      <c r="D219" s="186"/>
      <c r="E219" s="122"/>
      <c r="F219" s="143">
        <v>2</v>
      </c>
      <c r="G219" s="143">
        <v>198</v>
      </c>
      <c r="H219" s="136"/>
      <c r="I219" s="143">
        <v>2</v>
      </c>
      <c r="J219" s="139">
        <v>157</v>
      </c>
    </row>
    <row r="220" spans="1:10" ht="11.25" customHeight="1">
      <c r="A220" s="181" t="s">
        <v>604</v>
      </c>
      <c r="B220" s="138"/>
      <c r="C220" s="138"/>
      <c r="D220" s="186"/>
      <c r="E220" s="122"/>
      <c r="F220" s="239" t="s">
        <v>1849</v>
      </c>
      <c r="G220" s="143">
        <v>0.4</v>
      </c>
      <c r="H220" s="136"/>
      <c r="I220" s="239" t="s">
        <v>1849</v>
      </c>
      <c r="J220" s="139">
        <v>2</v>
      </c>
    </row>
    <row r="221" spans="1:10" ht="11.25" customHeight="1">
      <c r="A221" s="181" t="s">
        <v>610</v>
      </c>
      <c r="B221" s="138"/>
      <c r="C221" s="138"/>
      <c r="D221" s="186"/>
      <c r="E221" s="122"/>
      <c r="F221" s="143">
        <v>0.1</v>
      </c>
      <c r="G221" s="143">
        <v>11</v>
      </c>
      <c r="H221" s="136"/>
      <c r="I221" s="143">
        <v>0.1</v>
      </c>
      <c r="J221" s="139">
        <v>8</v>
      </c>
    </row>
    <row r="222" spans="1:10" ht="11.25" customHeight="1">
      <c r="A222" s="181" t="s">
        <v>605</v>
      </c>
      <c r="B222" s="138"/>
      <c r="C222" s="138"/>
      <c r="D222" s="186"/>
      <c r="E222" s="122"/>
      <c r="F222" s="143">
        <v>5</v>
      </c>
      <c r="G222" s="143">
        <v>420</v>
      </c>
      <c r="H222" s="136"/>
      <c r="I222" s="143">
        <v>1</v>
      </c>
      <c r="J222" s="139">
        <v>71</v>
      </c>
    </row>
    <row r="223" spans="1:10" ht="11.25" customHeight="1">
      <c r="A223" s="181" t="s">
        <v>611</v>
      </c>
      <c r="B223" s="138"/>
      <c r="C223" s="138"/>
      <c r="D223" s="186"/>
      <c r="E223" s="122"/>
      <c r="F223" s="143">
        <v>0.2</v>
      </c>
      <c r="G223" s="143">
        <v>20</v>
      </c>
      <c r="H223" s="136"/>
      <c r="I223" s="143">
        <v>0.4</v>
      </c>
      <c r="J223" s="139">
        <v>46</v>
      </c>
    </row>
    <row r="224" spans="1:10" ht="11.25" customHeight="1">
      <c r="A224" s="181" t="s">
        <v>612</v>
      </c>
      <c r="B224" s="138"/>
      <c r="C224" s="138"/>
      <c r="D224" s="186"/>
      <c r="E224" s="122"/>
      <c r="F224" s="143">
        <v>16</v>
      </c>
      <c r="G224" s="139">
        <v>1623</v>
      </c>
      <c r="H224" s="136"/>
      <c r="I224" s="143">
        <v>17</v>
      </c>
      <c r="J224" s="143">
        <v>1494</v>
      </c>
    </row>
    <row r="225" spans="1:10" ht="11.25" customHeight="1">
      <c r="A225" s="181" t="s">
        <v>613</v>
      </c>
      <c r="B225" s="138"/>
      <c r="C225" s="138"/>
      <c r="D225" s="186"/>
      <c r="E225" s="122"/>
      <c r="F225" s="143">
        <v>10</v>
      </c>
      <c r="G225" s="143">
        <v>702</v>
      </c>
      <c r="H225" s="136"/>
      <c r="I225" s="143">
        <v>43</v>
      </c>
      <c r="J225" s="139">
        <v>3089</v>
      </c>
    </row>
    <row r="226" spans="1:10" ht="11.25" customHeight="1">
      <c r="A226" s="181" t="s">
        <v>597</v>
      </c>
      <c r="B226" s="138"/>
      <c r="C226" s="138"/>
      <c r="D226" s="186"/>
      <c r="E226" s="122"/>
      <c r="F226" s="144">
        <f>F227-SUM(F217:F225)</f>
        <v>0.5</v>
      </c>
      <c r="G226" s="239" t="s">
        <v>1849</v>
      </c>
      <c r="H226" s="144"/>
      <c r="I226" s="168" t="s">
        <v>1616</v>
      </c>
      <c r="J226" s="168" t="s">
        <v>1616</v>
      </c>
    </row>
    <row r="227" spans="1:10" ht="11.25" customHeight="1">
      <c r="A227" s="190" t="s">
        <v>1094</v>
      </c>
      <c r="B227" s="181"/>
      <c r="C227" s="181"/>
      <c r="D227" s="186"/>
      <c r="E227" s="122"/>
      <c r="F227" s="132">
        <v>34</v>
      </c>
      <c r="G227" s="132">
        <v>3049.4</v>
      </c>
      <c r="H227" s="132"/>
      <c r="I227" s="132">
        <v>63.6</v>
      </c>
      <c r="J227" s="132">
        <v>4911</v>
      </c>
    </row>
    <row r="228" spans="1:10" ht="11.25" customHeight="1">
      <c r="A228" s="138" t="s">
        <v>585</v>
      </c>
      <c r="B228" s="134"/>
      <c r="C228" s="134"/>
      <c r="D228" s="130"/>
      <c r="E228" s="122"/>
      <c r="F228" s="136"/>
      <c r="G228" s="136"/>
      <c r="H228" s="136"/>
      <c r="I228" s="136"/>
      <c r="J228" s="136"/>
    </row>
    <row r="229" spans="1:10" ht="11.25" customHeight="1">
      <c r="A229" s="181" t="s">
        <v>1247</v>
      </c>
      <c r="B229" s="138"/>
      <c r="C229" s="138"/>
      <c r="D229" s="186"/>
      <c r="E229" s="122"/>
      <c r="F229" s="143">
        <v>353</v>
      </c>
      <c r="G229" s="143">
        <v>29813</v>
      </c>
      <c r="H229" s="136"/>
      <c r="I229" s="139">
        <v>210</v>
      </c>
      <c r="J229" s="139">
        <v>16948</v>
      </c>
    </row>
    <row r="230" spans="1:10" ht="11.25" customHeight="1">
      <c r="A230" s="181" t="s">
        <v>1248</v>
      </c>
      <c r="B230" s="138"/>
      <c r="C230" s="138"/>
      <c r="D230" s="186"/>
      <c r="E230" s="122"/>
      <c r="F230" s="139">
        <v>2030</v>
      </c>
      <c r="G230" s="139">
        <v>176082</v>
      </c>
      <c r="H230" s="136"/>
      <c r="I230" s="139">
        <v>2262</v>
      </c>
      <c r="J230" s="139">
        <v>190572</v>
      </c>
    </row>
    <row r="231" spans="1:10" ht="11.25" customHeight="1">
      <c r="A231" s="181" t="s">
        <v>1267</v>
      </c>
      <c r="B231" s="138"/>
      <c r="C231" s="138"/>
      <c r="D231" s="186"/>
      <c r="E231" s="122"/>
      <c r="F231" s="139">
        <v>143</v>
      </c>
      <c r="G231" s="139">
        <v>10904</v>
      </c>
      <c r="H231" s="136"/>
      <c r="I231" s="139">
        <v>133</v>
      </c>
      <c r="J231" s="139">
        <v>11117</v>
      </c>
    </row>
    <row r="232" spans="1:10" ht="11.25" customHeight="1">
      <c r="A232" s="181" t="s">
        <v>1238</v>
      </c>
      <c r="B232" s="138"/>
      <c r="C232" s="138"/>
      <c r="D232" s="186"/>
      <c r="E232" s="122"/>
      <c r="F232" s="139">
        <v>84</v>
      </c>
      <c r="G232" s="139">
        <v>6015</v>
      </c>
      <c r="H232" s="136"/>
      <c r="I232" s="139">
        <v>87</v>
      </c>
      <c r="J232" s="139">
        <v>6674</v>
      </c>
    </row>
    <row r="233" spans="1:10" ht="11.25" customHeight="1">
      <c r="A233" s="181" t="s">
        <v>1249</v>
      </c>
      <c r="B233" s="138"/>
      <c r="C233" s="138"/>
      <c r="D233" s="186"/>
      <c r="E233" s="122"/>
      <c r="F233" s="139">
        <v>1582</v>
      </c>
      <c r="G233" s="139">
        <v>99241</v>
      </c>
      <c r="H233" s="136"/>
      <c r="I233" s="139">
        <v>856</v>
      </c>
      <c r="J233" s="139">
        <v>52401</v>
      </c>
    </row>
    <row r="234" spans="1:10" ht="11.25" customHeight="1">
      <c r="A234" s="181" t="s">
        <v>1250</v>
      </c>
      <c r="B234" s="138"/>
      <c r="C234" s="138"/>
      <c r="D234" s="186"/>
      <c r="E234" s="122"/>
      <c r="F234" s="139">
        <v>69</v>
      </c>
      <c r="G234" s="139">
        <v>5674</v>
      </c>
      <c r="H234" s="136"/>
      <c r="I234" s="139">
        <v>86</v>
      </c>
      <c r="J234" s="139">
        <v>6152</v>
      </c>
    </row>
    <row r="235" spans="1:10" ht="11.25" customHeight="1">
      <c r="A235" s="181" t="s">
        <v>1251</v>
      </c>
      <c r="B235" s="138"/>
      <c r="C235" s="138"/>
      <c r="D235" s="186"/>
      <c r="E235" s="122"/>
      <c r="F235" s="139">
        <v>121</v>
      </c>
      <c r="G235" s="139">
        <v>10214</v>
      </c>
      <c r="H235" s="136"/>
      <c r="I235" s="139">
        <v>68</v>
      </c>
      <c r="J235" s="139">
        <v>5495</v>
      </c>
    </row>
    <row r="236" spans="1:10" ht="11.25" customHeight="1">
      <c r="A236" s="181" t="s">
        <v>2341</v>
      </c>
      <c r="B236" s="138"/>
      <c r="C236" s="138"/>
      <c r="D236" s="186"/>
      <c r="E236" s="122"/>
      <c r="F236" s="139">
        <v>248</v>
      </c>
      <c r="G236" s="139">
        <v>25706</v>
      </c>
      <c r="H236" s="136"/>
      <c r="I236" s="139">
        <v>198</v>
      </c>
      <c r="J236" s="139">
        <v>20165</v>
      </c>
    </row>
    <row r="237" spans="1:10" ht="11.25" customHeight="1">
      <c r="A237" s="181" t="s">
        <v>593</v>
      </c>
      <c r="B237" s="138"/>
      <c r="C237" s="138"/>
      <c r="D237" s="186"/>
      <c r="E237" s="122"/>
      <c r="F237" s="143" t="s">
        <v>584</v>
      </c>
      <c r="G237" s="143" t="s">
        <v>584</v>
      </c>
      <c r="H237" s="136"/>
      <c r="I237" s="139">
        <v>961</v>
      </c>
      <c r="J237" s="139">
        <v>58300</v>
      </c>
    </row>
    <row r="238" spans="1:10" ht="11.25" customHeight="1">
      <c r="A238" s="181" t="s">
        <v>596</v>
      </c>
      <c r="B238" s="138"/>
      <c r="C238" s="138"/>
      <c r="D238" s="186"/>
      <c r="E238" s="122"/>
      <c r="F238" s="139">
        <v>438</v>
      </c>
      <c r="G238" s="139">
        <v>30092</v>
      </c>
      <c r="H238" s="136"/>
      <c r="I238" s="139">
        <v>156</v>
      </c>
      <c r="J238" s="139">
        <v>10432</v>
      </c>
    </row>
    <row r="239" spans="1:10" ht="11.25" customHeight="1">
      <c r="A239" s="181" t="s">
        <v>597</v>
      </c>
      <c r="B239" s="138"/>
      <c r="C239" s="138"/>
      <c r="D239" s="186"/>
      <c r="E239" s="122"/>
      <c r="F239" s="144">
        <f>F240-SUM(F229:F238)</f>
        <v>893</v>
      </c>
      <c r="G239" s="144">
        <f>G240-SUM(G229:G238)</f>
        <v>64095</v>
      </c>
      <c r="H239" s="144"/>
      <c r="I239" s="144">
        <f>I240-SUM(I229:I238)</f>
        <v>531</v>
      </c>
      <c r="J239" s="144">
        <f>J240-SUM(J229:J238)</f>
        <v>37573</v>
      </c>
    </row>
    <row r="240" spans="1:10" ht="11.25" customHeight="1">
      <c r="A240" s="190" t="s">
        <v>1094</v>
      </c>
      <c r="B240" s="181"/>
      <c r="C240" s="181"/>
      <c r="D240" s="186"/>
      <c r="E240" s="122"/>
      <c r="F240" s="132">
        <v>5961</v>
      </c>
      <c r="G240" s="132">
        <v>457836</v>
      </c>
      <c r="H240" s="132"/>
      <c r="I240" s="132">
        <v>5548</v>
      </c>
      <c r="J240" s="132">
        <v>415829</v>
      </c>
    </row>
    <row r="241" spans="1:10" ht="11.25" customHeight="1">
      <c r="A241" s="190" t="s">
        <v>598</v>
      </c>
      <c r="B241" s="181"/>
      <c r="C241" s="181"/>
      <c r="D241" s="186"/>
      <c r="E241" s="122"/>
      <c r="F241" s="182">
        <f>SUM(F227,F240)</f>
        <v>5995</v>
      </c>
      <c r="G241" s="182">
        <f>SUM(G227,G240)</f>
        <v>460885.4</v>
      </c>
      <c r="H241" s="182"/>
      <c r="I241" s="182">
        <f>SUM(I227,I240)</f>
        <v>5611.6</v>
      </c>
      <c r="J241" s="182">
        <f>SUM(J227,J240)</f>
        <v>420740</v>
      </c>
    </row>
    <row r="242" spans="1:10" ht="11.25" customHeight="1">
      <c r="A242" s="130" t="s">
        <v>1388</v>
      </c>
      <c r="B242" s="181"/>
      <c r="C242" s="181"/>
      <c r="D242" s="186"/>
      <c r="E242" s="183" t="s">
        <v>1389</v>
      </c>
      <c r="F242" s="136"/>
      <c r="G242" s="136"/>
      <c r="H242" s="136"/>
      <c r="I242" s="136"/>
      <c r="J242" s="136"/>
    </row>
    <row r="243" spans="1:10" ht="11.25" customHeight="1">
      <c r="A243" s="134" t="s">
        <v>602</v>
      </c>
      <c r="B243" s="181"/>
      <c r="C243" s="181"/>
      <c r="D243" s="186"/>
      <c r="E243" s="122"/>
      <c r="F243" s="136"/>
      <c r="G243" s="136"/>
      <c r="H243" s="136"/>
      <c r="I243" s="136"/>
      <c r="J243" s="136"/>
    </row>
    <row r="244" spans="1:10" ht="11.25" customHeight="1">
      <c r="A244" s="138" t="s">
        <v>2328</v>
      </c>
      <c r="B244" s="138"/>
      <c r="C244" s="138"/>
      <c r="D244" s="186"/>
      <c r="E244" s="122"/>
      <c r="F244" s="143">
        <v>0.1</v>
      </c>
      <c r="G244" s="143">
        <v>13</v>
      </c>
      <c r="H244" s="136"/>
      <c r="I244" s="143">
        <v>0.3</v>
      </c>
      <c r="J244" s="139">
        <v>43</v>
      </c>
    </row>
    <row r="245" spans="1:10" ht="11.25" customHeight="1">
      <c r="A245" s="138" t="s">
        <v>609</v>
      </c>
      <c r="B245" s="138"/>
      <c r="C245" s="138"/>
      <c r="D245" s="186"/>
      <c r="E245" s="122"/>
      <c r="F245" s="143">
        <v>136</v>
      </c>
      <c r="G245" s="143">
        <v>19662</v>
      </c>
      <c r="H245" s="136"/>
      <c r="I245" s="143">
        <v>108</v>
      </c>
      <c r="J245" s="139">
        <v>14676</v>
      </c>
    </row>
    <row r="246" spans="1:10" ht="11.25" customHeight="1">
      <c r="A246" s="138" t="s">
        <v>603</v>
      </c>
      <c r="B246" s="138"/>
      <c r="C246" s="138"/>
      <c r="D246" s="186"/>
      <c r="E246" s="122"/>
      <c r="F246" s="143">
        <v>23</v>
      </c>
      <c r="G246" s="143">
        <v>3149</v>
      </c>
      <c r="H246" s="136"/>
      <c r="I246" s="143">
        <v>22</v>
      </c>
      <c r="J246" s="139">
        <v>2016</v>
      </c>
    </row>
    <row r="247" spans="1:10" ht="11.25" customHeight="1">
      <c r="A247" s="138" t="s">
        <v>610</v>
      </c>
      <c r="B247" s="138"/>
      <c r="C247" s="138"/>
      <c r="D247" s="186"/>
      <c r="E247" s="122"/>
      <c r="F247" s="143">
        <v>0.2</v>
      </c>
      <c r="G247" s="143">
        <v>24</v>
      </c>
      <c r="H247" s="136"/>
      <c r="I247" s="143">
        <v>0.5</v>
      </c>
      <c r="J247" s="139">
        <v>59</v>
      </c>
    </row>
    <row r="248" spans="1:10" ht="11.25" customHeight="1">
      <c r="A248" s="138" t="s">
        <v>605</v>
      </c>
      <c r="B248" s="138"/>
      <c r="C248" s="138"/>
      <c r="D248" s="186"/>
      <c r="E248" s="122"/>
      <c r="F248" s="143">
        <v>0.2</v>
      </c>
      <c r="G248" s="143">
        <v>53</v>
      </c>
      <c r="H248" s="136"/>
      <c r="I248" s="143">
        <v>0.1</v>
      </c>
      <c r="J248" s="139">
        <v>19</v>
      </c>
    </row>
    <row r="249" spans="1:10" ht="11.25" customHeight="1">
      <c r="A249" s="138" t="s">
        <v>612</v>
      </c>
      <c r="B249" s="138"/>
      <c r="C249" s="138"/>
      <c r="D249" s="186"/>
      <c r="E249" s="122"/>
      <c r="F249" s="143">
        <v>53</v>
      </c>
      <c r="G249" s="143">
        <v>4821</v>
      </c>
      <c r="H249" s="136"/>
      <c r="I249" s="143">
        <v>201</v>
      </c>
      <c r="J249" s="143">
        <v>19027</v>
      </c>
    </row>
    <row r="250" spans="1:10" ht="11.25" customHeight="1">
      <c r="A250" s="138" t="s">
        <v>613</v>
      </c>
      <c r="B250" s="138"/>
      <c r="C250" s="138"/>
      <c r="D250" s="186"/>
      <c r="E250" s="122"/>
      <c r="F250" s="143">
        <v>3</v>
      </c>
      <c r="G250" s="143">
        <v>524</v>
      </c>
      <c r="H250" s="136"/>
      <c r="I250" s="143">
        <v>4</v>
      </c>
      <c r="J250" s="139">
        <v>445</v>
      </c>
    </row>
    <row r="251" spans="1:10" ht="11.25" customHeight="1">
      <c r="A251" s="181" t="s">
        <v>1094</v>
      </c>
      <c r="B251" s="181"/>
      <c r="C251" s="181"/>
      <c r="D251" s="186"/>
      <c r="E251" s="126"/>
      <c r="F251" s="132">
        <f>SUM(F244:F250)</f>
        <v>215.49999999999997</v>
      </c>
      <c r="G251" s="132">
        <f>SUM(G244:G250)</f>
        <v>28246</v>
      </c>
      <c r="H251" s="132"/>
      <c r="I251" s="132">
        <f>SUM(I244:I250)</f>
        <v>335.9</v>
      </c>
      <c r="J251" s="132">
        <f>SUM(J244:J250)</f>
        <v>36285</v>
      </c>
    </row>
    <row r="252" spans="1:10" ht="11.25" customHeight="1">
      <c r="A252" s="134" t="s">
        <v>585</v>
      </c>
      <c r="B252" s="134"/>
      <c r="C252" s="134"/>
      <c r="D252" s="130"/>
      <c r="E252" s="122"/>
      <c r="F252" s="136"/>
      <c r="G252" s="136"/>
      <c r="H252" s="136"/>
      <c r="I252" s="136"/>
      <c r="J252" s="136"/>
    </row>
    <row r="253" spans="1:10" ht="11.25" customHeight="1">
      <c r="A253" s="138" t="s">
        <v>1265</v>
      </c>
      <c r="B253" s="138"/>
      <c r="C253" s="138"/>
      <c r="D253" s="186"/>
      <c r="E253" s="122"/>
      <c r="F253" s="139">
        <v>683</v>
      </c>
      <c r="G253" s="139">
        <v>56320</v>
      </c>
      <c r="H253" s="136"/>
      <c r="I253" s="139">
        <v>96</v>
      </c>
      <c r="J253" s="139">
        <v>9077</v>
      </c>
    </row>
    <row r="254" spans="1:10" ht="11.25" customHeight="1">
      <c r="A254" s="138" t="s">
        <v>587</v>
      </c>
      <c r="B254" s="138"/>
      <c r="C254" s="138"/>
      <c r="D254" s="186"/>
      <c r="E254" s="122"/>
      <c r="F254" s="139">
        <v>28</v>
      </c>
      <c r="G254" s="139">
        <v>2785</v>
      </c>
      <c r="H254" s="136"/>
      <c r="I254" s="139">
        <v>183</v>
      </c>
      <c r="J254" s="139">
        <v>17947</v>
      </c>
    </row>
    <row r="255" spans="1:10" ht="11.25" customHeight="1">
      <c r="A255" s="138" t="s">
        <v>614</v>
      </c>
      <c r="B255" s="138"/>
      <c r="C255" s="138"/>
      <c r="D255" s="186"/>
      <c r="E255" s="126"/>
      <c r="F255" s="136">
        <v>1075</v>
      </c>
      <c r="G255" s="136">
        <v>93182</v>
      </c>
      <c r="H255" s="136"/>
      <c r="I255" s="136">
        <v>737</v>
      </c>
      <c r="J255" s="136">
        <v>60386</v>
      </c>
    </row>
    <row r="256" spans="1:10" ht="11.25" customHeight="1">
      <c r="A256" s="138" t="s">
        <v>590</v>
      </c>
      <c r="B256" s="138"/>
      <c r="C256" s="138"/>
      <c r="D256" s="186"/>
      <c r="E256" s="122"/>
      <c r="F256" s="139">
        <v>405</v>
      </c>
      <c r="G256" s="139">
        <v>35552</v>
      </c>
      <c r="H256" s="136"/>
      <c r="I256" s="139">
        <v>602</v>
      </c>
      <c r="J256" s="139">
        <v>53609</v>
      </c>
    </row>
    <row r="257" spans="1:10" ht="11.25" customHeight="1">
      <c r="A257" s="138" t="s">
        <v>2341</v>
      </c>
      <c r="B257" s="138"/>
      <c r="C257" s="138"/>
      <c r="D257" s="186"/>
      <c r="E257" s="122"/>
      <c r="F257" s="139">
        <v>109</v>
      </c>
      <c r="G257" s="139">
        <v>8647</v>
      </c>
      <c r="H257" s="136"/>
      <c r="I257" s="139">
        <v>493</v>
      </c>
      <c r="J257" s="139">
        <v>45812</v>
      </c>
    </row>
    <row r="258" spans="1:10" ht="11.25" customHeight="1">
      <c r="A258" s="138" t="s">
        <v>595</v>
      </c>
      <c r="B258" s="138"/>
      <c r="C258" s="138"/>
      <c r="D258" s="186"/>
      <c r="E258" s="128"/>
      <c r="F258" s="168">
        <v>453</v>
      </c>
      <c r="G258" s="168">
        <v>50742</v>
      </c>
      <c r="H258" s="144"/>
      <c r="I258" s="144">
        <v>577</v>
      </c>
      <c r="J258" s="144">
        <v>57586</v>
      </c>
    </row>
    <row r="259" spans="1:10" ht="11.25" customHeight="1">
      <c r="A259" s="283" t="s">
        <v>1615</v>
      </c>
      <c r="B259" s="283"/>
      <c r="C259" s="283"/>
      <c r="D259" s="283"/>
      <c r="E259" s="283"/>
      <c r="F259" s="283"/>
      <c r="G259" s="283"/>
      <c r="H259" s="283"/>
      <c r="I259" s="283"/>
      <c r="J259" s="283"/>
    </row>
    <row r="260" spans="1:10" ht="11.25" customHeight="1">
      <c r="A260" s="253"/>
      <c r="B260" s="253"/>
      <c r="C260" s="253"/>
      <c r="D260" s="253"/>
      <c r="E260" s="253"/>
      <c r="F260" s="253"/>
      <c r="G260" s="253"/>
      <c r="H260" s="253"/>
      <c r="I260" s="253"/>
      <c r="J260" s="253"/>
    </row>
    <row r="261" spans="1:10" ht="11.25" customHeight="1">
      <c r="A261" s="253" t="s">
        <v>1379</v>
      </c>
      <c r="B261" s="253"/>
      <c r="C261" s="253"/>
      <c r="D261" s="253"/>
      <c r="E261" s="253"/>
      <c r="F261" s="253"/>
      <c r="G261" s="253"/>
      <c r="H261" s="253"/>
      <c r="I261" s="253"/>
      <c r="J261" s="253"/>
    </row>
    <row r="262" spans="1:10" ht="11.25" customHeight="1">
      <c r="A262" s="253" t="s">
        <v>2513</v>
      </c>
      <c r="B262" s="253"/>
      <c r="C262" s="253"/>
      <c r="D262" s="253"/>
      <c r="E262" s="253"/>
      <c r="F262" s="253"/>
      <c r="G262" s="253"/>
      <c r="H262" s="253"/>
      <c r="I262" s="253"/>
      <c r="J262" s="253"/>
    </row>
    <row r="263" spans="1:10" ht="11.25" customHeight="1">
      <c r="A263" s="252"/>
      <c r="B263" s="252"/>
      <c r="C263" s="252"/>
      <c r="D263" s="252"/>
      <c r="E263" s="252"/>
      <c r="F263" s="252"/>
      <c r="G263" s="252"/>
      <c r="H263" s="252"/>
      <c r="I263" s="252"/>
      <c r="J263" s="252"/>
    </row>
    <row r="264" spans="1:10" ht="11.25" customHeight="1">
      <c r="A264" s="253" t="s">
        <v>1373</v>
      </c>
      <c r="B264" s="253"/>
      <c r="C264" s="253"/>
      <c r="D264" s="253"/>
      <c r="E264" s="253"/>
      <c r="F264" s="253"/>
      <c r="G264" s="253"/>
      <c r="H264" s="253"/>
      <c r="I264" s="253"/>
      <c r="J264" s="253"/>
    </row>
    <row r="265" spans="1:10" ht="11.25" customHeight="1">
      <c r="A265" s="280"/>
      <c r="B265" s="280"/>
      <c r="C265" s="280"/>
      <c r="D265" s="280"/>
      <c r="E265" s="280"/>
      <c r="F265" s="280"/>
      <c r="G265" s="280"/>
      <c r="H265" s="280"/>
      <c r="I265" s="280"/>
      <c r="J265" s="280"/>
    </row>
    <row r="266" spans="1:10" ht="11.25" customHeight="1">
      <c r="A266" s="135"/>
      <c r="B266" s="135"/>
      <c r="C266" s="135"/>
      <c r="D266" s="135"/>
      <c r="E266" s="135"/>
      <c r="F266" s="294" t="s">
        <v>1612</v>
      </c>
      <c r="G266" s="280"/>
      <c r="H266" s="126"/>
      <c r="I266" s="294" t="s">
        <v>1613</v>
      </c>
      <c r="J266" s="280"/>
    </row>
    <row r="267" spans="1:10" ht="11.25" customHeight="1">
      <c r="A267" s="280" t="s">
        <v>2170</v>
      </c>
      <c r="B267" s="280"/>
      <c r="C267" s="280"/>
      <c r="D267" s="280"/>
      <c r="E267" s="128" t="s">
        <v>2171</v>
      </c>
      <c r="F267" s="129" t="s">
        <v>2172</v>
      </c>
      <c r="G267" s="129" t="s">
        <v>2173</v>
      </c>
      <c r="H267" s="128"/>
      <c r="I267" s="129" t="s">
        <v>2172</v>
      </c>
      <c r="J267" s="129" t="s">
        <v>2173</v>
      </c>
    </row>
    <row r="268" spans="1:10" ht="11.25" customHeight="1">
      <c r="A268" s="130" t="s">
        <v>1390</v>
      </c>
      <c r="B268" s="181"/>
      <c r="C268" s="181"/>
      <c r="D268" s="186"/>
      <c r="E268" s="180" t="s">
        <v>1389</v>
      </c>
      <c r="F268" s="139"/>
      <c r="G268" s="139"/>
      <c r="H268" s="136"/>
      <c r="I268" s="139"/>
      <c r="J268" s="139"/>
    </row>
    <row r="269" spans="1:10" ht="11.25" customHeight="1">
      <c r="A269" s="134" t="s">
        <v>1258</v>
      </c>
      <c r="B269" s="138"/>
      <c r="C269" s="138"/>
      <c r="D269" s="186"/>
      <c r="E269" s="122"/>
      <c r="F269" s="139"/>
      <c r="G269" s="139"/>
      <c r="H269" s="136"/>
      <c r="I269" s="139"/>
      <c r="J269" s="139"/>
    </row>
    <row r="270" spans="1:10" ht="11.25" customHeight="1">
      <c r="A270" s="138" t="s">
        <v>596</v>
      </c>
      <c r="B270" s="138"/>
      <c r="C270" s="138"/>
      <c r="D270" s="186"/>
      <c r="E270" s="122"/>
      <c r="F270" s="139">
        <v>378</v>
      </c>
      <c r="G270" s="139">
        <v>33090</v>
      </c>
      <c r="H270" s="136"/>
      <c r="I270" s="139">
        <v>215</v>
      </c>
      <c r="J270" s="139">
        <v>19284</v>
      </c>
    </row>
    <row r="271" spans="1:10" ht="11.25" customHeight="1">
      <c r="A271" s="138" t="s">
        <v>597</v>
      </c>
      <c r="B271" s="138"/>
      <c r="C271" s="138"/>
      <c r="D271" s="186"/>
      <c r="E271" s="122"/>
      <c r="F271" s="144">
        <f>F272-SUM(F253:F270)</f>
        <v>306</v>
      </c>
      <c r="G271" s="144">
        <f>G272-SUM(G253:G270)</f>
        <v>26602</v>
      </c>
      <c r="H271" s="144"/>
      <c r="I271" s="144">
        <f>I272-SUM(I253:I270)</f>
        <v>954</v>
      </c>
      <c r="J271" s="144">
        <f>J272-SUM(J253:J270)</f>
        <v>87765</v>
      </c>
    </row>
    <row r="272" spans="1:10" ht="11.25" customHeight="1">
      <c r="A272" s="181" t="s">
        <v>1094</v>
      </c>
      <c r="B272" s="181"/>
      <c r="C272" s="181"/>
      <c r="D272" s="186"/>
      <c r="E272" s="122"/>
      <c r="F272" s="132">
        <v>3437</v>
      </c>
      <c r="G272" s="132">
        <v>306920</v>
      </c>
      <c r="H272" s="132"/>
      <c r="I272" s="132">
        <v>3857</v>
      </c>
      <c r="J272" s="132">
        <v>351466</v>
      </c>
    </row>
    <row r="273" spans="1:10" ht="11.25" customHeight="1">
      <c r="A273" s="181" t="s">
        <v>598</v>
      </c>
      <c r="B273" s="181"/>
      <c r="C273" s="181"/>
      <c r="D273" s="186"/>
      <c r="E273" s="122"/>
      <c r="F273" s="182">
        <f>SUM(F251,F272)</f>
        <v>3652.5</v>
      </c>
      <c r="G273" s="182">
        <f>SUM(G251,G272)</f>
        <v>335166</v>
      </c>
      <c r="H273" s="182"/>
      <c r="I273" s="182">
        <f>SUM(I251,I272)</f>
        <v>4192.9</v>
      </c>
      <c r="J273" s="182">
        <f>SUM(J251,J272)</f>
        <v>387751</v>
      </c>
    </row>
    <row r="274" spans="1:10" ht="11.25" customHeight="1">
      <c r="A274" s="176" t="s">
        <v>1122</v>
      </c>
      <c r="B274" s="176"/>
      <c r="C274" s="176"/>
      <c r="D274" s="176"/>
      <c r="E274" s="183" t="s">
        <v>2336</v>
      </c>
      <c r="F274" s="136"/>
      <c r="G274" s="136"/>
      <c r="H274" s="135"/>
      <c r="I274" s="136"/>
      <c r="J274" s="136"/>
    </row>
    <row r="275" spans="1:10" ht="11.25" customHeight="1">
      <c r="A275" s="134" t="s">
        <v>602</v>
      </c>
      <c r="B275" s="134"/>
      <c r="C275" s="134"/>
      <c r="D275" s="130"/>
      <c r="E275" s="122"/>
      <c r="F275" s="139"/>
      <c r="G275" s="139"/>
      <c r="H275" s="136"/>
      <c r="I275" s="139"/>
      <c r="J275" s="139"/>
    </row>
    <row r="276" spans="1:10" ht="11.25" customHeight="1">
      <c r="A276" s="138" t="s">
        <v>1272</v>
      </c>
      <c r="B276" s="138"/>
      <c r="C276" s="138"/>
      <c r="D276" s="186"/>
      <c r="E276" s="122"/>
      <c r="F276" s="143" t="s">
        <v>584</v>
      </c>
      <c r="G276" s="143" t="s">
        <v>584</v>
      </c>
      <c r="H276" s="136"/>
      <c r="I276" s="143">
        <v>0.1</v>
      </c>
      <c r="J276" s="143">
        <v>31</v>
      </c>
    </row>
    <row r="277" spans="1:10" ht="11.25" customHeight="1">
      <c r="A277" s="138" t="s">
        <v>609</v>
      </c>
      <c r="B277" s="138"/>
      <c r="C277" s="138"/>
      <c r="D277" s="186"/>
      <c r="E277" s="122"/>
      <c r="F277" s="143">
        <v>10</v>
      </c>
      <c r="G277" s="143">
        <v>5906</v>
      </c>
      <c r="H277" s="136"/>
      <c r="I277" s="143">
        <v>5</v>
      </c>
      <c r="J277" s="143">
        <v>4016</v>
      </c>
    </row>
    <row r="278" spans="1:10" ht="11.25" customHeight="1">
      <c r="A278" s="138" t="s">
        <v>582</v>
      </c>
      <c r="B278" s="138"/>
      <c r="C278" s="138"/>
      <c r="D278" s="186"/>
      <c r="E278" s="122"/>
      <c r="F278" s="239" t="s">
        <v>1849</v>
      </c>
      <c r="G278" s="143">
        <v>13</v>
      </c>
      <c r="H278" s="136"/>
      <c r="I278" s="239" t="s">
        <v>1849</v>
      </c>
      <c r="J278" s="143">
        <v>11</v>
      </c>
    </row>
    <row r="279" spans="1:10" ht="11.25" customHeight="1">
      <c r="A279" s="138" t="s">
        <v>603</v>
      </c>
      <c r="B279" s="138"/>
      <c r="C279" s="138"/>
      <c r="D279" s="186"/>
      <c r="E279" s="122"/>
      <c r="F279" s="143">
        <v>11</v>
      </c>
      <c r="G279" s="143">
        <v>6890</v>
      </c>
      <c r="H279" s="136"/>
      <c r="I279" s="143">
        <v>7</v>
      </c>
      <c r="J279" s="143">
        <v>3458</v>
      </c>
    </row>
    <row r="280" spans="1:10" ht="11.25" customHeight="1">
      <c r="A280" s="138" t="s">
        <v>604</v>
      </c>
      <c r="B280" s="138"/>
      <c r="C280" s="138"/>
      <c r="D280" s="186"/>
      <c r="E280" s="122"/>
      <c r="F280" s="239" t="s">
        <v>1849</v>
      </c>
      <c r="G280" s="143">
        <v>6</v>
      </c>
      <c r="H280" s="136"/>
      <c r="I280" s="143" t="s">
        <v>584</v>
      </c>
      <c r="J280" s="143" t="s">
        <v>584</v>
      </c>
    </row>
    <row r="281" spans="1:10" ht="11.25" customHeight="1">
      <c r="A281" s="138" t="s">
        <v>610</v>
      </c>
      <c r="B281" s="138"/>
      <c r="C281" s="138"/>
      <c r="D281" s="186"/>
      <c r="E281" s="122"/>
      <c r="F281" s="143">
        <v>0.3</v>
      </c>
      <c r="G281" s="143">
        <v>217</v>
      </c>
      <c r="H281" s="136"/>
      <c r="I281" s="143">
        <v>0.3</v>
      </c>
      <c r="J281" s="143">
        <v>139</v>
      </c>
    </row>
    <row r="282" spans="1:10" ht="11.25" customHeight="1">
      <c r="A282" s="138" t="s">
        <v>605</v>
      </c>
      <c r="B282" s="138"/>
      <c r="C282" s="138"/>
      <c r="D282" s="186"/>
      <c r="E282" s="122"/>
      <c r="F282" s="239" t="s">
        <v>1849</v>
      </c>
      <c r="G282" s="143">
        <v>17</v>
      </c>
      <c r="H282" s="136"/>
      <c r="I282" s="143" t="s">
        <v>584</v>
      </c>
      <c r="J282" s="143" t="s">
        <v>584</v>
      </c>
    </row>
    <row r="283" spans="1:10" ht="11.25" customHeight="1">
      <c r="A283" s="138" t="s">
        <v>612</v>
      </c>
      <c r="B283" s="138"/>
      <c r="C283" s="138"/>
      <c r="D283" s="186"/>
      <c r="E283" s="122"/>
      <c r="F283" s="143">
        <v>13</v>
      </c>
      <c r="G283" s="143">
        <v>7622</v>
      </c>
      <c r="H283" s="136"/>
      <c r="I283" s="143">
        <v>25</v>
      </c>
      <c r="J283" s="143">
        <v>12254</v>
      </c>
    </row>
    <row r="284" spans="1:10" ht="11.25" customHeight="1">
      <c r="A284" s="138" t="s">
        <v>613</v>
      </c>
      <c r="B284" s="138"/>
      <c r="C284" s="138"/>
      <c r="D284" s="186"/>
      <c r="E284" s="122"/>
      <c r="F284" s="143">
        <v>0.5</v>
      </c>
      <c r="G284" s="143">
        <v>359</v>
      </c>
      <c r="H284" s="136"/>
      <c r="I284" s="143">
        <v>4</v>
      </c>
      <c r="J284" s="143">
        <v>1642</v>
      </c>
    </row>
    <row r="285" spans="1:10" ht="11.25" customHeight="1">
      <c r="A285" s="138" t="s">
        <v>597</v>
      </c>
      <c r="B285" s="138"/>
      <c r="C285" s="138"/>
      <c r="D285" s="186"/>
      <c r="E285" s="122"/>
      <c r="F285" s="144">
        <f>F286-SUM(F276:F284)</f>
        <v>0.20000000000000284</v>
      </c>
      <c r="G285" s="144">
        <f>G286-SUM(G276:G284)</f>
        <v>1</v>
      </c>
      <c r="H285" s="144"/>
      <c r="I285" s="168" t="s">
        <v>1616</v>
      </c>
      <c r="J285" s="168" t="s">
        <v>1616</v>
      </c>
    </row>
    <row r="286" spans="1:10" ht="11.25" customHeight="1">
      <c r="A286" s="181" t="s">
        <v>1094</v>
      </c>
      <c r="B286" s="181"/>
      <c r="C286" s="181"/>
      <c r="D286" s="186"/>
      <c r="E286" s="122"/>
      <c r="F286" s="132">
        <v>35</v>
      </c>
      <c r="G286" s="132">
        <v>21031</v>
      </c>
      <c r="H286" s="132"/>
      <c r="I286" s="132">
        <v>41.4</v>
      </c>
      <c r="J286" s="132">
        <v>21551</v>
      </c>
    </row>
    <row r="287" spans="1:10" ht="11.25" customHeight="1">
      <c r="A287" s="134" t="s">
        <v>585</v>
      </c>
      <c r="B287" s="134"/>
      <c r="C287" s="134"/>
      <c r="D287" s="130"/>
      <c r="E287" s="122"/>
      <c r="F287" s="136"/>
      <c r="G287" s="136"/>
      <c r="H287" s="136"/>
      <c r="I287" s="136"/>
      <c r="J287" s="136"/>
    </row>
    <row r="288" spans="1:10" ht="11.25" customHeight="1">
      <c r="A288" s="138" t="s">
        <v>595</v>
      </c>
      <c r="B288" s="138"/>
      <c r="C288" s="138"/>
      <c r="D288" s="186"/>
      <c r="E288" s="122"/>
      <c r="F288" s="143">
        <v>0.1</v>
      </c>
      <c r="G288" s="143">
        <v>204</v>
      </c>
      <c r="H288" s="136"/>
      <c r="I288" s="143">
        <v>0.5</v>
      </c>
      <c r="J288" s="143">
        <v>1245</v>
      </c>
    </row>
    <row r="289" spans="1:10" ht="11.25" customHeight="1">
      <c r="A289" s="138" t="s">
        <v>614</v>
      </c>
      <c r="B289" s="138"/>
      <c r="C289" s="138"/>
      <c r="D289" s="186"/>
      <c r="E289" s="122"/>
      <c r="F289" s="143">
        <v>14</v>
      </c>
      <c r="G289" s="143">
        <v>15278</v>
      </c>
      <c r="H289" s="136"/>
      <c r="I289" s="143">
        <v>20</v>
      </c>
      <c r="J289" s="143">
        <v>17791</v>
      </c>
    </row>
    <row r="290" spans="1:10" ht="11.25" customHeight="1">
      <c r="A290" s="138" t="s">
        <v>1377</v>
      </c>
      <c r="B290" s="138"/>
      <c r="C290" s="138"/>
      <c r="D290" s="186"/>
      <c r="E290" s="122"/>
      <c r="F290" s="143">
        <v>98</v>
      </c>
      <c r="G290" s="143">
        <v>36996</v>
      </c>
      <c r="H290" s="136"/>
      <c r="I290" s="143">
        <v>57</v>
      </c>
      <c r="J290" s="143">
        <v>20047</v>
      </c>
    </row>
    <row r="291" spans="1:10" ht="11.25" customHeight="1">
      <c r="A291" s="138" t="s">
        <v>616</v>
      </c>
      <c r="B291" s="138"/>
      <c r="C291" s="138"/>
      <c r="D291" s="186"/>
      <c r="E291" s="122"/>
      <c r="F291" s="143">
        <v>71</v>
      </c>
      <c r="G291" s="143">
        <v>58689</v>
      </c>
      <c r="H291" s="136"/>
      <c r="I291" s="143">
        <v>137</v>
      </c>
      <c r="J291" s="143">
        <v>105174</v>
      </c>
    </row>
    <row r="292" spans="1:10" ht="11.25" customHeight="1">
      <c r="A292" s="138" t="s">
        <v>2341</v>
      </c>
      <c r="B292" s="138"/>
      <c r="C292" s="138"/>
      <c r="D292" s="186"/>
      <c r="E292" s="122"/>
      <c r="F292" s="143">
        <v>11</v>
      </c>
      <c r="G292" s="143">
        <v>4690</v>
      </c>
      <c r="H292" s="136"/>
      <c r="I292" s="143">
        <v>7</v>
      </c>
      <c r="J292" s="143">
        <v>2978</v>
      </c>
    </row>
    <row r="293" spans="1:10" ht="11.25" customHeight="1">
      <c r="A293" s="138" t="s">
        <v>594</v>
      </c>
      <c r="B293" s="138"/>
      <c r="C293" s="138"/>
      <c r="D293" s="186"/>
      <c r="E293" s="122"/>
      <c r="F293" s="143">
        <v>14</v>
      </c>
      <c r="G293" s="143">
        <v>5224</v>
      </c>
      <c r="H293" s="136"/>
      <c r="I293" s="143">
        <v>6</v>
      </c>
      <c r="J293" s="143">
        <v>2115</v>
      </c>
    </row>
    <row r="294" spans="1:10" ht="11.25" customHeight="1">
      <c r="A294" s="138" t="s">
        <v>1267</v>
      </c>
      <c r="B294" s="138"/>
      <c r="C294" s="138"/>
      <c r="D294" s="186"/>
      <c r="E294" s="122"/>
      <c r="F294" s="143">
        <v>4</v>
      </c>
      <c r="G294" s="143">
        <v>3026</v>
      </c>
      <c r="H294" s="136"/>
      <c r="I294" s="143">
        <v>5</v>
      </c>
      <c r="J294" s="143">
        <v>5036</v>
      </c>
    </row>
    <row r="295" spans="1:10" ht="11.25" customHeight="1">
      <c r="A295" s="138" t="s">
        <v>1237</v>
      </c>
      <c r="B295" s="138"/>
      <c r="C295" s="138"/>
      <c r="D295" s="186"/>
      <c r="E295" s="122"/>
      <c r="F295" s="143">
        <v>29</v>
      </c>
      <c r="G295" s="143">
        <v>25047</v>
      </c>
      <c r="H295" s="136"/>
      <c r="I295" s="143">
        <v>6</v>
      </c>
      <c r="J295" s="143">
        <v>10918</v>
      </c>
    </row>
    <row r="296" spans="1:10" ht="11.25" customHeight="1">
      <c r="A296" s="138" t="s">
        <v>1220</v>
      </c>
      <c r="B296" s="138"/>
      <c r="C296" s="138"/>
      <c r="D296" s="186"/>
      <c r="E296" s="122"/>
      <c r="F296" s="143">
        <v>51</v>
      </c>
      <c r="G296" s="143">
        <v>23030</v>
      </c>
      <c r="H296" s="136"/>
      <c r="I296" s="143">
        <v>76</v>
      </c>
      <c r="J296" s="143">
        <v>33466</v>
      </c>
    </row>
    <row r="297" spans="1:10" ht="11.25" customHeight="1">
      <c r="A297" s="138" t="s">
        <v>597</v>
      </c>
      <c r="B297" s="138"/>
      <c r="C297" s="138"/>
      <c r="D297" s="186"/>
      <c r="E297" s="122"/>
      <c r="F297" s="144">
        <f>F298-SUM(F288:F296)</f>
        <v>44.89999999999998</v>
      </c>
      <c r="G297" s="144">
        <f>G298-SUM(G288:G296)</f>
        <v>30527</v>
      </c>
      <c r="H297" s="144"/>
      <c r="I297" s="144">
        <f>I298-SUM(I288:I296)</f>
        <v>33.5</v>
      </c>
      <c r="J297" s="144">
        <f>J298-SUM(J288:J296)</f>
        <v>19096</v>
      </c>
    </row>
    <row r="298" spans="1:10" ht="11.25" customHeight="1">
      <c r="A298" s="181" t="s">
        <v>1094</v>
      </c>
      <c r="B298" s="181"/>
      <c r="C298" s="181"/>
      <c r="D298" s="186"/>
      <c r="E298" s="122"/>
      <c r="F298" s="132">
        <v>337</v>
      </c>
      <c r="G298" s="132">
        <v>202711</v>
      </c>
      <c r="H298" s="132"/>
      <c r="I298" s="132">
        <v>348</v>
      </c>
      <c r="J298" s="132">
        <v>217866</v>
      </c>
    </row>
    <row r="299" spans="1:10" ht="11.25" customHeight="1">
      <c r="A299" s="181" t="s">
        <v>598</v>
      </c>
      <c r="B299" s="181"/>
      <c r="C299" s="181"/>
      <c r="D299" s="186"/>
      <c r="E299" s="122"/>
      <c r="F299" s="182">
        <f>SUM(F286,F298)</f>
        <v>372</v>
      </c>
      <c r="G299" s="182">
        <f>SUM(G286,G298)</f>
        <v>223742</v>
      </c>
      <c r="H299" s="182"/>
      <c r="I299" s="182">
        <f>SUM(I286,I298)</f>
        <v>389.4</v>
      </c>
      <c r="J299" s="182">
        <f>SUM(J286,J298)</f>
        <v>239417</v>
      </c>
    </row>
    <row r="300" spans="1:10" ht="11.25" customHeight="1">
      <c r="A300" s="176" t="s">
        <v>2342</v>
      </c>
      <c r="B300" s="176"/>
      <c r="C300" s="176"/>
      <c r="D300" s="176"/>
      <c r="E300" s="183" t="s">
        <v>2343</v>
      </c>
      <c r="F300" s="136"/>
      <c r="G300" s="136"/>
      <c r="H300" s="135"/>
      <c r="I300" s="136"/>
      <c r="J300" s="136"/>
    </row>
    <row r="301" spans="1:10" ht="11.25" customHeight="1">
      <c r="A301" s="134" t="s">
        <v>602</v>
      </c>
      <c r="B301" s="134"/>
      <c r="C301" s="134"/>
      <c r="D301" s="130"/>
      <c r="E301" s="122"/>
      <c r="F301" s="139"/>
      <c r="G301" s="139"/>
      <c r="H301" s="136"/>
      <c r="I301" s="139"/>
      <c r="J301" s="139"/>
    </row>
    <row r="302" spans="1:10" ht="11.25" customHeight="1">
      <c r="A302" s="138" t="s">
        <v>609</v>
      </c>
      <c r="B302" s="138"/>
      <c r="C302" s="138"/>
      <c r="D302" s="186" t="s">
        <v>1208</v>
      </c>
      <c r="E302" s="122"/>
      <c r="F302" s="143">
        <v>2181</v>
      </c>
      <c r="G302" s="143">
        <v>3608</v>
      </c>
      <c r="H302" s="136"/>
      <c r="I302" s="143">
        <v>2090</v>
      </c>
      <c r="J302" s="143">
        <v>2912</v>
      </c>
    </row>
    <row r="303" spans="1:10" ht="11.25" customHeight="1">
      <c r="A303" s="138" t="s">
        <v>582</v>
      </c>
      <c r="B303" s="138"/>
      <c r="C303" s="138"/>
      <c r="D303" s="186" t="s">
        <v>1618</v>
      </c>
      <c r="E303" s="122"/>
      <c r="F303" s="143">
        <v>17</v>
      </c>
      <c r="G303" s="143">
        <v>40</v>
      </c>
      <c r="H303" s="136"/>
      <c r="I303" s="143">
        <v>42</v>
      </c>
      <c r="J303" s="143">
        <v>109</v>
      </c>
    </row>
    <row r="304" spans="1:10" ht="11.25" customHeight="1">
      <c r="A304" s="138" t="s">
        <v>603</v>
      </c>
      <c r="B304" s="138"/>
      <c r="C304" s="138"/>
      <c r="D304" s="186" t="s">
        <v>1618</v>
      </c>
      <c r="E304" s="122"/>
      <c r="F304" s="143">
        <v>2054</v>
      </c>
      <c r="G304" s="143">
        <v>3920</v>
      </c>
      <c r="H304" s="136"/>
      <c r="I304" s="143">
        <v>1765</v>
      </c>
      <c r="J304" s="143">
        <v>2330</v>
      </c>
    </row>
    <row r="305" spans="1:10" ht="11.25" customHeight="1">
      <c r="A305" s="138" t="s">
        <v>604</v>
      </c>
      <c r="B305" s="138"/>
      <c r="C305" s="138"/>
      <c r="D305" s="186" t="s">
        <v>1618</v>
      </c>
      <c r="E305" s="122"/>
      <c r="F305" s="143">
        <v>1</v>
      </c>
      <c r="G305" s="143">
        <v>2</v>
      </c>
      <c r="H305" s="136"/>
      <c r="I305" s="143">
        <v>4</v>
      </c>
      <c r="J305" s="143">
        <v>9</v>
      </c>
    </row>
    <row r="306" spans="1:10" ht="11.25" customHeight="1">
      <c r="A306" s="138" t="s">
        <v>610</v>
      </c>
      <c r="B306" s="138"/>
      <c r="C306" s="138"/>
      <c r="D306" s="186" t="s">
        <v>1618</v>
      </c>
      <c r="E306" s="122"/>
      <c r="F306" s="143" t="s">
        <v>584</v>
      </c>
      <c r="G306" s="143" t="s">
        <v>584</v>
      </c>
      <c r="H306" s="136"/>
      <c r="I306" s="239" t="s">
        <v>1849</v>
      </c>
      <c r="J306" s="143">
        <v>2</v>
      </c>
    </row>
    <row r="307" spans="1:10" ht="11.25" customHeight="1">
      <c r="A307" s="138" t="s">
        <v>612</v>
      </c>
      <c r="B307" s="138"/>
      <c r="C307" s="138"/>
      <c r="D307" s="186" t="s">
        <v>1618</v>
      </c>
      <c r="E307" s="122"/>
      <c r="F307" s="143">
        <v>778</v>
      </c>
      <c r="G307" s="143">
        <v>1055</v>
      </c>
      <c r="H307" s="136"/>
      <c r="I307" s="143">
        <v>2048</v>
      </c>
      <c r="J307" s="143">
        <v>2641</v>
      </c>
    </row>
    <row r="308" spans="1:10" ht="11.25" customHeight="1">
      <c r="A308" s="138" t="s">
        <v>613</v>
      </c>
      <c r="B308" s="138"/>
      <c r="C308" s="138"/>
      <c r="D308" s="186" t="s">
        <v>1618</v>
      </c>
      <c r="E308" s="122"/>
      <c r="F308" s="143">
        <v>16</v>
      </c>
      <c r="G308" s="143">
        <v>35</v>
      </c>
      <c r="H308" s="136"/>
      <c r="I308" s="143">
        <v>66</v>
      </c>
      <c r="J308" s="143">
        <v>104</v>
      </c>
    </row>
    <row r="309" spans="1:10" ht="11.25" customHeight="1">
      <c r="A309" s="138" t="s">
        <v>597</v>
      </c>
      <c r="B309" s="138"/>
      <c r="C309" s="138"/>
      <c r="D309" s="186" t="s">
        <v>1618</v>
      </c>
      <c r="E309" s="122"/>
      <c r="F309" s="168" t="s">
        <v>1616</v>
      </c>
      <c r="G309" s="168" t="s">
        <v>1616</v>
      </c>
      <c r="H309" s="144"/>
      <c r="I309" s="144">
        <f>I310-SUM(I302:I308)</f>
        <v>1</v>
      </c>
      <c r="J309" s="239" t="s">
        <v>1849</v>
      </c>
    </row>
    <row r="310" spans="1:10" ht="11.25" customHeight="1">
      <c r="A310" s="181" t="s">
        <v>1094</v>
      </c>
      <c r="B310" s="181"/>
      <c r="C310" s="181"/>
      <c r="D310" s="186" t="s">
        <v>1618</v>
      </c>
      <c r="E310" s="122"/>
      <c r="F310" s="132">
        <v>5047</v>
      </c>
      <c r="G310" s="132">
        <v>8660</v>
      </c>
      <c r="H310" s="132"/>
      <c r="I310" s="132">
        <v>6016</v>
      </c>
      <c r="J310" s="132">
        <v>8107</v>
      </c>
    </row>
    <row r="311" spans="1:10" ht="11.25" customHeight="1">
      <c r="A311" s="134" t="s">
        <v>585</v>
      </c>
      <c r="B311" s="134"/>
      <c r="C311" s="134"/>
      <c r="D311" s="130"/>
      <c r="E311" s="122"/>
      <c r="F311" s="136"/>
      <c r="G311" s="136"/>
      <c r="H311" s="136"/>
      <c r="I311" s="136"/>
      <c r="J311" s="136"/>
    </row>
    <row r="312" spans="1:10" ht="11.25" customHeight="1">
      <c r="A312" s="138" t="s">
        <v>1225</v>
      </c>
      <c r="B312" s="138"/>
      <c r="C312" s="138"/>
      <c r="D312" s="186" t="s">
        <v>1618</v>
      </c>
      <c r="E312" s="122"/>
      <c r="F312" s="143">
        <v>971</v>
      </c>
      <c r="G312" s="143">
        <v>1088</v>
      </c>
      <c r="H312" s="136"/>
      <c r="I312" s="143">
        <v>892</v>
      </c>
      <c r="J312" s="143">
        <v>1125</v>
      </c>
    </row>
    <row r="313" spans="1:10" ht="11.25" customHeight="1">
      <c r="A313" s="138" t="s">
        <v>595</v>
      </c>
      <c r="B313" s="138"/>
      <c r="C313" s="138"/>
      <c r="D313" s="186" t="s">
        <v>1618</v>
      </c>
      <c r="E313" s="122"/>
      <c r="F313" s="143">
        <v>378286</v>
      </c>
      <c r="G313" s="143">
        <v>573931</v>
      </c>
      <c r="H313" s="136"/>
      <c r="I313" s="143">
        <v>305440</v>
      </c>
      <c r="J313" s="143">
        <v>428643</v>
      </c>
    </row>
    <row r="314" spans="1:10" ht="11.25" customHeight="1">
      <c r="A314" s="138" t="s">
        <v>614</v>
      </c>
      <c r="B314" s="138"/>
      <c r="C314" s="138"/>
      <c r="D314" s="186" t="s">
        <v>1618</v>
      </c>
      <c r="E314" s="122"/>
      <c r="F314" s="143">
        <v>748</v>
      </c>
      <c r="G314" s="143">
        <v>719</v>
      </c>
      <c r="H314" s="136"/>
      <c r="I314" s="143">
        <v>840</v>
      </c>
      <c r="J314" s="143">
        <v>928</v>
      </c>
    </row>
    <row r="315" spans="1:10" ht="11.25" customHeight="1">
      <c r="A315" s="138" t="s">
        <v>1248</v>
      </c>
      <c r="B315" s="138"/>
      <c r="C315" s="138"/>
      <c r="D315" s="186" t="s">
        <v>1618</v>
      </c>
      <c r="E315" s="122"/>
      <c r="F315" s="143">
        <v>54396</v>
      </c>
      <c r="G315" s="143">
        <v>68707</v>
      </c>
      <c r="H315" s="136"/>
      <c r="I315" s="143">
        <v>74544</v>
      </c>
      <c r="J315" s="143">
        <v>99269</v>
      </c>
    </row>
    <row r="316" spans="1:10" ht="11.25" customHeight="1">
      <c r="A316" s="138" t="s">
        <v>616</v>
      </c>
      <c r="B316" s="138"/>
      <c r="C316" s="138"/>
      <c r="D316" s="186" t="s">
        <v>1618</v>
      </c>
      <c r="E316" s="122"/>
      <c r="F316" s="143">
        <v>142362</v>
      </c>
      <c r="G316" s="143">
        <v>206424</v>
      </c>
      <c r="H316" s="136"/>
      <c r="I316" s="143">
        <v>91198</v>
      </c>
      <c r="J316" s="143">
        <v>121356</v>
      </c>
    </row>
    <row r="317" spans="1:10" ht="11.25" customHeight="1">
      <c r="A317" s="138" t="s">
        <v>594</v>
      </c>
      <c r="B317" s="138"/>
      <c r="C317" s="138"/>
      <c r="D317" s="186" t="s">
        <v>1618</v>
      </c>
      <c r="E317" s="122"/>
      <c r="F317" s="143">
        <v>1504</v>
      </c>
      <c r="G317" s="143">
        <v>2304</v>
      </c>
      <c r="H317" s="136"/>
      <c r="I317" s="143">
        <v>25572</v>
      </c>
      <c r="J317" s="143">
        <v>34369</v>
      </c>
    </row>
    <row r="318" spans="1:10" ht="11.25" customHeight="1">
      <c r="A318" s="138" t="s">
        <v>596</v>
      </c>
      <c r="B318" s="138"/>
      <c r="C318" s="138"/>
      <c r="D318" s="186" t="s">
        <v>1618</v>
      </c>
      <c r="E318" s="122"/>
      <c r="F318" s="143">
        <v>7134</v>
      </c>
      <c r="G318" s="143">
        <v>8283</v>
      </c>
      <c r="H318" s="136"/>
      <c r="I318" s="143">
        <v>1874</v>
      </c>
      <c r="J318" s="143">
        <v>1933</v>
      </c>
    </row>
    <row r="319" spans="1:10" ht="11.25" customHeight="1">
      <c r="A319" s="138" t="s">
        <v>1253</v>
      </c>
      <c r="B319" s="138"/>
      <c r="C319" s="138"/>
      <c r="D319" s="186" t="s">
        <v>1618</v>
      </c>
      <c r="E319" s="122"/>
      <c r="F319" s="143">
        <v>4650</v>
      </c>
      <c r="G319" s="143">
        <v>7502</v>
      </c>
      <c r="H319" s="136"/>
      <c r="I319" s="143">
        <v>5042</v>
      </c>
      <c r="J319" s="143">
        <v>7254</v>
      </c>
    </row>
    <row r="320" spans="1:10" ht="11.25" customHeight="1">
      <c r="A320" s="138" t="s">
        <v>597</v>
      </c>
      <c r="B320" s="138"/>
      <c r="C320" s="138"/>
      <c r="D320" s="186" t="s">
        <v>1618</v>
      </c>
      <c r="E320" s="122"/>
      <c r="F320" s="144">
        <f>F321-SUM(F312:F319)</f>
        <v>4974</v>
      </c>
      <c r="G320" s="144">
        <f>G321-SUM(G312:G319)</f>
        <v>5645</v>
      </c>
      <c r="H320" s="144"/>
      <c r="I320" s="144">
        <f>I321-SUM(I312:I319)</f>
        <v>9227</v>
      </c>
      <c r="J320" s="144">
        <f>J321-SUM(J312:J319)</f>
        <v>10688</v>
      </c>
    </row>
    <row r="321" spans="1:10" ht="11.25" customHeight="1">
      <c r="A321" s="181" t="s">
        <v>1094</v>
      </c>
      <c r="B321" s="181"/>
      <c r="C321" s="181"/>
      <c r="D321" s="186" t="s">
        <v>1618</v>
      </c>
      <c r="E321" s="122"/>
      <c r="F321" s="132">
        <v>595025</v>
      </c>
      <c r="G321" s="132">
        <v>874603</v>
      </c>
      <c r="H321" s="132"/>
      <c r="I321" s="132">
        <v>514629</v>
      </c>
      <c r="J321" s="132">
        <v>705565</v>
      </c>
    </row>
    <row r="322" spans="1:10" ht="11.25" customHeight="1">
      <c r="A322" s="181" t="s">
        <v>598</v>
      </c>
      <c r="B322" s="181"/>
      <c r="C322" s="181"/>
      <c r="D322" s="186" t="s">
        <v>1618</v>
      </c>
      <c r="E322" s="128"/>
      <c r="F322" s="185">
        <f>SUM(F310,F321)</f>
        <v>600072</v>
      </c>
      <c r="G322" s="185">
        <f>SUM(G310,G321)</f>
        <v>883263</v>
      </c>
      <c r="H322" s="185"/>
      <c r="I322" s="185">
        <f>SUM(I310,I321)</f>
        <v>520645</v>
      </c>
      <c r="J322" s="185">
        <f>SUM(J310,J321)</f>
        <v>713672</v>
      </c>
    </row>
    <row r="323" spans="1:10" ht="11.25" customHeight="1">
      <c r="A323" s="258" t="s">
        <v>1615</v>
      </c>
      <c r="B323" s="258"/>
      <c r="C323" s="258"/>
      <c r="D323" s="258"/>
      <c r="E323" s="258"/>
      <c r="F323" s="258"/>
      <c r="G323" s="258"/>
      <c r="H323" s="258"/>
      <c r="I323" s="258"/>
      <c r="J323" s="258"/>
    </row>
    <row r="324" spans="1:10" ht="11.25" customHeight="1">
      <c r="A324" s="253"/>
      <c r="B324" s="253"/>
      <c r="C324" s="253"/>
      <c r="D324" s="253"/>
      <c r="E324" s="253"/>
      <c r="F324" s="253"/>
      <c r="G324" s="253"/>
      <c r="H324" s="253"/>
      <c r="I324" s="253"/>
      <c r="J324" s="253"/>
    </row>
    <row r="325" spans="1:10" ht="11.25" customHeight="1">
      <c r="A325" s="253"/>
      <c r="B325" s="253"/>
      <c r="C325" s="253"/>
      <c r="D325" s="253"/>
      <c r="E325" s="253"/>
      <c r="F325" s="253"/>
      <c r="G325" s="253"/>
      <c r="H325" s="253"/>
      <c r="I325" s="253"/>
      <c r="J325" s="253"/>
    </row>
    <row r="326" spans="1:10" ht="11.25" customHeight="1">
      <c r="A326" s="253" t="s">
        <v>1379</v>
      </c>
      <c r="B326" s="253"/>
      <c r="C326" s="253"/>
      <c r="D326" s="253"/>
      <c r="E326" s="253"/>
      <c r="F326" s="253"/>
      <c r="G326" s="253"/>
      <c r="H326" s="253"/>
      <c r="I326" s="253"/>
      <c r="J326" s="253"/>
    </row>
    <row r="327" spans="1:10" ht="11.25" customHeight="1">
      <c r="A327" s="253" t="s">
        <v>2513</v>
      </c>
      <c r="B327" s="253"/>
      <c r="C327" s="253"/>
      <c r="D327" s="253"/>
      <c r="E327" s="253"/>
      <c r="F327" s="253"/>
      <c r="G327" s="253"/>
      <c r="H327" s="253"/>
      <c r="I327" s="253"/>
      <c r="J327" s="253"/>
    </row>
    <row r="328" spans="1:10" ht="11.25" customHeight="1">
      <c r="A328" s="252"/>
      <c r="B328" s="252"/>
      <c r="C328" s="252"/>
      <c r="D328" s="252"/>
      <c r="E328" s="252"/>
      <c r="F328" s="252"/>
      <c r="G328" s="252"/>
      <c r="H328" s="252"/>
      <c r="I328" s="252"/>
      <c r="J328" s="252"/>
    </row>
    <row r="329" spans="1:10" ht="11.25" customHeight="1">
      <c r="A329" s="253" t="s">
        <v>1373</v>
      </c>
      <c r="B329" s="253"/>
      <c r="C329" s="253"/>
      <c r="D329" s="253"/>
      <c r="E329" s="253"/>
      <c r="F329" s="253"/>
      <c r="G329" s="253"/>
      <c r="H329" s="253"/>
      <c r="I329" s="253"/>
      <c r="J329" s="253"/>
    </row>
    <row r="330" spans="1:10" ht="11.25" customHeight="1">
      <c r="A330" s="280"/>
      <c r="B330" s="280"/>
      <c r="C330" s="280"/>
      <c r="D330" s="280"/>
      <c r="E330" s="280"/>
      <c r="F330" s="280"/>
      <c r="G330" s="280"/>
      <c r="H330" s="280"/>
      <c r="I330" s="280"/>
      <c r="J330" s="280"/>
    </row>
    <row r="331" spans="1:10" ht="11.25" customHeight="1">
      <c r="A331" s="283"/>
      <c r="B331" s="283"/>
      <c r="C331" s="283"/>
      <c r="D331" s="283"/>
      <c r="E331" s="135"/>
      <c r="F331" s="294" t="s">
        <v>1612</v>
      </c>
      <c r="G331" s="280"/>
      <c r="H331" s="126"/>
      <c r="I331" s="294" t="s">
        <v>1613</v>
      </c>
      <c r="J331" s="280"/>
    </row>
    <row r="332" spans="1:10" ht="11.25" customHeight="1">
      <c r="A332" s="280" t="s">
        <v>2170</v>
      </c>
      <c r="B332" s="280"/>
      <c r="C332" s="280"/>
      <c r="D332" s="280"/>
      <c r="E332" s="128" t="s">
        <v>2171</v>
      </c>
      <c r="F332" s="129" t="s">
        <v>2172</v>
      </c>
      <c r="G332" s="129" t="s">
        <v>2173</v>
      </c>
      <c r="H332" s="128"/>
      <c r="I332" s="129" t="s">
        <v>2172</v>
      </c>
      <c r="J332" s="129" t="s">
        <v>2173</v>
      </c>
    </row>
    <row r="333" spans="1:10" ht="11.25" customHeight="1">
      <c r="A333" s="176" t="s">
        <v>816</v>
      </c>
      <c r="B333" s="176"/>
      <c r="C333" s="176"/>
      <c r="D333" s="176"/>
      <c r="E333" s="180" t="s">
        <v>2345</v>
      </c>
      <c r="F333" s="136"/>
      <c r="G333" s="136"/>
      <c r="H333" s="135"/>
      <c r="I333" s="136"/>
      <c r="J333" s="136"/>
    </row>
    <row r="334" spans="1:10" ht="11.25" customHeight="1">
      <c r="A334" s="134" t="s">
        <v>602</v>
      </c>
      <c r="B334" s="134"/>
      <c r="C334" s="134"/>
      <c r="D334" s="130"/>
      <c r="E334" s="122"/>
      <c r="F334" s="139"/>
      <c r="G334" s="139"/>
      <c r="H334" s="136"/>
      <c r="I334" s="139"/>
      <c r="J334" s="139"/>
    </row>
    <row r="335" spans="1:10" ht="11.25" customHeight="1">
      <c r="A335" s="138" t="s">
        <v>2328</v>
      </c>
      <c r="B335" s="138"/>
      <c r="C335" s="138"/>
      <c r="D335" s="186" t="s">
        <v>1208</v>
      </c>
      <c r="E335" s="122"/>
      <c r="F335" s="143" t="s">
        <v>584</v>
      </c>
      <c r="G335" s="143" t="s">
        <v>584</v>
      </c>
      <c r="H335" s="136"/>
      <c r="I335" s="143">
        <v>1</v>
      </c>
      <c r="J335" s="143">
        <v>2</v>
      </c>
    </row>
    <row r="336" spans="1:10" ht="11.25" customHeight="1">
      <c r="A336" s="138" t="s">
        <v>609</v>
      </c>
      <c r="B336" s="138"/>
      <c r="C336" s="138"/>
      <c r="D336" s="186" t="s">
        <v>1618</v>
      </c>
      <c r="E336" s="122"/>
      <c r="F336" s="143">
        <v>9843</v>
      </c>
      <c r="G336" s="143">
        <v>16837</v>
      </c>
      <c r="H336" s="136"/>
      <c r="I336" s="143">
        <v>9104</v>
      </c>
      <c r="J336" s="143">
        <v>14888</v>
      </c>
    </row>
    <row r="337" spans="1:10" ht="11.25" customHeight="1">
      <c r="A337" s="138" t="s">
        <v>582</v>
      </c>
      <c r="B337" s="138"/>
      <c r="C337" s="138"/>
      <c r="D337" s="186" t="s">
        <v>1618</v>
      </c>
      <c r="E337" s="122"/>
      <c r="F337" s="143">
        <v>1</v>
      </c>
      <c r="G337" s="143">
        <v>3</v>
      </c>
      <c r="H337" s="136"/>
      <c r="I337" s="143">
        <v>1</v>
      </c>
      <c r="J337" s="143">
        <v>3</v>
      </c>
    </row>
    <row r="338" spans="1:10" ht="11.25" customHeight="1">
      <c r="A338" s="138" t="s">
        <v>603</v>
      </c>
      <c r="B338" s="138"/>
      <c r="C338" s="138"/>
      <c r="D338" s="186" t="s">
        <v>1618</v>
      </c>
      <c r="E338" s="122"/>
      <c r="F338" s="143">
        <v>1001</v>
      </c>
      <c r="G338" s="143">
        <v>1698</v>
      </c>
      <c r="H338" s="136"/>
      <c r="I338" s="143">
        <v>1289</v>
      </c>
      <c r="J338" s="143">
        <v>1927</v>
      </c>
    </row>
    <row r="339" spans="1:10" ht="11.25" customHeight="1">
      <c r="A339" s="138" t="s">
        <v>604</v>
      </c>
      <c r="B339" s="138"/>
      <c r="C339" s="138"/>
      <c r="D339" s="186" t="s">
        <v>1618</v>
      </c>
      <c r="E339" s="122"/>
      <c r="F339" s="143">
        <v>8</v>
      </c>
      <c r="G339" s="143">
        <v>12</v>
      </c>
      <c r="H339" s="136"/>
      <c r="I339" s="143">
        <v>2</v>
      </c>
      <c r="J339" s="143">
        <v>5</v>
      </c>
    </row>
    <row r="340" spans="1:10" ht="11.25" customHeight="1">
      <c r="A340" s="138" t="s">
        <v>610</v>
      </c>
      <c r="B340" s="138"/>
      <c r="C340" s="138"/>
      <c r="D340" s="186" t="s">
        <v>1618</v>
      </c>
      <c r="E340" s="122"/>
      <c r="F340" s="143">
        <v>110</v>
      </c>
      <c r="G340" s="143">
        <v>190</v>
      </c>
      <c r="H340" s="136"/>
      <c r="I340" s="143">
        <v>29</v>
      </c>
      <c r="J340" s="143">
        <v>40</v>
      </c>
    </row>
    <row r="341" spans="1:10" ht="11.25" customHeight="1">
      <c r="A341" s="138" t="s">
        <v>612</v>
      </c>
      <c r="B341" s="138"/>
      <c r="C341" s="138"/>
      <c r="D341" s="186" t="s">
        <v>1618</v>
      </c>
      <c r="E341" s="122"/>
      <c r="F341" s="143">
        <v>81</v>
      </c>
      <c r="G341" s="143">
        <v>235</v>
      </c>
      <c r="H341" s="136"/>
      <c r="I341" s="143">
        <v>1011</v>
      </c>
      <c r="J341" s="143">
        <v>1373</v>
      </c>
    </row>
    <row r="342" spans="1:10" ht="11.25" customHeight="1">
      <c r="A342" s="138" t="s">
        <v>613</v>
      </c>
      <c r="B342" s="138"/>
      <c r="C342" s="138"/>
      <c r="D342" s="186" t="s">
        <v>1618</v>
      </c>
      <c r="E342" s="122"/>
      <c r="F342" s="143">
        <v>331</v>
      </c>
      <c r="G342" s="143">
        <v>609</v>
      </c>
      <c r="H342" s="136"/>
      <c r="I342" s="143">
        <v>179</v>
      </c>
      <c r="J342" s="143">
        <v>240</v>
      </c>
    </row>
    <row r="343" spans="1:10" ht="11.25" customHeight="1">
      <c r="A343" s="138" t="s">
        <v>597</v>
      </c>
      <c r="B343" s="138"/>
      <c r="C343" s="138"/>
      <c r="D343" s="186" t="s">
        <v>1618</v>
      </c>
      <c r="E343" s="122"/>
      <c r="F343" s="144">
        <f>F344-SUM(F335:F342)</f>
        <v>1</v>
      </c>
      <c r="G343" s="239" t="s">
        <v>1849</v>
      </c>
      <c r="H343" s="144"/>
      <c r="I343" s="168" t="s">
        <v>1616</v>
      </c>
      <c r="J343" s="168" t="s">
        <v>1616</v>
      </c>
    </row>
    <row r="344" spans="1:10" ht="11.25" customHeight="1">
      <c r="A344" s="181" t="s">
        <v>1094</v>
      </c>
      <c r="B344" s="181"/>
      <c r="C344" s="181"/>
      <c r="D344" s="186" t="s">
        <v>1618</v>
      </c>
      <c r="E344" s="122"/>
      <c r="F344" s="132">
        <v>11376</v>
      </c>
      <c r="G344" s="132">
        <v>19584</v>
      </c>
      <c r="H344" s="132"/>
      <c r="I344" s="132">
        <v>11616</v>
      </c>
      <c r="J344" s="132">
        <v>18478</v>
      </c>
    </row>
    <row r="345" spans="1:10" ht="11.25" customHeight="1">
      <c r="A345" s="134" t="s">
        <v>585</v>
      </c>
      <c r="B345" s="134"/>
      <c r="C345" s="134"/>
      <c r="D345" s="130"/>
      <c r="E345" s="122"/>
      <c r="F345" s="136"/>
      <c r="G345" s="136"/>
      <c r="H345" s="136"/>
      <c r="I345" s="136"/>
      <c r="J345" s="136"/>
    </row>
    <row r="346" spans="1:10" ht="11.25" customHeight="1">
      <c r="A346" s="138" t="s">
        <v>595</v>
      </c>
      <c r="B346" s="138"/>
      <c r="C346" s="138"/>
      <c r="D346" s="186" t="s">
        <v>1618</v>
      </c>
      <c r="E346" s="122"/>
      <c r="F346" s="143">
        <v>23301</v>
      </c>
      <c r="G346" s="143">
        <v>27368</v>
      </c>
      <c r="H346" s="136"/>
      <c r="I346" s="143">
        <v>45094</v>
      </c>
      <c r="J346" s="143">
        <v>66805</v>
      </c>
    </row>
    <row r="347" spans="1:10" ht="11.25" customHeight="1">
      <c r="A347" s="138" t="s">
        <v>1238</v>
      </c>
      <c r="B347" s="138"/>
      <c r="C347" s="138"/>
      <c r="D347" s="186" t="s">
        <v>1618</v>
      </c>
      <c r="E347" s="122"/>
      <c r="F347" s="143">
        <v>23128</v>
      </c>
      <c r="G347" s="143">
        <v>31908</v>
      </c>
      <c r="H347" s="136"/>
      <c r="I347" s="143">
        <v>24980</v>
      </c>
      <c r="J347" s="143">
        <v>33157</v>
      </c>
    </row>
    <row r="348" spans="1:10" ht="11.25" customHeight="1">
      <c r="A348" s="138" t="s">
        <v>614</v>
      </c>
      <c r="B348" s="138"/>
      <c r="C348" s="138"/>
      <c r="D348" s="186" t="s">
        <v>1618</v>
      </c>
      <c r="E348" s="122"/>
      <c r="F348" s="143">
        <v>77341</v>
      </c>
      <c r="G348" s="143">
        <v>91269</v>
      </c>
      <c r="H348" s="136"/>
      <c r="I348" s="143">
        <v>51093</v>
      </c>
      <c r="J348" s="143">
        <v>72229</v>
      </c>
    </row>
    <row r="349" spans="1:10" ht="11.25" customHeight="1">
      <c r="A349" s="138" t="s">
        <v>588</v>
      </c>
      <c r="B349" s="138"/>
      <c r="C349" s="138"/>
      <c r="D349" s="186" t="s">
        <v>1618</v>
      </c>
      <c r="E349" s="122"/>
      <c r="F349" s="143">
        <v>109131</v>
      </c>
      <c r="G349" s="143">
        <v>150596</v>
      </c>
      <c r="H349" s="136"/>
      <c r="I349" s="143">
        <v>104933</v>
      </c>
      <c r="J349" s="143">
        <v>134229</v>
      </c>
    </row>
    <row r="350" spans="1:10" ht="11.25" customHeight="1">
      <c r="A350" s="138" t="s">
        <v>590</v>
      </c>
      <c r="B350" s="138"/>
      <c r="C350" s="138"/>
      <c r="D350" s="186" t="s">
        <v>1618</v>
      </c>
      <c r="E350" s="122"/>
      <c r="F350" s="143">
        <v>6154</v>
      </c>
      <c r="G350" s="143">
        <v>5707</v>
      </c>
      <c r="H350" s="136"/>
      <c r="I350" s="143">
        <v>23117</v>
      </c>
      <c r="J350" s="143">
        <v>21005</v>
      </c>
    </row>
    <row r="351" spans="1:10" ht="11.25" customHeight="1">
      <c r="A351" s="138" t="s">
        <v>1248</v>
      </c>
      <c r="B351" s="138"/>
      <c r="C351" s="138"/>
      <c r="D351" s="186" t="s">
        <v>1618</v>
      </c>
      <c r="E351" s="122"/>
      <c r="F351" s="143">
        <v>55079</v>
      </c>
      <c r="G351" s="143">
        <v>65927</v>
      </c>
      <c r="H351" s="136"/>
      <c r="I351" s="143">
        <v>28649</v>
      </c>
      <c r="J351" s="143">
        <v>42100</v>
      </c>
    </row>
    <row r="352" spans="1:10" ht="11.25" customHeight="1">
      <c r="A352" s="138" t="s">
        <v>616</v>
      </c>
      <c r="B352" s="138"/>
      <c r="C352" s="138"/>
      <c r="D352" s="186" t="s">
        <v>1618</v>
      </c>
      <c r="E352" s="122"/>
      <c r="F352" s="143">
        <v>389372</v>
      </c>
      <c r="G352" s="143">
        <v>426747</v>
      </c>
      <c r="H352" s="136"/>
      <c r="I352" s="143">
        <v>311906</v>
      </c>
      <c r="J352" s="143">
        <v>313129</v>
      </c>
    </row>
    <row r="353" spans="1:10" ht="11.25" customHeight="1">
      <c r="A353" s="138" t="s">
        <v>1251</v>
      </c>
      <c r="B353" s="138"/>
      <c r="C353" s="138"/>
      <c r="D353" s="186" t="s">
        <v>1618</v>
      </c>
      <c r="E353" s="122"/>
      <c r="F353" s="143">
        <v>55063</v>
      </c>
      <c r="G353" s="143">
        <v>71036</v>
      </c>
      <c r="H353" s="136"/>
      <c r="I353" s="143">
        <v>70259</v>
      </c>
      <c r="J353" s="143">
        <v>81351</v>
      </c>
    </row>
    <row r="354" spans="1:10" ht="11.25" customHeight="1">
      <c r="A354" s="138" t="s">
        <v>1227</v>
      </c>
      <c r="B354" s="138"/>
      <c r="C354" s="138"/>
      <c r="D354" s="186" t="s">
        <v>1618</v>
      </c>
      <c r="E354" s="122"/>
      <c r="F354" s="143">
        <v>10342</v>
      </c>
      <c r="G354" s="143">
        <v>13794</v>
      </c>
      <c r="H354" s="136"/>
      <c r="I354" s="143">
        <v>12204</v>
      </c>
      <c r="J354" s="143">
        <v>14475</v>
      </c>
    </row>
    <row r="355" spans="1:10" ht="11.25" customHeight="1">
      <c r="A355" s="138" t="s">
        <v>2341</v>
      </c>
      <c r="B355" s="138"/>
      <c r="C355" s="138"/>
      <c r="D355" s="186" t="s">
        <v>1618</v>
      </c>
      <c r="E355" s="122"/>
      <c r="F355" s="143">
        <v>17147</v>
      </c>
      <c r="G355" s="143">
        <v>18374</v>
      </c>
      <c r="H355" s="136"/>
      <c r="I355" s="143">
        <v>31563</v>
      </c>
      <c r="J355" s="143">
        <v>36611</v>
      </c>
    </row>
    <row r="356" spans="1:10" ht="11.25" customHeight="1">
      <c r="A356" s="138" t="s">
        <v>1266</v>
      </c>
      <c r="B356" s="138"/>
      <c r="C356" s="138"/>
      <c r="D356" s="186" t="s">
        <v>1618</v>
      </c>
      <c r="E356" s="122"/>
      <c r="F356" s="143">
        <v>48515</v>
      </c>
      <c r="G356" s="143">
        <v>67256</v>
      </c>
      <c r="H356" s="136"/>
      <c r="I356" s="143">
        <v>30807</v>
      </c>
      <c r="J356" s="143">
        <v>42234</v>
      </c>
    </row>
    <row r="357" spans="1:10" ht="11.25" customHeight="1">
      <c r="A357" s="138" t="s">
        <v>596</v>
      </c>
      <c r="B357" s="138"/>
      <c r="C357" s="138"/>
      <c r="D357" s="186" t="s">
        <v>1618</v>
      </c>
      <c r="E357" s="122"/>
      <c r="F357" s="143">
        <v>1105087</v>
      </c>
      <c r="G357" s="143">
        <v>1218777</v>
      </c>
      <c r="H357" s="136"/>
      <c r="I357" s="143">
        <v>1039221</v>
      </c>
      <c r="J357" s="143">
        <v>997064</v>
      </c>
    </row>
    <row r="358" spans="1:10" ht="11.25" customHeight="1">
      <c r="A358" s="138" t="s">
        <v>594</v>
      </c>
      <c r="B358" s="138"/>
      <c r="C358" s="138"/>
      <c r="D358" s="186" t="s">
        <v>1618</v>
      </c>
      <c r="E358" s="122"/>
      <c r="F358" s="143">
        <v>195086</v>
      </c>
      <c r="G358" s="143">
        <v>218486</v>
      </c>
      <c r="H358" s="136"/>
      <c r="I358" s="143">
        <v>178666</v>
      </c>
      <c r="J358" s="143">
        <v>164501</v>
      </c>
    </row>
    <row r="359" spans="1:10" ht="11.25" customHeight="1">
      <c r="A359" s="138" t="s">
        <v>593</v>
      </c>
      <c r="B359" s="138"/>
      <c r="C359" s="138"/>
      <c r="D359" s="186" t="s">
        <v>1618</v>
      </c>
      <c r="E359" s="122"/>
      <c r="F359" s="143">
        <v>18318</v>
      </c>
      <c r="G359" s="143">
        <v>22855</v>
      </c>
      <c r="H359" s="136"/>
      <c r="I359" s="143">
        <v>22604</v>
      </c>
      <c r="J359" s="143">
        <v>34037</v>
      </c>
    </row>
    <row r="360" spans="1:10" ht="11.25" customHeight="1">
      <c r="A360" s="138" t="s">
        <v>1220</v>
      </c>
      <c r="B360" s="138"/>
      <c r="C360" s="138"/>
      <c r="D360" s="186" t="s">
        <v>1618</v>
      </c>
      <c r="E360" s="122"/>
      <c r="F360" s="143">
        <v>825930</v>
      </c>
      <c r="G360" s="143">
        <v>1054426</v>
      </c>
      <c r="H360" s="136"/>
      <c r="I360" s="143">
        <v>706358</v>
      </c>
      <c r="J360" s="143">
        <v>713175</v>
      </c>
    </row>
    <row r="361" spans="1:10" ht="11.25" customHeight="1">
      <c r="A361" s="138" t="s">
        <v>597</v>
      </c>
      <c r="B361" s="138"/>
      <c r="C361" s="138"/>
      <c r="D361" s="186" t="s">
        <v>1618</v>
      </c>
      <c r="E361" s="122"/>
      <c r="F361" s="144">
        <f>F362-SUM(F346:F360)</f>
        <v>125541</v>
      </c>
      <c r="G361" s="144">
        <f>G362-SUM(G346:G360)</f>
        <v>145045</v>
      </c>
      <c r="H361" s="144"/>
      <c r="I361" s="144">
        <f>I362-SUM(I346:I360)</f>
        <v>105206</v>
      </c>
      <c r="J361" s="144">
        <f>J362-SUM(J346:J360)</f>
        <v>123291</v>
      </c>
    </row>
    <row r="362" spans="1:10" ht="11.25" customHeight="1">
      <c r="A362" s="181" t="s">
        <v>1094</v>
      </c>
      <c r="B362" s="181"/>
      <c r="C362" s="181"/>
      <c r="D362" s="186" t="s">
        <v>1618</v>
      </c>
      <c r="E362" s="122"/>
      <c r="F362" s="132">
        <v>3084535</v>
      </c>
      <c r="G362" s="132">
        <v>3629571</v>
      </c>
      <c r="H362" s="132"/>
      <c r="I362" s="132">
        <v>2786660</v>
      </c>
      <c r="J362" s="132">
        <v>2889393</v>
      </c>
    </row>
    <row r="363" spans="1:10" ht="11.25" customHeight="1">
      <c r="A363" s="181" t="s">
        <v>598</v>
      </c>
      <c r="B363" s="181"/>
      <c r="C363" s="181"/>
      <c r="D363" s="186" t="s">
        <v>1618</v>
      </c>
      <c r="E363" s="128"/>
      <c r="F363" s="185">
        <f>SUM(F344,F362)</f>
        <v>3095911</v>
      </c>
      <c r="G363" s="185">
        <f>SUM(G344,G362)</f>
        <v>3649155</v>
      </c>
      <c r="H363" s="185"/>
      <c r="I363" s="185">
        <f>SUM(I344,I362)</f>
        <v>2798276</v>
      </c>
      <c r="J363" s="185">
        <f>SUM(J344,J362)</f>
        <v>2907871</v>
      </c>
    </row>
    <row r="364" spans="1:10" ht="11.25" customHeight="1">
      <c r="A364" s="283" t="s">
        <v>1210</v>
      </c>
      <c r="B364" s="283"/>
      <c r="C364" s="283"/>
      <c r="D364" s="283"/>
      <c r="E364" s="283"/>
      <c r="F364" s="283"/>
      <c r="G364" s="283"/>
      <c r="H364" s="283"/>
      <c r="I364" s="283"/>
      <c r="J364" s="283"/>
    </row>
    <row r="365" spans="1:10" ht="11.25" customHeight="1">
      <c r="A365" s="285" t="s">
        <v>1071</v>
      </c>
      <c r="B365" s="285"/>
      <c r="C365" s="285"/>
      <c r="D365" s="285"/>
      <c r="E365" s="285"/>
      <c r="F365" s="285"/>
      <c r="G365" s="285"/>
      <c r="H365" s="285"/>
      <c r="I365" s="285"/>
      <c r="J365" s="285"/>
    </row>
    <row r="366" spans="1:10" ht="11.25" customHeight="1">
      <c r="A366" s="285" t="s">
        <v>1211</v>
      </c>
      <c r="B366" s="285"/>
      <c r="C366" s="285"/>
      <c r="D366" s="285"/>
      <c r="E366" s="285"/>
      <c r="F366" s="285"/>
      <c r="G366" s="285"/>
      <c r="H366" s="285"/>
      <c r="I366" s="285"/>
      <c r="J366" s="285"/>
    </row>
    <row r="367" spans="1:10" ht="11.25" customHeight="1">
      <c r="A367" s="286" t="s">
        <v>1212</v>
      </c>
      <c r="B367" s="286"/>
      <c r="C367" s="286"/>
      <c r="D367" s="286"/>
      <c r="E367" s="286"/>
      <c r="F367" s="286"/>
      <c r="G367" s="286"/>
      <c r="H367" s="286"/>
      <c r="I367" s="286"/>
      <c r="J367" s="286"/>
    </row>
    <row r="368" spans="1:10" ht="11.25" customHeight="1">
      <c r="A368" s="284" t="s">
        <v>1213</v>
      </c>
      <c r="B368" s="284"/>
      <c r="C368" s="284"/>
      <c r="D368" s="284"/>
      <c r="E368" s="284"/>
      <c r="F368" s="284"/>
      <c r="G368" s="284"/>
      <c r="H368" s="284"/>
      <c r="I368" s="284"/>
      <c r="J368" s="284"/>
    </row>
    <row r="369" spans="1:10" ht="11.25" customHeight="1">
      <c r="A369" s="285" t="s">
        <v>1851</v>
      </c>
      <c r="B369" s="285"/>
      <c r="C369" s="285"/>
      <c r="D369" s="285"/>
      <c r="E369" s="285"/>
      <c r="F369" s="285"/>
      <c r="G369" s="285"/>
      <c r="H369" s="285"/>
      <c r="I369" s="285"/>
      <c r="J369" s="285"/>
    </row>
    <row r="370" spans="1:10" ht="11.25" customHeight="1">
      <c r="A370" s="285" t="s">
        <v>1391</v>
      </c>
      <c r="B370" s="285"/>
      <c r="C370" s="285"/>
      <c r="D370" s="285"/>
      <c r="E370" s="285"/>
      <c r="F370" s="285"/>
      <c r="G370" s="285"/>
      <c r="H370" s="285"/>
      <c r="I370" s="285"/>
      <c r="J370" s="285"/>
    </row>
    <row r="371" spans="1:10" ht="11.25" customHeight="1">
      <c r="A371" s="257"/>
      <c r="B371" s="257"/>
      <c r="C371" s="257"/>
      <c r="D371" s="257"/>
      <c r="E371" s="257"/>
      <c r="F371" s="257"/>
      <c r="G371" s="257"/>
      <c r="H371" s="257"/>
      <c r="I371" s="257"/>
      <c r="J371" s="257"/>
    </row>
    <row r="372" spans="1:10" ht="11.25" customHeight="1">
      <c r="A372" s="252" t="s">
        <v>1072</v>
      </c>
      <c r="B372" s="252"/>
      <c r="C372" s="252"/>
      <c r="D372" s="252"/>
      <c r="E372" s="252"/>
      <c r="F372" s="252"/>
      <c r="G372" s="252"/>
      <c r="H372" s="252"/>
      <c r="I372" s="252"/>
      <c r="J372" s="252"/>
    </row>
  </sheetData>
  <mergeCells count="74">
    <mergeCell ref="F331:G331"/>
    <mergeCell ref="I331:J331"/>
    <mergeCell ref="A332:D332"/>
    <mergeCell ref="A325:J325"/>
    <mergeCell ref="A326:J326"/>
    <mergeCell ref="A327:J327"/>
    <mergeCell ref="A329:J329"/>
    <mergeCell ref="A328:J328"/>
    <mergeCell ref="A330:J330"/>
    <mergeCell ref="A331:D331"/>
    <mergeCell ref="A202:D202"/>
    <mergeCell ref="A260:J260"/>
    <mergeCell ref="A261:J261"/>
    <mergeCell ref="A262:J262"/>
    <mergeCell ref="A259:J259"/>
    <mergeCell ref="A199:J199"/>
    <mergeCell ref="F201:G201"/>
    <mergeCell ref="I201:J201"/>
    <mergeCell ref="A200:J200"/>
    <mergeCell ref="A201:D201"/>
    <mergeCell ref="A130:J130"/>
    <mergeCell ref="A131:J131"/>
    <mergeCell ref="A132:J132"/>
    <mergeCell ref="A134:J134"/>
    <mergeCell ref="A133:J133"/>
    <mergeCell ref="A7:D7"/>
    <mergeCell ref="A65:J65"/>
    <mergeCell ref="A66:J66"/>
    <mergeCell ref="A67:J67"/>
    <mergeCell ref="A63:J63"/>
    <mergeCell ref="A64:J64"/>
    <mergeCell ref="A1:J1"/>
    <mergeCell ref="A2:J2"/>
    <mergeCell ref="A4:J4"/>
    <mergeCell ref="F6:G6"/>
    <mergeCell ref="I6:J6"/>
    <mergeCell ref="A3:J3"/>
    <mergeCell ref="A5:J5"/>
    <mergeCell ref="A6:D6"/>
    <mergeCell ref="A68:J68"/>
    <mergeCell ref="A70:J70"/>
    <mergeCell ref="A71:D71"/>
    <mergeCell ref="A129:J129"/>
    <mergeCell ref="A69:J69"/>
    <mergeCell ref="F71:G71"/>
    <mergeCell ref="I71:J71"/>
    <mergeCell ref="A72:D72"/>
    <mergeCell ref="A135:J135"/>
    <mergeCell ref="A136:D136"/>
    <mergeCell ref="A194:J194"/>
    <mergeCell ref="A198:J198"/>
    <mergeCell ref="F136:G136"/>
    <mergeCell ref="I136:J136"/>
    <mergeCell ref="A137:D137"/>
    <mergeCell ref="A195:J195"/>
    <mergeCell ref="A196:J196"/>
    <mergeCell ref="A197:J197"/>
    <mergeCell ref="A263:J263"/>
    <mergeCell ref="A265:J265"/>
    <mergeCell ref="A323:J323"/>
    <mergeCell ref="A324:J324"/>
    <mergeCell ref="A264:J264"/>
    <mergeCell ref="F266:G266"/>
    <mergeCell ref="I266:J266"/>
    <mergeCell ref="A267:D267"/>
    <mergeCell ref="A364:J364"/>
    <mergeCell ref="A365:J365"/>
    <mergeCell ref="A366:J366"/>
    <mergeCell ref="A367:J367"/>
    <mergeCell ref="A372:J372"/>
    <mergeCell ref="A368:J368"/>
    <mergeCell ref="A369:J369"/>
    <mergeCell ref="A370:J370"/>
    <mergeCell ref="A371:J371"/>
  </mergeCells>
  <printOptions/>
  <pageMargins left="0.5" right="0.5" top="0.5" bottom="0.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J157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2812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1393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2514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1.25" customHeight="1">
      <c r="A4" s="253" t="s">
        <v>2319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35"/>
      <c r="F6" s="294" t="s">
        <v>1612</v>
      </c>
      <c r="G6" s="280"/>
      <c r="H6" s="126"/>
      <c r="I6" s="294" t="s">
        <v>1613</v>
      </c>
      <c r="J6" s="280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29" t="s">
        <v>2172</v>
      </c>
      <c r="G7" s="129" t="s">
        <v>2173</v>
      </c>
      <c r="H7" s="128"/>
      <c r="I7" s="129" t="s">
        <v>2172</v>
      </c>
      <c r="J7" s="129" t="s">
        <v>2173</v>
      </c>
    </row>
    <row r="8" spans="1:10" ht="11.25" customHeight="1">
      <c r="A8" s="130" t="s">
        <v>569</v>
      </c>
      <c r="B8" s="176"/>
      <c r="C8" s="176"/>
      <c r="D8" s="176"/>
      <c r="E8" s="180" t="s">
        <v>1262</v>
      </c>
      <c r="F8" s="136"/>
      <c r="G8" s="136"/>
      <c r="H8" s="135"/>
      <c r="I8" s="136"/>
      <c r="J8" s="136"/>
    </row>
    <row r="9" spans="1:10" ht="11.25" customHeight="1">
      <c r="A9" s="134" t="s">
        <v>2176</v>
      </c>
      <c r="B9" s="130"/>
      <c r="C9" s="130"/>
      <c r="D9" s="130"/>
      <c r="E9" s="148"/>
      <c r="F9" s="139"/>
      <c r="G9" s="139"/>
      <c r="H9" s="136"/>
      <c r="I9" s="139"/>
      <c r="J9" s="139"/>
    </row>
    <row r="10" spans="1:10" ht="11.25" customHeight="1">
      <c r="A10" s="138" t="s">
        <v>609</v>
      </c>
      <c r="B10" s="130"/>
      <c r="C10" s="130"/>
      <c r="D10" s="186" t="s">
        <v>1394</v>
      </c>
      <c r="E10" s="148"/>
      <c r="F10" s="143">
        <v>1</v>
      </c>
      <c r="G10" s="143">
        <v>43</v>
      </c>
      <c r="H10" s="136"/>
      <c r="I10" s="143">
        <v>8</v>
      </c>
      <c r="J10" s="139">
        <v>311</v>
      </c>
    </row>
    <row r="11" spans="1:10" ht="11.25" customHeight="1">
      <c r="A11" s="138" t="s">
        <v>603</v>
      </c>
      <c r="B11" s="130"/>
      <c r="C11" s="130"/>
      <c r="D11" s="186" t="s">
        <v>1618</v>
      </c>
      <c r="E11" s="148"/>
      <c r="F11" s="139">
        <v>27806</v>
      </c>
      <c r="G11" s="139">
        <v>176897</v>
      </c>
      <c r="H11" s="136"/>
      <c r="I11" s="143">
        <v>20824</v>
      </c>
      <c r="J11" s="143">
        <v>149823</v>
      </c>
    </row>
    <row r="12" spans="1:10" ht="11.25" customHeight="1">
      <c r="A12" s="138" t="s">
        <v>612</v>
      </c>
      <c r="B12" s="130"/>
      <c r="C12" s="130"/>
      <c r="D12" s="186" t="s">
        <v>1618</v>
      </c>
      <c r="E12" s="148"/>
      <c r="F12" s="143">
        <v>0.3</v>
      </c>
      <c r="G12" s="143">
        <v>3</v>
      </c>
      <c r="H12" s="136"/>
      <c r="I12" s="143">
        <v>14</v>
      </c>
      <c r="J12" s="139">
        <v>100</v>
      </c>
    </row>
    <row r="13" spans="1:10" ht="11.25" customHeight="1">
      <c r="A13" s="138" t="s">
        <v>613</v>
      </c>
      <c r="B13" s="130"/>
      <c r="C13" s="130"/>
      <c r="D13" s="186" t="s">
        <v>1618</v>
      </c>
      <c r="E13" s="148"/>
      <c r="F13" s="143" t="s">
        <v>584</v>
      </c>
      <c r="G13" s="143" t="s">
        <v>584</v>
      </c>
      <c r="H13" s="136"/>
      <c r="I13" s="239" t="s">
        <v>1849</v>
      </c>
      <c r="J13" s="143">
        <v>0.7</v>
      </c>
    </row>
    <row r="14" spans="1:10" ht="11.25" customHeight="1">
      <c r="A14" s="181" t="s">
        <v>1094</v>
      </c>
      <c r="B14" s="130"/>
      <c r="C14" s="130"/>
      <c r="D14" s="186" t="s">
        <v>1618</v>
      </c>
      <c r="E14" s="122"/>
      <c r="F14" s="132">
        <f>SUM(F10:F13)</f>
        <v>27807.3</v>
      </c>
      <c r="G14" s="132">
        <f>SUM(G10:G13)</f>
        <v>176943</v>
      </c>
      <c r="H14" s="132"/>
      <c r="I14" s="132">
        <f>SUM(I10:I13)</f>
        <v>20846</v>
      </c>
      <c r="J14" s="132">
        <f>SUM(J10:J13)</f>
        <v>150234.7</v>
      </c>
    </row>
    <row r="15" spans="1:10" ht="11.25" customHeight="1">
      <c r="A15" s="134" t="s">
        <v>585</v>
      </c>
      <c r="B15" s="130"/>
      <c r="C15" s="130"/>
      <c r="D15" s="130"/>
      <c r="E15" s="122"/>
      <c r="F15" s="136"/>
      <c r="G15" s="136"/>
      <c r="H15" s="136"/>
      <c r="I15" s="136"/>
      <c r="J15" s="136"/>
    </row>
    <row r="16" spans="1:10" ht="11.25" customHeight="1">
      <c r="A16" s="138" t="s">
        <v>614</v>
      </c>
      <c r="B16" s="130"/>
      <c r="C16" s="130"/>
      <c r="D16" s="186" t="s">
        <v>1618</v>
      </c>
      <c r="E16" s="122"/>
      <c r="F16" s="239" t="s">
        <v>1849</v>
      </c>
      <c r="G16" s="143">
        <v>14</v>
      </c>
      <c r="H16" s="136"/>
      <c r="I16" s="143">
        <v>0.1</v>
      </c>
      <c r="J16" s="139">
        <v>21</v>
      </c>
    </row>
    <row r="17" spans="1:10" ht="11.25" customHeight="1">
      <c r="A17" s="138" t="s">
        <v>1248</v>
      </c>
      <c r="B17" s="130"/>
      <c r="C17" s="130"/>
      <c r="D17" s="186" t="s">
        <v>1618</v>
      </c>
      <c r="E17" s="122"/>
      <c r="F17" s="139">
        <v>8</v>
      </c>
      <c r="G17" s="139">
        <v>104</v>
      </c>
      <c r="H17" s="136"/>
      <c r="I17" s="143">
        <v>0.1</v>
      </c>
      <c r="J17" s="143">
        <v>11</v>
      </c>
    </row>
    <row r="18" spans="1:10" ht="11.25" customHeight="1">
      <c r="A18" s="138" t="s">
        <v>1395</v>
      </c>
      <c r="B18" s="130"/>
      <c r="C18" s="130"/>
      <c r="D18" s="186" t="s">
        <v>1618</v>
      </c>
      <c r="E18" s="122"/>
      <c r="F18" s="143">
        <v>4</v>
      </c>
      <c r="G18" s="143">
        <v>550</v>
      </c>
      <c r="H18" s="136"/>
      <c r="I18" s="143">
        <v>20</v>
      </c>
      <c r="J18" s="139">
        <v>1651</v>
      </c>
    </row>
    <row r="19" spans="1:10" ht="11.25" customHeight="1">
      <c r="A19" s="138" t="s">
        <v>597</v>
      </c>
      <c r="B19" s="130"/>
      <c r="C19" s="130"/>
      <c r="D19" s="186" t="s">
        <v>1618</v>
      </c>
      <c r="E19" s="122"/>
      <c r="F19" s="144">
        <f>F20-SUM(F16:F18)</f>
        <v>1</v>
      </c>
      <c r="G19" s="144">
        <f>G20-SUM(G16:G18)</f>
        <v>18</v>
      </c>
      <c r="H19" s="144"/>
      <c r="I19" s="239" t="s">
        <v>1849</v>
      </c>
      <c r="J19" s="144">
        <f>J20-SUM(J16:J18)</f>
        <v>23</v>
      </c>
    </row>
    <row r="20" spans="1:10" ht="11.25" customHeight="1">
      <c r="A20" s="181" t="s">
        <v>1094</v>
      </c>
      <c r="B20" s="130"/>
      <c r="C20" s="130"/>
      <c r="D20" s="186" t="s">
        <v>1618</v>
      </c>
      <c r="E20" s="122"/>
      <c r="F20" s="132">
        <v>13</v>
      </c>
      <c r="G20" s="132">
        <v>686</v>
      </c>
      <c r="H20" s="132"/>
      <c r="I20" s="132">
        <v>20.2</v>
      </c>
      <c r="J20" s="132">
        <v>1706</v>
      </c>
    </row>
    <row r="21" spans="1:10" ht="11.25" customHeight="1">
      <c r="A21" s="138" t="s">
        <v>598</v>
      </c>
      <c r="B21" s="130"/>
      <c r="C21" s="130"/>
      <c r="D21" s="186" t="s">
        <v>1618</v>
      </c>
      <c r="E21" s="122"/>
      <c r="F21" s="182">
        <f>SUM(F14,F20)</f>
        <v>27820.3</v>
      </c>
      <c r="G21" s="182">
        <f>SUM(G14,G20)</f>
        <v>177629</v>
      </c>
      <c r="H21" s="182"/>
      <c r="I21" s="182">
        <f>SUM(I14,I20)</f>
        <v>20866.2</v>
      </c>
      <c r="J21" s="182">
        <f>SUM(J14,J20)</f>
        <v>151940.7</v>
      </c>
    </row>
    <row r="22" spans="1:10" ht="11.25" customHeight="1">
      <c r="A22" s="130" t="s">
        <v>1235</v>
      </c>
      <c r="B22" s="176"/>
      <c r="C22" s="176"/>
      <c r="D22" s="176"/>
      <c r="E22" s="183" t="s">
        <v>1236</v>
      </c>
      <c r="F22" s="136"/>
      <c r="G22" s="136"/>
      <c r="H22" s="135"/>
      <c r="I22" s="136"/>
      <c r="J22" s="136"/>
    </row>
    <row r="23" spans="1:10" ht="11.25" customHeight="1">
      <c r="A23" s="134" t="s">
        <v>602</v>
      </c>
      <c r="B23" s="130"/>
      <c r="C23" s="130"/>
      <c r="D23" s="130"/>
      <c r="E23" s="148"/>
      <c r="F23" s="139"/>
      <c r="G23" s="139"/>
      <c r="H23" s="136"/>
      <c r="I23" s="139"/>
      <c r="J23" s="139"/>
    </row>
    <row r="24" spans="1:10" ht="11.25" customHeight="1">
      <c r="A24" s="138" t="s">
        <v>2328</v>
      </c>
      <c r="B24" s="130"/>
      <c r="C24" s="130"/>
      <c r="D24" s="186" t="s">
        <v>1618</v>
      </c>
      <c r="E24" s="148"/>
      <c r="F24" s="143">
        <v>1</v>
      </c>
      <c r="G24" s="143">
        <v>200</v>
      </c>
      <c r="H24" s="136"/>
      <c r="I24" s="239" t="s">
        <v>1849</v>
      </c>
      <c r="J24" s="143">
        <v>1</v>
      </c>
    </row>
    <row r="25" spans="1:10" ht="11.25" customHeight="1">
      <c r="A25" s="138" t="s">
        <v>609</v>
      </c>
      <c r="B25" s="130"/>
      <c r="C25" s="130"/>
      <c r="D25" s="186" t="s">
        <v>1618</v>
      </c>
      <c r="E25" s="148"/>
      <c r="F25" s="143">
        <v>172</v>
      </c>
      <c r="G25" s="143">
        <v>39996</v>
      </c>
      <c r="H25" s="136"/>
      <c r="I25" s="143">
        <v>47</v>
      </c>
      <c r="J25" s="143">
        <v>11847</v>
      </c>
    </row>
    <row r="26" spans="1:10" ht="11.25" customHeight="1">
      <c r="A26" s="138" t="s">
        <v>603</v>
      </c>
      <c r="B26" s="130"/>
      <c r="C26" s="130"/>
      <c r="D26" s="186" t="s">
        <v>1618</v>
      </c>
      <c r="E26" s="148"/>
      <c r="F26" s="143">
        <v>2</v>
      </c>
      <c r="G26" s="143">
        <v>405</v>
      </c>
      <c r="H26" s="136"/>
      <c r="I26" s="143">
        <v>0.2</v>
      </c>
      <c r="J26" s="143">
        <v>36</v>
      </c>
    </row>
    <row r="27" spans="1:10" ht="11.25" customHeight="1">
      <c r="A27" s="138" t="s">
        <v>605</v>
      </c>
      <c r="B27" s="130"/>
      <c r="C27" s="130"/>
      <c r="D27" s="186" t="s">
        <v>1618</v>
      </c>
      <c r="E27" s="148"/>
      <c r="F27" s="239" t="s">
        <v>1849</v>
      </c>
      <c r="G27" s="143">
        <v>1</v>
      </c>
      <c r="H27" s="136"/>
      <c r="I27" s="143">
        <v>0.1</v>
      </c>
      <c r="J27" s="143">
        <v>0.4</v>
      </c>
    </row>
    <row r="28" spans="1:10" ht="11.25" customHeight="1">
      <c r="A28" s="138" t="s">
        <v>611</v>
      </c>
      <c r="B28" s="130"/>
      <c r="C28" s="130"/>
      <c r="D28" s="186" t="s">
        <v>1618</v>
      </c>
      <c r="E28" s="148"/>
      <c r="F28" s="143">
        <v>11</v>
      </c>
      <c r="G28" s="143">
        <v>2424</v>
      </c>
      <c r="H28" s="136"/>
      <c r="I28" s="143" t="s">
        <v>584</v>
      </c>
      <c r="J28" s="143" t="s">
        <v>584</v>
      </c>
    </row>
    <row r="29" spans="1:10" ht="11.25" customHeight="1">
      <c r="A29" s="138" t="s">
        <v>612</v>
      </c>
      <c r="B29" s="130"/>
      <c r="C29" s="130"/>
      <c r="D29" s="186" t="s">
        <v>1618</v>
      </c>
      <c r="E29" s="148"/>
      <c r="F29" s="143">
        <v>9</v>
      </c>
      <c r="G29" s="143">
        <v>6920</v>
      </c>
      <c r="H29" s="136"/>
      <c r="I29" s="143">
        <v>6</v>
      </c>
      <c r="J29" s="143">
        <v>4203</v>
      </c>
    </row>
    <row r="30" spans="1:10" ht="11.25" customHeight="1">
      <c r="A30" s="138" t="s">
        <v>613</v>
      </c>
      <c r="B30" s="130"/>
      <c r="C30" s="130"/>
      <c r="D30" s="186" t="s">
        <v>1618</v>
      </c>
      <c r="E30" s="122"/>
      <c r="F30" s="143">
        <v>2</v>
      </c>
      <c r="G30" s="143">
        <v>389</v>
      </c>
      <c r="H30" s="136"/>
      <c r="I30" s="143">
        <v>1</v>
      </c>
      <c r="J30" s="143">
        <v>234</v>
      </c>
    </row>
    <row r="31" spans="1:10" ht="11.25" customHeight="1">
      <c r="A31" s="138" t="s">
        <v>597</v>
      </c>
      <c r="B31" s="130"/>
      <c r="C31" s="130"/>
      <c r="D31" s="186" t="s">
        <v>1618</v>
      </c>
      <c r="E31" s="122"/>
      <c r="F31" s="168" t="s">
        <v>1616</v>
      </c>
      <c r="G31" s="168" t="s">
        <v>1616</v>
      </c>
      <c r="H31" s="144"/>
      <c r="I31" s="144">
        <f>I32-SUM(I24:I30)</f>
        <v>0.6999999999999957</v>
      </c>
      <c r="J31" s="239" t="s">
        <v>1849</v>
      </c>
    </row>
    <row r="32" spans="1:10" ht="11.25" customHeight="1">
      <c r="A32" s="181" t="s">
        <v>1094</v>
      </c>
      <c r="B32" s="130"/>
      <c r="C32" s="130"/>
      <c r="D32" s="186" t="s">
        <v>1618</v>
      </c>
      <c r="E32" s="122"/>
      <c r="F32" s="132">
        <f>SUM(F24:F30)</f>
        <v>197</v>
      </c>
      <c r="G32" s="132">
        <f>SUM(G24:G30)</f>
        <v>50335</v>
      </c>
      <c r="H32" s="132"/>
      <c r="I32" s="132">
        <v>55</v>
      </c>
      <c r="J32" s="132">
        <f>SUM(J24:J30)</f>
        <v>16321.4</v>
      </c>
    </row>
    <row r="33" spans="1:10" ht="11.25" customHeight="1">
      <c r="A33" s="134" t="s">
        <v>585</v>
      </c>
      <c r="B33" s="130"/>
      <c r="C33" s="130"/>
      <c r="D33" s="130"/>
      <c r="E33" s="122"/>
      <c r="F33" s="136"/>
      <c r="G33" s="136"/>
      <c r="H33" s="136"/>
      <c r="I33" s="136"/>
      <c r="J33" s="136"/>
    </row>
    <row r="34" spans="1:10" ht="11.25" customHeight="1">
      <c r="A34" s="138" t="s">
        <v>1264</v>
      </c>
      <c r="B34" s="130"/>
      <c r="C34" s="130"/>
      <c r="D34" s="186" t="s">
        <v>1618</v>
      </c>
      <c r="E34" s="122"/>
      <c r="F34" s="136">
        <v>7</v>
      </c>
      <c r="G34" s="136">
        <v>5527</v>
      </c>
      <c r="H34" s="136"/>
      <c r="I34" s="136">
        <v>11</v>
      </c>
      <c r="J34" s="136">
        <v>9680</v>
      </c>
    </row>
    <row r="35" spans="1:10" ht="11.25" customHeight="1">
      <c r="A35" s="138" t="s">
        <v>1248</v>
      </c>
      <c r="B35" s="130"/>
      <c r="C35" s="130"/>
      <c r="D35" s="186" t="s">
        <v>1618</v>
      </c>
      <c r="E35" s="122"/>
      <c r="F35" s="136">
        <v>4</v>
      </c>
      <c r="G35" s="136">
        <v>819</v>
      </c>
      <c r="H35" s="136"/>
      <c r="I35" s="239" t="s">
        <v>1849</v>
      </c>
      <c r="J35" s="136">
        <v>5</v>
      </c>
    </row>
    <row r="36" spans="1:10" ht="11.25" customHeight="1">
      <c r="A36" s="138" t="s">
        <v>1267</v>
      </c>
      <c r="B36" s="130"/>
      <c r="C36" s="130"/>
      <c r="D36" s="186" t="s">
        <v>1618</v>
      </c>
      <c r="E36" s="122"/>
      <c r="F36" s="136">
        <v>30</v>
      </c>
      <c r="G36" s="136">
        <v>32178</v>
      </c>
      <c r="H36" s="136"/>
      <c r="I36" s="136">
        <v>32</v>
      </c>
      <c r="J36" s="136">
        <v>37755</v>
      </c>
    </row>
    <row r="37" spans="1:10" ht="11.25" customHeight="1">
      <c r="A37" s="138" t="s">
        <v>614</v>
      </c>
      <c r="B37" s="130"/>
      <c r="C37" s="130"/>
      <c r="D37" s="186" t="s">
        <v>1618</v>
      </c>
      <c r="E37" s="122"/>
      <c r="F37" s="136">
        <v>18</v>
      </c>
      <c r="G37" s="136">
        <v>17605</v>
      </c>
      <c r="H37" s="136"/>
      <c r="I37" s="136">
        <v>21</v>
      </c>
      <c r="J37" s="136">
        <v>28060</v>
      </c>
    </row>
    <row r="38" spans="1:10" ht="11.25" customHeight="1">
      <c r="A38" s="138" t="s">
        <v>590</v>
      </c>
      <c r="B38" s="130"/>
      <c r="C38" s="130"/>
      <c r="D38" s="186" t="s">
        <v>1618</v>
      </c>
      <c r="E38" s="122"/>
      <c r="F38" s="136">
        <v>0.4</v>
      </c>
      <c r="G38" s="136">
        <v>354</v>
      </c>
      <c r="H38" s="136"/>
      <c r="I38" s="136">
        <v>0.3</v>
      </c>
      <c r="J38" s="136">
        <v>359</v>
      </c>
    </row>
    <row r="39" spans="1:10" ht="11.25" customHeight="1">
      <c r="A39" s="138" t="s">
        <v>1220</v>
      </c>
      <c r="B39" s="130"/>
      <c r="C39" s="130"/>
      <c r="D39" s="186" t="s">
        <v>1618</v>
      </c>
      <c r="E39" s="122"/>
      <c r="F39" s="136">
        <v>3</v>
      </c>
      <c r="G39" s="136">
        <v>1361</v>
      </c>
      <c r="H39" s="136"/>
      <c r="I39" s="143">
        <v>1</v>
      </c>
      <c r="J39" s="143">
        <v>980</v>
      </c>
    </row>
    <row r="40" spans="1:10" ht="11.25" customHeight="1">
      <c r="A40" s="138" t="s">
        <v>1239</v>
      </c>
      <c r="B40" s="130"/>
      <c r="C40" s="130"/>
      <c r="D40" s="186" t="s">
        <v>1618</v>
      </c>
      <c r="E40" s="122"/>
      <c r="F40" s="136">
        <v>0.2</v>
      </c>
      <c r="G40" s="136">
        <v>51</v>
      </c>
      <c r="H40" s="136"/>
      <c r="I40" s="136">
        <v>0.4</v>
      </c>
      <c r="J40" s="136">
        <v>275</v>
      </c>
    </row>
    <row r="41" spans="1:10" ht="11.25" customHeight="1">
      <c r="A41" s="138" t="s">
        <v>1240</v>
      </c>
      <c r="B41" s="130"/>
      <c r="C41" s="130"/>
      <c r="D41" s="186" t="s">
        <v>1618</v>
      </c>
      <c r="E41" s="122"/>
      <c r="F41" s="136">
        <v>4</v>
      </c>
      <c r="G41" s="136">
        <v>1111</v>
      </c>
      <c r="H41" s="136"/>
      <c r="I41" s="136">
        <v>0.7</v>
      </c>
      <c r="J41" s="136">
        <v>343</v>
      </c>
    </row>
    <row r="42" spans="1:10" ht="11.25" customHeight="1">
      <c r="A42" s="138" t="s">
        <v>2341</v>
      </c>
      <c r="B42" s="130"/>
      <c r="C42" s="130"/>
      <c r="D42" s="186" t="s">
        <v>1618</v>
      </c>
      <c r="E42" s="122"/>
      <c r="F42" s="136">
        <v>13</v>
      </c>
      <c r="G42" s="136">
        <v>7046</v>
      </c>
      <c r="H42" s="136"/>
      <c r="I42" s="136">
        <v>11</v>
      </c>
      <c r="J42" s="136">
        <v>7101</v>
      </c>
    </row>
    <row r="43" spans="1:10" ht="11.25" customHeight="1">
      <c r="A43" s="138" t="s">
        <v>1228</v>
      </c>
      <c r="B43" s="130"/>
      <c r="C43" s="130"/>
      <c r="D43" s="186" t="s">
        <v>1618</v>
      </c>
      <c r="E43" s="122"/>
      <c r="F43" s="136">
        <v>3</v>
      </c>
      <c r="G43" s="136">
        <v>898</v>
      </c>
      <c r="H43" s="136"/>
      <c r="I43" s="136">
        <v>0.2</v>
      </c>
      <c r="J43" s="136">
        <v>207</v>
      </c>
    </row>
    <row r="44" spans="1:10" ht="11.25" customHeight="1">
      <c r="A44" s="138" t="s">
        <v>592</v>
      </c>
      <c r="B44" s="130"/>
      <c r="C44" s="130"/>
      <c r="D44" s="186" t="s">
        <v>1618</v>
      </c>
      <c r="E44" s="122"/>
      <c r="F44" s="136">
        <v>0.3</v>
      </c>
      <c r="G44" s="136">
        <v>197</v>
      </c>
      <c r="H44" s="136"/>
      <c r="I44" s="136">
        <v>0.3</v>
      </c>
      <c r="J44" s="136">
        <v>279</v>
      </c>
    </row>
    <row r="45" spans="1:10" ht="11.25" customHeight="1">
      <c r="A45" s="138" t="s">
        <v>596</v>
      </c>
      <c r="B45" s="130"/>
      <c r="C45" s="130"/>
      <c r="D45" s="186" t="s">
        <v>1618</v>
      </c>
      <c r="E45" s="122"/>
      <c r="F45" s="136">
        <v>6</v>
      </c>
      <c r="G45" s="136">
        <v>6071</v>
      </c>
      <c r="H45" s="136"/>
      <c r="I45" s="136">
        <v>8</v>
      </c>
      <c r="J45" s="136">
        <v>7294</v>
      </c>
    </row>
    <row r="46" spans="1:10" ht="11.25" customHeight="1">
      <c r="A46" s="138" t="s">
        <v>597</v>
      </c>
      <c r="B46" s="130"/>
      <c r="C46" s="130"/>
      <c r="D46" s="186" t="s">
        <v>1618</v>
      </c>
      <c r="E46" s="122"/>
      <c r="F46" s="144">
        <f>F47-SUM(F34:F45)</f>
        <v>23.10000000000001</v>
      </c>
      <c r="G46" s="144">
        <f>G47-SUM(G34:G45)</f>
        <v>17569</v>
      </c>
      <c r="H46" s="144"/>
      <c r="I46" s="144">
        <f>I47-SUM(I34:I45)</f>
        <v>20.099999999999994</v>
      </c>
      <c r="J46" s="144">
        <f>J47-SUM(J34:J45)</f>
        <v>20870</v>
      </c>
    </row>
    <row r="47" spans="1:10" ht="11.25" customHeight="1">
      <c r="A47" s="181" t="s">
        <v>1094</v>
      </c>
      <c r="B47" s="130"/>
      <c r="C47" s="130"/>
      <c r="D47" s="186" t="s">
        <v>1618</v>
      </c>
      <c r="E47" s="122"/>
      <c r="F47" s="132">
        <v>112</v>
      </c>
      <c r="G47" s="132">
        <v>90787</v>
      </c>
      <c r="H47" s="132"/>
      <c r="I47" s="132">
        <v>106</v>
      </c>
      <c r="J47" s="132">
        <v>113208</v>
      </c>
    </row>
    <row r="48" spans="1:10" ht="11.25" customHeight="1">
      <c r="A48" s="138" t="s">
        <v>598</v>
      </c>
      <c r="B48" s="130"/>
      <c r="C48" s="130"/>
      <c r="D48" s="186" t="s">
        <v>1618</v>
      </c>
      <c r="E48" s="122"/>
      <c r="F48" s="182">
        <f>SUM(F32,F47)</f>
        <v>309</v>
      </c>
      <c r="G48" s="182">
        <f>SUM(G32,G47)</f>
        <v>141122</v>
      </c>
      <c r="H48" s="182"/>
      <c r="I48" s="182">
        <f>SUM(I32,I47)</f>
        <v>161</v>
      </c>
      <c r="J48" s="182">
        <f>SUM(J32,J47)</f>
        <v>129529.4</v>
      </c>
    </row>
    <row r="49" spans="1:10" ht="11.25" customHeight="1">
      <c r="A49" s="130" t="s">
        <v>1396</v>
      </c>
      <c r="B49" s="176"/>
      <c r="C49" s="176"/>
      <c r="D49" s="176"/>
      <c r="E49" s="183" t="s">
        <v>1397</v>
      </c>
      <c r="F49" s="136"/>
      <c r="G49" s="136"/>
      <c r="H49" s="135"/>
      <c r="I49" s="136"/>
      <c r="J49" s="136"/>
    </row>
    <row r="50" spans="1:10" ht="11.25" customHeight="1">
      <c r="A50" s="134" t="s">
        <v>602</v>
      </c>
      <c r="B50" s="130"/>
      <c r="C50" s="130"/>
      <c r="D50" s="130"/>
      <c r="E50" s="148"/>
      <c r="F50" s="139"/>
      <c r="G50" s="139"/>
      <c r="H50" s="136"/>
      <c r="I50" s="139"/>
      <c r="J50" s="139"/>
    </row>
    <row r="51" spans="1:10" ht="11.25" customHeight="1">
      <c r="A51" s="138" t="s">
        <v>609</v>
      </c>
      <c r="B51" s="130"/>
      <c r="C51" s="130"/>
      <c r="D51" s="186"/>
      <c r="E51" s="148"/>
      <c r="F51" s="143">
        <v>5166</v>
      </c>
      <c r="G51" s="143">
        <v>1702</v>
      </c>
      <c r="H51" s="136"/>
      <c r="I51" s="143">
        <v>4545</v>
      </c>
      <c r="J51" s="143">
        <v>1764</v>
      </c>
    </row>
    <row r="52" spans="1:10" ht="11.25" customHeight="1">
      <c r="A52" s="138" t="s">
        <v>603</v>
      </c>
      <c r="B52" s="130"/>
      <c r="C52" s="130"/>
      <c r="D52" s="186"/>
      <c r="E52" s="148"/>
      <c r="F52" s="143">
        <v>208878</v>
      </c>
      <c r="G52" s="143">
        <v>34528</v>
      </c>
      <c r="H52" s="136"/>
      <c r="I52" s="143">
        <v>119515</v>
      </c>
      <c r="J52" s="143">
        <v>21219</v>
      </c>
    </row>
    <row r="53" spans="1:10" ht="11.25" customHeight="1">
      <c r="A53" s="138" t="s">
        <v>604</v>
      </c>
      <c r="B53" s="130"/>
      <c r="C53" s="130"/>
      <c r="D53" s="186"/>
      <c r="E53" s="148"/>
      <c r="F53" s="143">
        <v>118</v>
      </c>
      <c r="G53" s="143">
        <v>26</v>
      </c>
      <c r="H53" s="136"/>
      <c r="I53" s="143" t="s">
        <v>584</v>
      </c>
      <c r="J53" s="143" t="s">
        <v>584</v>
      </c>
    </row>
    <row r="54" spans="1:10" ht="11.25" customHeight="1">
      <c r="A54" s="138" t="s">
        <v>612</v>
      </c>
      <c r="B54" s="130"/>
      <c r="C54" s="130"/>
      <c r="D54" s="186"/>
      <c r="E54" s="122"/>
      <c r="F54" s="143">
        <v>347221</v>
      </c>
      <c r="G54" s="143">
        <v>72388</v>
      </c>
      <c r="H54" s="136"/>
      <c r="I54" s="143">
        <v>207922</v>
      </c>
      <c r="J54" s="143">
        <v>45742</v>
      </c>
    </row>
    <row r="55" spans="1:10" ht="11.25" customHeight="1">
      <c r="A55" s="181" t="s">
        <v>1094</v>
      </c>
      <c r="B55" s="130"/>
      <c r="C55" s="130"/>
      <c r="D55" s="186"/>
      <c r="E55" s="122"/>
      <c r="F55" s="132">
        <f>SUM(F51:F54)</f>
        <v>561383</v>
      </c>
      <c r="G55" s="132">
        <f>SUM(G51:G54)</f>
        <v>108644</v>
      </c>
      <c r="H55" s="132"/>
      <c r="I55" s="132">
        <f>SUM(I51:I54)</f>
        <v>331982</v>
      </c>
      <c r="J55" s="132">
        <f>SUM(J51:J54)</f>
        <v>68725</v>
      </c>
    </row>
    <row r="56" spans="1:10" ht="11.25" customHeight="1">
      <c r="A56" s="134" t="s">
        <v>585</v>
      </c>
      <c r="B56" s="130"/>
      <c r="C56" s="130"/>
      <c r="D56" s="130"/>
      <c r="E56" s="122"/>
      <c r="F56" s="136"/>
      <c r="G56" s="136"/>
      <c r="H56" s="136"/>
      <c r="I56" s="136"/>
      <c r="J56" s="136"/>
    </row>
    <row r="57" spans="1:10" ht="11.25" customHeight="1">
      <c r="A57" s="138" t="s">
        <v>1264</v>
      </c>
      <c r="B57" s="130"/>
      <c r="C57" s="130"/>
      <c r="D57" s="186"/>
      <c r="E57" s="122"/>
      <c r="F57" s="136">
        <v>858</v>
      </c>
      <c r="G57" s="136">
        <v>777</v>
      </c>
      <c r="H57" s="136"/>
      <c r="I57" s="136">
        <v>2</v>
      </c>
      <c r="J57" s="136">
        <v>3</v>
      </c>
    </row>
    <row r="58" spans="1:10" ht="11.25" customHeight="1">
      <c r="A58" s="138" t="s">
        <v>1237</v>
      </c>
      <c r="B58" s="130"/>
      <c r="C58" s="130"/>
      <c r="D58" s="186"/>
      <c r="E58" s="122"/>
      <c r="F58" s="136">
        <v>203</v>
      </c>
      <c r="G58" s="136">
        <v>64</v>
      </c>
      <c r="H58" s="136"/>
      <c r="I58" s="136">
        <v>401</v>
      </c>
      <c r="J58" s="136">
        <v>124</v>
      </c>
    </row>
    <row r="59" spans="1:10" ht="11.25" customHeight="1">
      <c r="A59" s="138" t="s">
        <v>1267</v>
      </c>
      <c r="B59" s="130"/>
      <c r="C59" s="130"/>
      <c r="D59" s="186"/>
      <c r="E59" s="122"/>
      <c r="F59" s="136">
        <v>4281</v>
      </c>
      <c r="G59" s="136">
        <v>1881</v>
      </c>
      <c r="H59" s="136"/>
      <c r="I59" s="143">
        <v>1252</v>
      </c>
      <c r="J59" s="143">
        <v>697</v>
      </c>
    </row>
    <row r="60" spans="1:10" ht="11.25" customHeight="1">
      <c r="A60" s="138" t="s">
        <v>614</v>
      </c>
      <c r="B60" s="130"/>
      <c r="C60" s="130"/>
      <c r="D60" s="186"/>
      <c r="E60" s="122"/>
      <c r="F60" s="136">
        <v>421</v>
      </c>
      <c r="G60" s="136">
        <v>183</v>
      </c>
      <c r="H60" s="136"/>
      <c r="I60" s="143">
        <v>1630</v>
      </c>
      <c r="J60" s="136">
        <v>1007</v>
      </c>
    </row>
    <row r="61" spans="1:10" ht="11.25" customHeight="1">
      <c r="A61" s="138" t="s">
        <v>1220</v>
      </c>
      <c r="B61" s="130"/>
      <c r="C61" s="130"/>
      <c r="D61" s="186"/>
      <c r="E61" s="122"/>
      <c r="F61" s="163" t="s">
        <v>584</v>
      </c>
      <c r="G61" s="163" t="s">
        <v>584</v>
      </c>
      <c r="H61" s="136"/>
      <c r="I61" s="136">
        <v>4517</v>
      </c>
      <c r="J61" s="136">
        <v>2175</v>
      </c>
    </row>
    <row r="62" spans="1:10" ht="11.25" customHeight="1">
      <c r="A62" s="138" t="s">
        <v>1239</v>
      </c>
      <c r="B62" s="130"/>
      <c r="C62" s="130"/>
      <c r="D62" s="186"/>
      <c r="E62" s="128"/>
      <c r="F62" s="144">
        <v>645</v>
      </c>
      <c r="G62" s="144">
        <v>161</v>
      </c>
      <c r="H62" s="144"/>
      <c r="I62" s="144">
        <v>485</v>
      </c>
      <c r="J62" s="144">
        <v>150</v>
      </c>
    </row>
    <row r="63" spans="1:10" ht="11.25" customHeight="1">
      <c r="A63" s="283" t="s">
        <v>1615</v>
      </c>
      <c r="B63" s="283"/>
      <c r="C63" s="283"/>
      <c r="D63" s="283"/>
      <c r="E63" s="283"/>
      <c r="F63" s="283"/>
      <c r="G63" s="283"/>
      <c r="H63" s="283"/>
      <c r="I63" s="283"/>
      <c r="J63" s="283"/>
    </row>
    <row r="64" spans="1:10" ht="11.25" customHeight="1">
      <c r="A64" s="253"/>
      <c r="B64" s="253"/>
      <c r="C64" s="253"/>
      <c r="D64" s="253"/>
      <c r="E64" s="253"/>
      <c r="F64" s="253"/>
      <c r="G64" s="253"/>
      <c r="H64" s="253"/>
      <c r="I64" s="253"/>
      <c r="J64" s="253"/>
    </row>
    <row r="65" spans="1:10" ht="11.25" customHeight="1">
      <c r="A65" s="253"/>
      <c r="B65" s="253"/>
      <c r="C65" s="253"/>
      <c r="D65" s="253"/>
      <c r="E65" s="253"/>
      <c r="F65" s="253"/>
      <c r="G65" s="253"/>
      <c r="H65" s="253"/>
      <c r="I65" s="253"/>
      <c r="J65" s="253"/>
    </row>
    <row r="66" spans="1:10" ht="11.25" customHeight="1">
      <c r="A66" s="253" t="s">
        <v>1398</v>
      </c>
      <c r="B66" s="253"/>
      <c r="C66" s="253"/>
      <c r="D66" s="253"/>
      <c r="E66" s="253"/>
      <c r="F66" s="253"/>
      <c r="G66" s="253"/>
      <c r="H66" s="253"/>
      <c r="I66" s="253"/>
      <c r="J66" s="253"/>
    </row>
    <row r="67" spans="1:10" ht="11.25" customHeight="1">
      <c r="A67" s="253" t="s">
        <v>2514</v>
      </c>
      <c r="B67" s="253"/>
      <c r="C67" s="253"/>
      <c r="D67" s="253"/>
      <c r="E67" s="253"/>
      <c r="F67" s="253"/>
      <c r="G67" s="253"/>
      <c r="H67" s="253"/>
      <c r="I67" s="253"/>
      <c r="J67" s="253"/>
    </row>
    <row r="68" spans="1:10" ht="11.25" customHeight="1">
      <c r="A68" s="252"/>
      <c r="B68" s="252"/>
      <c r="C68" s="252"/>
      <c r="D68" s="252"/>
      <c r="E68" s="252"/>
      <c r="F68" s="252"/>
      <c r="G68" s="252"/>
      <c r="H68" s="252"/>
      <c r="I68" s="252"/>
      <c r="J68" s="252"/>
    </row>
    <row r="69" spans="1:10" ht="11.25" customHeight="1">
      <c r="A69" s="253" t="s">
        <v>2319</v>
      </c>
      <c r="B69" s="253"/>
      <c r="C69" s="253"/>
      <c r="D69" s="253"/>
      <c r="E69" s="253"/>
      <c r="F69" s="253"/>
      <c r="G69" s="253"/>
      <c r="H69" s="253"/>
      <c r="I69" s="253"/>
      <c r="J69" s="253"/>
    </row>
    <row r="70" spans="1:10" ht="11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</row>
    <row r="71" spans="1:10" ht="11.25" customHeight="1">
      <c r="A71" s="283"/>
      <c r="B71" s="283"/>
      <c r="C71" s="283"/>
      <c r="D71" s="283"/>
      <c r="E71" s="135"/>
      <c r="F71" s="294" t="s">
        <v>1612</v>
      </c>
      <c r="G71" s="280"/>
      <c r="H71" s="126"/>
      <c r="I71" s="294" t="s">
        <v>1613</v>
      </c>
      <c r="J71" s="280"/>
    </row>
    <row r="72" spans="1:10" ht="11.25" customHeight="1">
      <c r="A72" s="280" t="s">
        <v>2170</v>
      </c>
      <c r="B72" s="280"/>
      <c r="C72" s="280"/>
      <c r="D72" s="280"/>
      <c r="E72" s="128" t="s">
        <v>2171</v>
      </c>
      <c r="F72" s="129" t="s">
        <v>2172</v>
      </c>
      <c r="G72" s="129" t="s">
        <v>2173</v>
      </c>
      <c r="H72" s="128"/>
      <c r="I72" s="129" t="s">
        <v>2172</v>
      </c>
      <c r="J72" s="129" t="s">
        <v>2173</v>
      </c>
    </row>
    <row r="73" spans="1:10" ht="11.25" customHeight="1">
      <c r="A73" s="130" t="s">
        <v>1399</v>
      </c>
      <c r="B73" s="176"/>
      <c r="C73" s="176"/>
      <c r="D73" s="176"/>
      <c r="E73" s="180" t="s">
        <v>1397</v>
      </c>
      <c r="F73" s="136"/>
      <c r="G73" s="136"/>
      <c r="H73" s="136"/>
      <c r="I73" s="136"/>
      <c r="J73" s="136"/>
    </row>
    <row r="74" spans="1:10" ht="11.25" customHeight="1">
      <c r="A74" s="134" t="s">
        <v>1258</v>
      </c>
      <c r="B74" s="130"/>
      <c r="C74" s="130"/>
      <c r="D74" s="130"/>
      <c r="E74" s="122"/>
      <c r="F74" s="136"/>
      <c r="G74" s="136"/>
      <c r="H74" s="136"/>
      <c r="I74" s="136"/>
      <c r="J74" s="136"/>
    </row>
    <row r="75" spans="1:10" ht="11.25" customHeight="1">
      <c r="A75" s="138" t="s">
        <v>1240</v>
      </c>
      <c r="B75" s="130"/>
      <c r="C75" s="130"/>
      <c r="D75" s="186"/>
      <c r="E75" s="122"/>
      <c r="F75" s="136">
        <v>2760</v>
      </c>
      <c r="G75" s="136">
        <v>640</v>
      </c>
      <c r="H75" s="136"/>
      <c r="I75" s="136">
        <v>1744</v>
      </c>
      <c r="J75" s="136">
        <v>556</v>
      </c>
    </row>
    <row r="76" spans="1:10" ht="11.25" customHeight="1">
      <c r="A76" s="138" t="s">
        <v>616</v>
      </c>
      <c r="B76" s="130"/>
      <c r="C76" s="130"/>
      <c r="D76" s="186"/>
      <c r="E76" s="122"/>
      <c r="F76" s="136">
        <v>46</v>
      </c>
      <c r="G76" s="136">
        <v>36</v>
      </c>
      <c r="H76" s="136"/>
      <c r="I76" s="136">
        <v>1321</v>
      </c>
      <c r="J76" s="136">
        <v>502</v>
      </c>
    </row>
    <row r="77" spans="1:10" ht="11.25" customHeight="1">
      <c r="A77" s="138" t="s">
        <v>1253</v>
      </c>
      <c r="B77" s="130"/>
      <c r="C77" s="130"/>
      <c r="D77" s="186"/>
      <c r="E77" s="122"/>
      <c r="F77" s="136">
        <v>2942</v>
      </c>
      <c r="G77" s="136">
        <v>1455</v>
      </c>
      <c r="H77" s="136"/>
      <c r="I77" s="136">
        <v>2197</v>
      </c>
      <c r="J77" s="136">
        <v>1063</v>
      </c>
    </row>
    <row r="78" spans="1:10" ht="11.25" customHeight="1">
      <c r="A78" s="138" t="s">
        <v>597</v>
      </c>
      <c r="B78" s="130"/>
      <c r="C78" s="130"/>
      <c r="D78" s="186"/>
      <c r="E78" s="122"/>
      <c r="F78" s="144">
        <f>F79-SUM(F57:F77)</f>
        <v>536</v>
      </c>
      <c r="G78" s="144">
        <f>G79-SUM(G57:G77)</f>
        <v>355</v>
      </c>
      <c r="H78" s="144"/>
      <c r="I78" s="144">
        <f>I79-SUM(I57:I77)</f>
        <v>951</v>
      </c>
      <c r="J78" s="144">
        <f>J79-SUM(J57:J77)</f>
        <v>778</v>
      </c>
    </row>
    <row r="79" spans="1:10" ht="11.25" customHeight="1">
      <c r="A79" s="181" t="s">
        <v>1094</v>
      </c>
      <c r="B79" s="130"/>
      <c r="C79" s="130"/>
      <c r="D79" s="186"/>
      <c r="E79" s="122"/>
      <c r="F79" s="132">
        <v>12692</v>
      </c>
      <c r="G79" s="132">
        <v>5552</v>
      </c>
      <c r="H79" s="132"/>
      <c r="I79" s="132">
        <v>14500</v>
      </c>
      <c r="J79" s="132">
        <v>7055</v>
      </c>
    </row>
    <row r="80" spans="1:10" ht="11.25" customHeight="1">
      <c r="A80" s="138" t="s">
        <v>598</v>
      </c>
      <c r="B80" s="130"/>
      <c r="C80" s="130"/>
      <c r="D80" s="186"/>
      <c r="E80" s="122"/>
      <c r="F80" s="182">
        <f>SUM(F55,F79)</f>
        <v>574075</v>
      </c>
      <c r="G80" s="182">
        <f>SUM(G55,G79)</f>
        <v>114196</v>
      </c>
      <c r="H80" s="182"/>
      <c r="I80" s="182">
        <f>SUM(I55,I79)</f>
        <v>346482</v>
      </c>
      <c r="J80" s="182">
        <f>SUM(J55,J79)</f>
        <v>75780</v>
      </c>
    </row>
    <row r="81" spans="1:10" ht="11.25" customHeight="1">
      <c r="A81" s="176" t="s">
        <v>1400</v>
      </c>
      <c r="B81" s="176"/>
      <c r="C81" s="176"/>
      <c r="D81" s="176"/>
      <c r="E81" s="148"/>
      <c r="F81" s="136"/>
      <c r="G81" s="136"/>
      <c r="H81" s="135"/>
      <c r="I81" s="136"/>
      <c r="J81" s="136"/>
    </row>
    <row r="82" spans="1:10" ht="11.25" customHeight="1">
      <c r="A82" s="153" t="s">
        <v>1401</v>
      </c>
      <c r="B82" s="123"/>
      <c r="C82" s="123"/>
      <c r="D82" s="123"/>
      <c r="E82" s="183" t="s">
        <v>2313</v>
      </c>
      <c r="F82" s="136"/>
      <c r="G82" s="136"/>
      <c r="H82" s="135"/>
      <c r="I82" s="136"/>
      <c r="J82" s="136"/>
    </row>
    <row r="83" spans="1:10" ht="11.25" customHeight="1">
      <c r="A83" s="138" t="s">
        <v>602</v>
      </c>
      <c r="B83" s="130"/>
      <c r="C83" s="130"/>
      <c r="D83" s="130"/>
      <c r="E83" s="122"/>
      <c r="F83" s="139"/>
      <c r="G83" s="139"/>
      <c r="H83" s="136"/>
      <c r="I83" s="139"/>
      <c r="J83" s="139"/>
    </row>
    <row r="84" spans="1:10" ht="11.25" customHeight="1">
      <c r="A84" s="181" t="s">
        <v>1272</v>
      </c>
      <c r="B84" s="130"/>
      <c r="C84" s="130"/>
      <c r="D84" s="186"/>
      <c r="E84" s="122"/>
      <c r="F84" s="143" t="s">
        <v>584</v>
      </c>
      <c r="G84" s="143" t="s">
        <v>584</v>
      </c>
      <c r="H84" s="136"/>
      <c r="I84" s="239" t="s">
        <v>1849</v>
      </c>
      <c r="J84" s="239" t="s">
        <v>1849</v>
      </c>
    </row>
    <row r="85" spans="1:10" ht="11.25" customHeight="1">
      <c r="A85" s="181" t="s">
        <v>2328</v>
      </c>
      <c r="B85" s="130"/>
      <c r="C85" s="130"/>
      <c r="D85" s="186"/>
      <c r="E85" s="122"/>
      <c r="F85" s="143">
        <v>701</v>
      </c>
      <c r="G85" s="143">
        <v>147</v>
      </c>
      <c r="H85" s="136"/>
      <c r="I85" s="143">
        <v>454</v>
      </c>
      <c r="J85" s="139">
        <v>221</v>
      </c>
    </row>
    <row r="86" spans="1:10" ht="11.25" customHeight="1">
      <c r="A86" s="181" t="s">
        <v>609</v>
      </c>
      <c r="B86" s="130"/>
      <c r="C86" s="130"/>
      <c r="D86" s="186"/>
      <c r="E86" s="122"/>
      <c r="F86" s="143">
        <v>3530</v>
      </c>
      <c r="G86" s="143">
        <v>1869</v>
      </c>
      <c r="H86" s="136"/>
      <c r="I86" s="143">
        <v>1620</v>
      </c>
      <c r="J86" s="139">
        <v>1252</v>
      </c>
    </row>
    <row r="87" spans="1:10" ht="11.25" customHeight="1">
      <c r="A87" s="181" t="s">
        <v>582</v>
      </c>
      <c r="B87" s="130"/>
      <c r="C87" s="130"/>
      <c r="D87" s="186"/>
      <c r="E87" s="122"/>
      <c r="F87" s="143">
        <v>283</v>
      </c>
      <c r="G87" s="143">
        <v>27</v>
      </c>
      <c r="H87" s="136"/>
      <c r="I87" s="143">
        <v>52</v>
      </c>
      <c r="J87" s="139">
        <v>4</v>
      </c>
    </row>
    <row r="88" spans="1:10" ht="11.25" customHeight="1">
      <c r="A88" s="181" t="s">
        <v>603</v>
      </c>
      <c r="B88" s="130"/>
      <c r="C88" s="130"/>
      <c r="D88" s="186"/>
      <c r="E88" s="122"/>
      <c r="F88" s="143">
        <v>1159</v>
      </c>
      <c r="G88" s="143">
        <v>337</v>
      </c>
      <c r="H88" s="136"/>
      <c r="I88" s="143">
        <v>423</v>
      </c>
      <c r="J88" s="139">
        <v>78</v>
      </c>
    </row>
    <row r="89" spans="1:10" ht="11.25" customHeight="1">
      <c r="A89" s="181" t="s">
        <v>604</v>
      </c>
      <c r="B89" s="130"/>
      <c r="C89" s="130"/>
      <c r="D89" s="186"/>
      <c r="E89" s="122"/>
      <c r="F89" s="143">
        <v>3</v>
      </c>
      <c r="G89" s="143">
        <v>3</v>
      </c>
      <c r="H89" s="136"/>
      <c r="I89" s="143">
        <v>12</v>
      </c>
      <c r="J89" s="139">
        <v>3</v>
      </c>
    </row>
    <row r="90" spans="1:10" ht="11.25" customHeight="1">
      <c r="A90" s="181" t="s">
        <v>610</v>
      </c>
      <c r="B90" s="130"/>
      <c r="C90" s="130"/>
      <c r="D90" s="186"/>
      <c r="E90" s="122"/>
      <c r="F90" s="143">
        <v>9</v>
      </c>
      <c r="G90" s="143">
        <v>26</v>
      </c>
      <c r="H90" s="136"/>
      <c r="I90" s="239" t="s">
        <v>1849</v>
      </c>
      <c r="J90" s="239" t="s">
        <v>1849</v>
      </c>
    </row>
    <row r="91" spans="1:10" ht="11.25" customHeight="1">
      <c r="A91" s="181" t="s">
        <v>612</v>
      </c>
      <c r="B91" s="130"/>
      <c r="C91" s="130"/>
      <c r="D91" s="186"/>
      <c r="E91" s="122"/>
      <c r="F91" s="143">
        <v>400921</v>
      </c>
      <c r="G91" s="143">
        <v>180992</v>
      </c>
      <c r="H91" s="136"/>
      <c r="I91" s="143">
        <v>200276</v>
      </c>
      <c r="J91" s="139">
        <v>73224</v>
      </c>
    </row>
    <row r="92" spans="1:10" ht="11.25" customHeight="1">
      <c r="A92" s="181" t="s">
        <v>597</v>
      </c>
      <c r="B92" s="130"/>
      <c r="C92" s="130"/>
      <c r="D92" s="186"/>
      <c r="E92" s="122"/>
      <c r="F92" s="239" t="s">
        <v>1849</v>
      </c>
      <c r="G92" s="144">
        <f>G93-SUM(G84:G91)</f>
        <v>1</v>
      </c>
      <c r="H92" s="144"/>
      <c r="I92" s="239" t="s">
        <v>1849</v>
      </c>
      <c r="J92" s="144">
        <f>J93-SUM(J84:J91)</f>
        <v>0.39999999999417923</v>
      </c>
    </row>
    <row r="93" spans="1:10" ht="11.25" customHeight="1">
      <c r="A93" s="190" t="s">
        <v>1094</v>
      </c>
      <c r="B93" s="130"/>
      <c r="C93" s="130"/>
      <c r="D93" s="186"/>
      <c r="E93" s="122"/>
      <c r="F93" s="132">
        <v>406606</v>
      </c>
      <c r="G93" s="132">
        <v>183402</v>
      </c>
      <c r="H93" s="132"/>
      <c r="I93" s="132">
        <v>202837</v>
      </c>
      <c r="J93" s="132">
        <v>74782.4</v>
      </c>
    </row>
    <row r="94" spans="1:10" ht="11.25" customHeight="1">
      <c r="A94" s="138" t="s">
        <v>585</v>
      </c>
      <c r="B94" s="130"/>
      <c r="C94" s="130"/>
      <c r="D94" s="130"/>
      <c r="E94" s="122"/>
      <c r="F94" s="136"/>
      <c r="G94" s="136"/>
      <c r="H94" s="136"/>
      <c r="I94" s="136"/>
      <c r="J94" s="136"/>
    </row>
    <row r="95" spans="1:10" ht="11.25" customHeight="1">
      <c r="A95" s="181" t="s">
        <v>621</v>
      </c>
      <c r="B95" s="130"/>
      <c r="C95" s="130"/>
      <c r="D95" s="186"/>
      <c r="E95" s="122"/>
      <c r="F95" s="139">
        <v>159</v>
      </c>
      <c r="G95" s="139">
        <v>284</v>
      </c>
      <c r="H95" s="136"/>
      <c r="I95" s="139">
        <v>1244</v>
      </c>
      <c r="J95" s="139">
        <v>1868</v>
      </c>
    </row>
    <row r="96" spans="1:10" ht="11.25" customHeight="1">
      <c r="A96" s="181" t="s">
        <v>1225</v>
      </c>
      <c r="B96" s="130"/>
      <c r="C96" s="130"/>
      <c r="D96" s="186"/>
      <c r="E96" s="122"/>
      <c r="F96" s="139">
        <v>39412</v>
      </c>
      <c r="G96" s="139">
        <v>34990</v>
      </c>
      <c r="H96" s="136"/>
      <c r="I96" s="139">
        <v>21613</v>
      </c>
      <c r="J96" s="139">
        <v>21390</v>
      </c>
    </row>
    <row r="97" spans="1:10" ht="11.25" customHeight="1">
      <c r="A97" s="181" t="s">
        <v>1248</v>
      </c>
      <c r="B97" s="130"/>
      <c r="C97" s="130"/>
      <c r="D97" s="186"/>
      <c r="E97" s="122"/>
      <c r="F97" s="139">
        <v>711</v>
      </c>
      <c r="G97" s="139">
        <v>2054</v>
      </c>
      <c r="H97" s="136"/>
      <c r="I97" s="139">
        <v>45</v>
      </c>
      <c r="J97" s="139">
        <v>21</v>
      </c>
    </row>
    <row r="98" spans="1:10" ht="11.25" customHeight="1">
      <c r="A98" s="181" t="s">
        <v>2352</v>
      </c>
      <c r="B98" s="130"/>
      <c r="C98" s="130"/>
      <c r="D98" s="186"/>
      <c r="E98" s="126"/>
      <c r="F98" s="139">
        <v>894</v>
      </c>
      <c r="G98" s="139">
        <v>2622</v>
      </c>
      <c r="H98" s="136"/>
      <c r="I98" s="139">
        <v>211</v>
      </c>
      <c r="J98" s="139">
        <v>335</v>
      </c>
    </row>
    <row r="99" spans="1:10" ht="11.25" customHeight="1">
      <c r="A99" s="141" t="s">
        <v>587</v>
      </c>
      <c r="B99" s="149"/>
      <c r="C99" s="149"/>
      <c r="D99" s="129"/>
      <c r="E99" s="122"/>
      <c r="F99" s="139">
        <v>4561</v>
      </c>
      <c r="G99" s="139">
        <v>13739</v>
      </c>
      <c r="H99" s="136"/>
      <c r="I99" s="139">
        <v>5936</v>
      </c>
      <c r="J99" s="139">
        <v>15140</v>
      </c>
    </row>
    <row r="100" spans="1:10" ht="11.25" customHeight="1">
      <c r="A100" s="181" t="s">
        <v>614</v>
      </c>
      <c r="B100" s="130"/>
      <c r="C100" s="130"/>
      <c r="D100" s="186"/>
      <c r="E100" s="126"/>
      <c r="F100" s="136">
        <v>3864</v>
      </c>
      <c r="G100" s="136">
        <v>8767</v>
      </c>
      <c r="H100" s="136"/>
      <c r="I100" s="136">
        <v>2555</v>
      </c>
      <c r="J100" s="136">
        <v>8096</v>
      </c>
    </row>
    <row r="101" spans="1:10" ht="11.25" customHeight="1">
      <c r="A101" s="181" t="s">
        <v>590</v>
      </c>
      <c r="B101" s="130"/>
      <c r="C101" s="130"/>
      <c r="D101" s="186"/>
      <c r="E101" s="122"/>
      <c r="F101" s="136">
        <v>2217</v>
      </c>
      <c r="G101" s="136">
        <v>2623</v>
      </c>
      <c r="H101" s="136"/>
      <c r="I101" s="136">
        <v>3233</v>
      </c>
      <c r="J101" s="136">
        <v>5316</v>
      </c>
    </row>
    <row r="102" spans="1:10" ht="11.25" customHeight="1">
      <c r="A102" s="181" t="s">
        <v>1220</v>
      </c>
      <c r="B102" s="130"/>
      <c r="C102" s="130"/>
      <c r="D102" s="186"/>
      <c r="E102" s="122"/>
      <c r="F102" s="139">
        <v>5532</v>
      </c>
      <c r="G102" s="139">
        <v>6100</v>
      </c>
      <c r="H102" s="136"/>
      <c r="I102" s="139">
        <v>3629</v>
      </c>
      <c r="J102" s="139">
        <v>15418</v>
      </c>
    </row>
    <row r="103" spans="1:10" ht="11.25" customHeight="1">
      <c r="A103" s="181" t="s">
        <v>1226</v>
      </c>
      <c r="B103" s="130"/>
      <c r="C103" s="130"/>
      <c r="D103" s="186"/>
      <c r="E103" s="122"/>
      <c r="F103" s="139">
        <v>161</v>
      </c>
      <c r="G103" s="139">
        <v>271</v>
      </c>
      <c r="H103" s="136"/>
      <c r="I103" s="139">
        <v>745</v>
      </c>
      <c r="J103" s="139">
        <v>1335</v>
      </c>
    </row>
    <row r="104" spans="1:10" ht="11.25" customHeight="1">
      <c r="A104" s="181" t="s">
        <v>617</v>
      </c>
      <c r="B104" s="130"/>
      <c r="C104" s="130"/>
      <c r="D104" s="186"/>
      <c r="E104" s="122"/>
      <c r="F104" s="139">
        <v>27739</v>
      </c>
      <c r="G104" s="139">
        <v>15207</v>
      </c>
      <c r="H104" s="136"/>
      <c r="I104" s="139">
        <v>7210</v>
      </c>
      <c r="J104" s="139">
        <v>5245</v>
      </c>
    </row>
    <row r="105" spans="1:10" ht="11.25" customHeight="1">
      <c r="A105" s="181" t="s">
        <v>592</v>
      </c>
      <c r="B105" s="130"/>
      <c r="C105" s="130"/>
      <c r="D105" s="186"/>
      <c r="E105" s="122"/>
      <c r="F105" s="139">
        <v>4899</v>
      </c>
      <c r="G105" s="139">
        <v>2347</v>
      </c>
      <c r="H105" s="136"/>
      <c r="I105" s="139">
        <v>1512</v>
      </c>
      <c r="J105" s="139">
        <v>1096</v>
      </c>
    </row>
    <row r="106" spans="1:10" ht="11.25" customHeight="1">
      <c r="A106" s="181" t="s">
        <v>595</v>
      </c>
      <c r="B106" s="130"/>
      <c r="C106" s="130"/>
      <c r="D106" s="186"/>
      <c r="E106" s="122"/>
      <c r="F106" s="139">
        <v>235</v>
      </c>
      <c r="G106" s="139">
        <v>1048</v>
      </c>
      <c r="H106" s="136"/>
      <c r="I106" s="139">
        <v>516</v>
      </c>
      <c r="J106" s="139">
        <v>2722</v>
      </c>
    </row>
    <row r="107" spans="1:10" ht="11.25" customHeight="1">
      <c r="A107" s="181" t="s">
        <v>596</v>
      </c>
      <c r="B107" s="130"/>
      <c r="C107" s="130"/>
      <c r="D107" s="186"/>
      <c r="E107" s="122"/>
      <c r="F107" s="139">
        <v>4644</v>
      </c>
      <c r="G107" s="139">
        <v>13672</v>
      </c>
      <c r="H107" s="136"/>
      <c r="I107" s="139">
        <v>9281</v>
      </c>
      <c r="J107" s="139">
        <v>26940</v>
      </c>
    </row>
    <row r="108" spans="1:10" ht="11.25" customHeight="1">
      <c r="A108" s="181" t="s">
        <v>597</v>
      </c>
      <c r="B108" s="130"/>
      <c r="C108" s="130"/>
      <c r="D108" s="186"/>
      <c r="E108" s="122"/>
      <c r="F108" s="144">
        <f>F109-SUM(F95:F107)</f>
        <v>2379</v>
      </c>
      <c r="G108" s="144">
        <f>G109-SUM(G95:G107)</f>
        <v>5758</v>
      </c>
      <c r="H108" s="144"/>
      <c r="I108" s="144">
        <f>I109-SUM(I95:I107)</f>
        <v>2558</v>
      </c>
      <c r="J108" s="144">
        <f>J109-SUM(J95:J107)</f>
        <v>11524</v>
      </c>
    </row>
    <row r="109" spans="1:10" ht="11.25" customHeight="1">
      <c r="A109" s="190" t="s">
        <v>1094</v>
      </c>
      <c r="B109" s="130"/>
      <c r="C109" s="130"/>
      <c r="D109" s="186"/>
      <c r="E109" s="122"/>
      <c r="F109" s="132">
        <v>97407</v>
      </c>
      <c r="G109" s="132">
        <v>109482</v>
      </c>
      <c r="H109" s="132"/>
      <c r="I109" s="132">
        <v>60288</v>
      </c>
      <c r="J109" s="132">
        <v>116446</v>
      </c>
    </row>
    <row r="110" spans="1:10" ht="11.25" customHeight="1">
      <c r="A110" s="181" t="s">
        <v>598</v>
      </c>
      <c r="B110" s="130"/>
      <c r="C110" s="130"/>
      <c r="D110" s="186"/>
      <c r="E110" s="122"/>
      <c r="F110" s="182">
        <f>SUM(F93,F109)</f>
        <v>504013</v>
      </c>
      <c r="G110" s="182">
        <f>SUM(G93,G109)</f>
        <v>292884</v>
      </c>
      <c r="H110" s="182"/>
      <c r="I110" s="182">
        <f>SUM(I93,I109)</f>
        <v>263125</v>
      </c>
      <c r="J110" s="182">
        <f>SUM(J93,J109)</f>
        <v>191228.4</v>
      </c>
    </row>
    <row r="111" spans="1:10" ht="11.25" customHeight="1">
      <c r="A111" s="130" t="s">
        <v>1402</v>
      </c>
      <c r="B111" s="176"/>
      <c r="C111" s="176"/>
      <c r="D111" s="176"/>
      <c r="E111" s="183" t="s">
        <v>1403</v>
      </c>
      <c r="F111" s="136"/>
      <c r="G111" s="136"/>
      <c r="H111" s="135"/>
      <c r="I111" s="136"/>
      <c r="J111" s="136"/>
    </row>
    <row r="112" spans="1:10" ht="11.25" customHeight="1">
      <c r="A112" s="134" t="s">
        <v>602</v>
      </c>
      <c r="B112" s="130"/>
      <c r="C112" s="130"/>
      <c r="D112" s="130"/>
      <c r="E112" s="122"/>
      <c r="F112" s="139"/>
      <c r="G112" s="139"/>
      <c r="H112" s="136"/>
      <c r="I112" s="139"/>
      <c r="J112" s="139"/>
    </row>
    <row r="113" spans="1:10" ht="11.25" customHeight="1">
      <c r="A113" s="138" t="s">
        <v>1272</v>
      </c>
      <c r="B113" s="130"/>
      <c r="C113" s="130"/>
      <c r="D113" s="186"/>
      <c r="E113" s="122"/>
      <c r="F113" s="239" t="s">
        <v>1849</v>
      </c>
      <c r="G113" s="143">
        <v>1</v>
      </c>
      <c r="H113" s="136"/>
      <c r="I113" s="143" t="s">
        <v>584</v>
      </c>
      <c r="J113" s="143" t="s">
        <v>584</v>
      </c>
    </row>
    <row r="114" spans="1:10" ht="11.25" customHeight="1">
      <c r="A114" s="138" t="s">
        <v>2328</v>
      </c>
      <c r="B114" s="130"/>
      <c r="C114" s="130"/>
      <c r="D114" s="186"/>
      <c r="E114" s="122"/>
      <c r="F114" s="143">
        <v>20</v>
      </c>
      <c r="G114" s="143">
        <v>12</v>
      </c>
      <c r="H114" s="136"/>
      <c r="I114" s="143">
        <v>47</v>
      </c>
      <c r="J114" s="143">
        <v>29</v>
      </c>
    </row>
    <row r="115" spans="1:10" ht="11.25" customHeight="1">
      <c r="A115" s="138" t="s">
        <v>609</v>
      </c>
      <c r="B115" s="130"/>
      <c r="C115" s="130"/>
      <c r="D115" s="186"/>
      <c r="E115" s="122"/>
      <c r="F115" s="143">
        <v>8505</v>
      </c>
      <c r="G115" s="143">
        <v>2485</v>
      </c>
      <c r="H115" s="136"/>
      <c r="I115" s="143">
        <v>19037</v>
      </c>
      <c r="J115" s="139">
        <v>5017</v>
      </c>
    </row>
    <row r="116" spans="1:10" ht="11.25" customHeight="1">
      <c r="A116" s="138" t="s">
        <v>603</v>
      </c>
      <c r="B116" s="130"/>
      <c r="C116" s="130"/>
      <c r="D116" s="186"/>
      <c r="E116" s="122"/>
      <c r="F116" s="143">
        <v>4086</v>
      </c>
      <c r="G116" s="143">
        <v>750</v>
      </c>
      <c r="H116" s="136"/>
      <c r="I116" s="143">
        <v>6985</v>
      </c>
      <c r="J116" s="139">
        <v>1301</v>
      </c>
    </row>
    <row r="117" spans="1:10" ht="11.25" customHeight="1">
      <c r="A117" s="138" t="s">
        <v>610</v>
      </c>
      <c r="B117" s="130"/>
      <c r="C117" s="130"/>
      <c r="D117" s="186"/>
      <c r="E117" s="122"/>
      <c r="F117" s="143">
        <v>2</v>
      </c>
      <c r="G117" s="143">
        <v>1</v>
      </c>
      <c r="H117" s="136"/>
      <c r="I117" s="239" t="s">
        <v>1849</v>
      </c>
      <c r="J117" s="239" t="s">
        <v>1849</v>
      </c>
    </row>
    <row r="118" spans="1:10" ht="11.25" customHeight="1">
      <c r="A118" s="138" t="s">
        <v>605</v>
      </c>
      <c r="B118" s="130"/>
      <c r="C118" s="130"/>
      <c r="D118" s="186"/>
      <c r="E118" s="122"/>
      <c r="F118" s="143">
        <v>13</v>
      </c>
      <c r="G118" s="143">
        <v>4</v>
      </c>
      <c r="H118" s="136"/>
      <c r="I118" s="143" t="s">
        <v>584</v>
      </c>
      <c r="J118" s="143" t="s">
        <v>584</v>
      </c>
    </row>
    <row r="119" spans="1:10" ht="11.25" customHeight="1">
      <c r="A119" s="138" t="s">
        <v>611</v>
      </c>
      <c r="B119" s="130"/>
      <c r="C119" s="130"/>
      <c r="D119" s="186"/>
      <c r="E119" s="122"/>
      <c r="F119" s="143" t="s">
        <v>584</v>
      </c>
      <c r="G119" s="143" t="s">
        <v>584</v>
      </c>
      <c r="H119" s="136"/>
      <c r="I119" s="239" t="s">
        <v>1849</v>
      </c>
      <c r="J119" s="139">
        <v>0.1</v>
      </c>
    </row>
    <row r="120" spans="1:10" ht="11.25" customHeight="1">
      <c r="A120" s="138" t="s">
        <v>612</v>
      </c>
      <c r="B120" s="130"/>
      <c r="C120" s="130"/>
      <c r="D120" s="186"/>
      <c r="E120" s="122"/>
      <c r="F120" s="143">
        <v>67923</v>
      </c>
      <c r="G120" s="143">
        <v>18206</v>
      </c>
      <c r="H120" s="136"/>
      <c r="I120" s="143">
        <v>25931</v>
      </c>
      <c r="J120" s="139">
        <v>6999</v>
      </c>
    </row>
    <row r="121" spans="1:10" ht="11.25" customHeight="1">
      <c r="A121" s="138" t="s">
        <v>613</v>
      </c>
      <c r="B121" s="130"/>
      <c r="C121" s="130"/>
      <c r="D121" s="186"/>
      <c r="E121" s="122"/>
      <c r="F121" s="143" t="s">
        <v>584</v>
      </c>
      <c r="G121" s="143" t="s">
        <v>584</v>
      </c>
      <c r="H121" s="136"/>
      <c r="I121" s="239" t="s">
        <v>1849</v>
      </c>
      <c r="J121" s="143">
        <v>0.9</v>
      </c>
    </row>
    <row r="122" spans="1:10" ht="11.25" customHeight="1">
      <c r="A122" s="181" t="s">
        <v>1094</v>
      </c>
      <c r="B122" s="130"/>
      <c r="C122" s="130"/>
      <c r="D122" s="186"/>
      <c r="E122" s="122"/>
      <c r="F122" s="132">
        <f>SUM(F113:F121)</f>
        <v>80549</v>
      </c>
      <c r="G122" s="132">
        <f>SUM(G113:G121)</f>
        <v>21459</v>
      </c>
      <c r="H122" s="132"/>
      <c r="I122" s="132">
        <f>SUM(I113:I121)</f>
        <v>52000</v>
      </c>
      <c r="J122" s="132">
        <f>SUM(J113:J121)</f>
        <v>13347</v>
      </c>
    </row>
    <row r="123" spans="1:10" ht="11.25" customHeight="1">
      <c r="A123" s="134" t="s">
        <v>585</v>
      </c>
      <c r="B123" s="130"/>
      <c r="C123" s="130"/>
      <c r="D123" s="130"/>
      <c r="E123" s="122"/>
      <c r="F123" s="136"/>
      <c r="G123" s="136"/>
      <c r="H123" s="136"/>
      <c r="I123" s="136"/>
      <c r="J123" s="136"/>
    </row>
    <row r="124" spans="1:10" ht="11.25" customHeight="1">
      <c r="A124" s="138" t="s">
        <v>1264</v>
      </c>
      <c r="B124" s="130"/>
      <c r="C124" s="130"/>
      <c r="D124" s="186"/>
      <c r="E124" s="122"/>
      <c r="F124" s="143">
        <v>302</v>
      </c>
      <c r="G124" s="143">
        <v>436</v>
      </c>
      <c r="H124" s="136"/>
      <c r="I124" s="139">
        <v>493</v>
      </c>
      <c r="J124" s="139">
        <v>886</v>
      </c>
    </row>
    <row r="125" spans="1:10" ht="11.25" customHeight="1">
      <c r="A125" s="138" t="s">
        <v>1265</v>
      </c>
      <c r="B125" s="130"/>
      <c r="C125" s="130"/>
      <c r="D125" s="186"/>
      <c r="E125" s="122"/>
      <c r="F125" s="139">
        <v>968</v>
      </c>
      <c r="G125" s="139">
        <v>496</v>
      </c>
      <c r="H125" s="136"/>
      <c r="I125" s="139">
        <v>1587</v>
      </c>
      <c r="J125" s="139">
        <v>1080</v>
      </c>
    </row>
    <row r="126" spans="1:10" ht="11.25" customHeight="1">
      <c r="A126" s="138" t="s">
        <v>1267</v>
      </c>
      <c r="B126" s="130"/>
      <c r="C126" s="130"/>
      <c r="D126" s="186"/>
      <c r="E126" s="122"/>
      <c r="F126" s="139">
        <v>2070</v>
      </c>
      <c r="G126" s="139">
        <v>1941</v>
      </c>
      <c r="H126" s="136"/>
      <c r="I126" s="139">
        <v>2820</v>
      </c>
      <c r="J126" s="139">
        <v>3184</v>
      </c>
    </row>
    <row r="127" spans="1:10" ht="11.25" customHeight="1">
      <c r="A127" s="138" t="s">
        <v>587</v>
      </c>
      <c r="B127" s="130"/>
      <c r="C127" s="130"/>
      <c r="D127" s="186"/>
      <c r="E127" s="128"/>
      <c r="F127" s="144">
        <v>164</v>
      </c>
      <c r="G127" s="144">
        <v>947</v>
      </c>
      <c r="H127" s="144"/>
      <c r="I127" s="144">
        <v>539</v>
      </c>
      <c r="J127" s="144">
        <v>2518</v>
      </c>
    </row>
    <row r="128" spans="1:10" ht="11.25" customHeight="1">
      <c r="A128" s="283" t="s">
        <v>1615</v>
      </c>
      <c r="B128" s="283"/>
      <c r="C128" s="283"/>
      <c r="D128" s="283"/>
      <c r="E128" s="283"/>
      <c r="F128" s="283"/>
      <c r="G128" s="283"/>
      <c r="H128" s="283"/>
      <c r="I128" s="283"/>
      <c r="J128" s="283"/>
    </row>
    <row r="129" spans="1:10" ht="11.25" customHeight="1">
      <c r="A129" s="253"/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1:10" ht="11.25" customHeight="1">
      <c r="A130" s="253"/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1:10" ht="11.25" customHeight="1">
      <c r="A131" s="253" t="s">
        <v>1398</v>
      </c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1:10" ht="11.25" customHeight="1">
      <c r="A132" s="253" t="s">
        <v>2514</v>
      </c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1:10" ht="11.25" customHeight="1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</row>
    <row r="134" spans="1:10" ht="11.25" customHeight="1">
      <c r="A134" s="253" t="s">
        <v>2319</v>
      </c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1:10" ht="11.25" customHeight="1">
      <c r="A135" s="280"/>
      <c r="B135" s="280"/>
      <c r="C135" s="280"/>
      <c r="D135" s="280"/>
      <c r="E135" s="280"/>
      <c r="F135" s="280"/>
      <c r="G135" s="280"/>
      <c r="H135" s="280"/>
      <c r="I135" s="280"/>
      <c r="J135" s="280"/>
    </row>
    <row r="136" spans="1:10" ht="11.25" customHeight="1">
      <c r="A136" s="283"/>
      <c r="B136" s="283"/>
      <c r="C136" s="283"/>
      <c r="D136" s="283"/>
      <c r="E136" s="135"/>
      <c r="F136" s="294" t="s">
        <v>1612</v>
      </c>
      <c r="G136" s="280"/>
      <c r="H136" s="126"/>
      <c r="I136" s="294" t="s">
        <v>1613</v>
      </c>
      <c r="J136" s="280"/>
    </row>
    <row r="137" spans="1:10" ht="11.25" customHeight="1">
      <c r="A137" s="280" t="s">
        <v>2170</v>
      </c>
      <c r="B137" s="280"/>
      <c r="C137" s="280"/>
      <c r="D137" s="280"/>
      <c r="E137" s="123" t="s">
        <v>2171</v>
      </c>
      <c r="F137" s="129" t="s">
        <v>2172</v>
      </c>
      <c r="G137" s="129" t="s">
        <v>2173</v>
      </c>
      <c r="H137" s="128"/>
      <c r="I137" s="129" t="s">
        <v>2172</v>
      </c>
      <c r="J137" s="129" t="s">
        <v>2173</v>
      </c>
    </row>
    <row r="138" spans="1:10" ht="11.25" customHeight="1">
      <c r="A138" s="176" t="s">
        <v>1404</v>
      </c>
      <c r="B138" s="176"/>
      <c r="C138" s="176"/>
      <c r="D138" s="176"/>
      <c r="E138" s="122"/>
      <c r="F138" s="139"/>
      <c r="G138" s="139"/>
      <c r="H138" s="136"/>
      <c r="I138" s="139"/>
      <c r="J138" s="139"/>
    </row>
    <row r="139" spans="1:10" ht="11.25" customHeight="1">
      <c r="A139" s="134" t="s">
        <v>1405</v>
      </c>
      <c r="B139" s="176"/>
      <c r="C139" s="176"/>
      <c r="D139" s="176"/>
      <c r="E139" s="183" t="s">
        <v>1403</v>
      </c>
      <c r="F139" s="139"/>
      <c r="G139" s="139"/>
      <c r="H139" s="136"/>
      <c r="I139" s="139"/>
      <c r="J139" s="139"/>
    </row>
    <row r="140" spans="1:10" ht="11.25" customHeight="1">
      <c r="A140" s="156" t="s">
        <v>614</v>
      </c>
      <c r="B140" s="149"/>
      <c r="C140" s="149"/>
      <c r="D140" s="129"/>
      <c r="E140" s="124"/>
      <c r="F140" s="139">
        <v>4615</v>
      </c>
      <c r="G140" s="139">
        <v>6792</v>
      </c>
      <c r="H140" s="136"/>
      <c r="I140" s="139">
        <v>5469</v>
      </c>
      <c r="J140" s="139">
        <v>7774</v>
      </c>
    </row>
    <row r="141" spans="1:10" ht="11.25" customHeight="1">
      <c r="A141" s="138" t="s">
        <v>590</v>
      </c>
      <c r="B141" s="130"/>
      <c r="C141" s="130"/>
      <c r="D141" s="186"/>
      <c r="E141" s="124"/>
      <c r="F141" s="143">
        <v>2430</v>
      </c>
      <c r="G141" s="143">
        <v>3274</v>
      </c>
      <c r="H141" s="136"/>
      <c r="I141" s="139">
        <v>2849</v>
      </c>
      <c r="J141" s="139">
        <v>4569</v>
      </c>
    </row>
    <row r="142" spans="1:10" ht="11.25" customHeight="1">
      <c r="A142" s="138" t="s">
        <v>1240</v>
      </c>
      <c r="B142" s="130"/>
      <c r="C142" s="130"/>
      <c r="D142" s="186"/>
      <c r="E142" s="124"/>
      <c r="F142" s="139">
        <v>1429</v>
      </c>
      <c r="G142" s="139">
        <v>596</v>
      </c>
      <c r="H142" s="136"/>
      <c r="I142" s="139">
        <v>2105</v>
      </c>
      <c r="J142" s="139">
        <v>2096</v>
      </c>
    </row>
    <row r="143" spans="1:10" ht="11.25" customHeight="1">
      <c r="A143" s="138" t="s">
        <v>1227</v>
      </c>
      <c r="B143" s="130"/>
      <c r="C143" s="130"/>
      <c r="D143" s="186"/>
      <c r="E143" s="124"/>
      <c r="F143" s="139">
        <v>455</v>
      </c>
      <c r="G143" s="139">
        <v>553</v>
      </c>
      <c r="H143" s="136"/>
      <c r="I143" s="139">
        <v>573</v>
      </c>
      <c r="J143" s="139">
        <v>878</v>
      </c>
    </row>
    <row r="144" spans="1:10" ht="11.25" customHeight="1">
      <c r="A144" s="138" t="s">
        <v>592</v>
      </c>
      <c r="B144" s="130"/>
      <c r="C144" s="130"/>
      <c r="D144" s="186"/>
      <c r="E144" s="124"/>
      <c r="F144" s="139">
        <v>734</v>
      </c>
      <c r="G144" s="139">
        <v>1696</v>
      </c>
      <c r="H144" s="136"/>
      <c r="I144" s="139">
        <v>786</v>
      </c>
      <c r="J144" s="139">
        <v>1819</v>
      </c>
    </row>
    <row r="145" spans="1:10" ht="11.25" customHeight="1">
      <c r="A145" s="138" t="s">
        <v>594</v>
      </c>
      <c r="B145" s="130"/>
      <c r="C145" s="130"/>
      <c r="D145" s="186"/>
      <c r="E145" s="124"/>
      <c r="F145" s="139">
        <v>149</v>
      </c>
      <c r="G145" s="139">
        <v>112</v>
      </c>
      <c r="H145" s="136"/>
      <c r="I145" s="139">
        <v>90</v>
      </c>
      <c r="J145" s="139">
        <v>113</v>
      </c>
    </row>
    <row r="146" spans="1:10" ht="11.25" customHeight="1">
      <c r="A146" s="138" t="s">
        <v>596</v>
      </c>
      <c r="B146" s="130"/>
      <c r="C146" s="130"/>
      <c r="D146" s="186"/>
      <c r="E146" s="124"/>
      <c r="F146" s="139">
        <v>418</v>
      </c>
      <c r="G146" s="139">
        <v>817</v>
      </c>
      <c r="H146" s="136"/>
      <c r="I146" s="139">
        <v>214</v>
      </c>
      <c r="J146" s="139">
        <v>803</v>
      </c>
    </row>
    <row r="147" spans="1:10" ht="11.25" customHeight="1">
      <c r="A147" s="138" t="s">
        <v>597</v>
      </c>
      <c r="B147" s="130"/>
      <c r="C147" s="130"/>
      <c r="D147" s="186"/>
      <c r="E147" s="124"/>
      <c r="F147" s="144">
        <f>F148-SUM(F124:F141)</f>
        <v>5457</v>
      </c>
      <c r="G147" s="144">
        <f>G148-SUM(G124:G141)</f>
        <v>6428</v>
      </c>
      <c r="H147" s="144"/>
      <c r="I147" s="144">
        <f>I148-SUM(I124:I141)</f>
        <v>6028</v>
      </c>
      <c r="J147" s="144">
        <f>J148-SUM(J124:J141)</f>
        <v>9664</v>
      </c>
    </row>
    <row r="148" spans="1:10" ht="11.25" customHeight="1">
      <c r="A148" s="181" t="s">
        <v>1094</v>
      </c>
      <c r="B148" s="130"/>
      <c r="C148" s="130"/>
      <c r="D148" s="186"/>
      <c r="E148" s="124"/>
      <c r="F148" s="132">
        <v>16006</v>
      </c>
      <c r="G148" s="132">
        <v>20314</v>
      </c>
      <c r="H148" s="132"/>
      <c r="I148" s="132">
        <v>19785</v>
      </c>
      <c r="J148" s="132">
        <v>29675</v>
      </c>
    </row>
    <row r="149" spans="1:10" ht="11.25" customHeight="1">
      <c r="A149" s="138" t="s">
        <v>598</v>
      </c>
      <c r="B149" s="130"/>
      <c r="C149" s="130"/>
      <c r="D149" s="186"/>
      <c r="E149" s="123"/>
      <c r="F149" s="185">
        <f>SUM(F122,F148)</f>
        <v>96555</v>
      </c>
      <c r="G149" s="185">
        <f>SUM(G122,G148)</f>
        <v>41773</v>
      </c>
      <c r="H149" s="185"/>
      <c r="I149" s="185">
        <f>SUM(I122,I148)</f>
        <v>71785</v>
      </c>
      <c r="J149" s="185">
        <f>SUM(J122,J148)</f>
        <v>43022</v>
      </c>
    </row>
    <row r="150" spans="1:10" ht="11.25" customHeight="1">
      <c r="A150" s="283" t="s">
        <v>1210</v>
      </c>
      <c r="B150" s="283"/>
      <c r="C150" s="283"/>
      <c r="D150" s="283"/>
      <c r="E150" s="283"/>
      <c r="F150" s="283"/>
      <c r="G150" s="283"/>
      <c r="H150" s="283"/>
      <c r="I150" s="283"/>
      <c r="J150" s="283"/>
    </row>
    <row r="151" spans="1:10" ht="11.25" customHeight="1">
      <c r="A151" s="285" t="s">
        <v>1071</v>
      </c>
      <c r="B151" s="285"/>
      <c r="C151" s="285"/>
      <c r="D151" s="285"/>
      <c r="E151" s="285"/>
      <c r="F151" s="285"/>
      <c r="G151" s="285"/>
      <c r="H151" s="285"/>
      <c r="I151" s="285"/>
      <c r="J151" s="285"/>
    </row>
    <row r="152" spans="1:10" ht="11.25" customHeight="1">
      <c r="A152" s="285" t="s">
        <v>1211</v>
      </c>
      <c r="B152" s="285"/>
      <c r="C152" s="285"/>
      <c r="D152" s="285"/>
      <c r="E152" s="285"/>
      <c r="F152" s="285"/>
      <c r="G152" s="285"/>
      <c r="H152" s="285"/>
      <c r="I152" s="285"/>
      <c r="J152" s="285"/>
    </row>
    <row r="153" spans="1:10" ht="11.25" customHeight="1">
      <c r="A153" s="286" t="s">
        <v>1212</v>
      </c>
      <c r="B153" s="286"/>
      <c r="C153" s="286"/>
      <c r="D153" s="286"/>
      <c r="E153" s="286"/>
      <c r="F153" s="286"/>
      <c r="G153" s="286"/>
      <c r="H153" s="286"/>
      <c r="I153" s="286"/>
      <c r="J153" s="286"/>
    </row>
    <row r="154" spans="1:10" ht="11.25" customHeight="1">
      <c r="A154" s="284" t="s">
        <v>1213</v>
      </c>
      <c r="B154" s="284"/>
      <c r="C154" s="284"/>
      <c r="D154" s="284"/>
      <c r="E154" s="284"/>
      <c r="F154" s="284"/>
      <c r="G154" s="284"/>
      <c r="H154" s="284"/>
      <c r="I154" s="284"/>
      <c r="J154" s="284"/>
    </row>
    <row r="155" spans="1:10" ht="11.25" customHeight="1">
      <c r="A155" s="285" t="s">
        <v>1851</v>
      </c>
      <c r="B155" s="285"/>
      <c r="C155" s="285"/>
      <c r="D155" s="285"/>
      <c r="E155" s="285"/>
      <c r="F155" s="285"/>
      <c r="G155" s="285"/>
      <c r="H155" s="285"/>
      <c r="I155" s="285"/>
      <c r="J155" s="285"/>
    </row>
    <row r="156" spans="1:10" ht="11.25" customHeight="1">
      <c r="A156" s="257"/>
      <c r="B156" s="257"/>
      <c r="C156" s="257"/>
      <c r="D156" s="257"/>
      <c r="E156" s="257"/>
      <c r="F156" s="257"/>
      <c r="G156" s="257"/>
      <c r="H156" s="257"/>
      <c r="I156" s="257"/>
      <c r="J156" s="257"/>
    </row>
    <row r="157" spans="1:10" ht="11.25" customHeight="1">
      <c r="A157" s="252" t="s">
        <v>1072</v>
      </c>
      <c r="B157" s="252"/>
      <c r="C157" s="252"/>
      <c r="D157" s="252"/>
      <c r="E157" s="252"/>
      <c r="F157" s="252"/>
      <c r="G157" s="252"/>
      <c r="H157" s="252"/>
      <c r="I157" s="252"/>
      <c r="J157" s="252"/>
    </row>
  </sheetData>
  <mergeCells count="41">
    <mergeCell ref="F136:G136"/>
    <mergeCell ref="I136:J136"/>
    <mergeCell ref="A137:D137"/>
    <mergeCell ref="A129:J129"/>
    <mergeCell ref="A131:J131"/>
    <mergeCell ref="A132:J132"/>
    <mergeCell ref="A134:J134"/>
    <mergeCell ref="A133:J133"/>
    <mergeCell ref="A135:J135"/>
    <mergeCell ref="A136:D136"/>
    <mergeCell ref="A7:D7"/>
    <mergeCell ref="A64:J64"/>
    <mergeCell ref="A66:J66"/>
    <mergeCell ref="A67:J67"/>
    <mergeCell ref="A63:J63"/>
    <mergeCell ref="A1:J1"/>
    <mergeCell ref="A2:J2"/>
    <mergeCell ref="A4:J4"/>
    <mergeCell ref="F6:G6"/>
    <mergeCell ref="I6:J6"/>
    <mergeCell ref="A3:J3"/>
    <mergeCell ref="A5:J5"/>
    <mergeCell ref="A6:D6"/>
    <mergeCell ref="A68:J68"/>
    <mergeCell ref="A70:J70"/>
    <mergeCell ref="A71:D71"/>
    <mergeCell ref="A128:J128"/>
    <mergeCell ref="A69:J69"/>
    <mergeCell ref="F71:G71"/>
    <mergeCell ref="I71:J71"/>
    <mergeCell ref="A72:D72"/>
    <mergeCell ref="A130:J130"/>
    <mergeCell ref="A65:J65"/>
    <mergeCell ref="A157:J157"/>
    <mergeCell ref="A154:J154"/>
    <mergeCell ref="A155:J155"/>
    <mergeCell ref="A156:J156"/>
    <mergeCell ref="A150:J150"/>
    <mergeCell ref="A151:J151"/>
    <mergeCell ref="A152:J152"/>
    <mergeCell ref="A153:J153"/>
  </mergeCells>
  <printOptions/>
  <pageMargins left="0.5" right="0.5" top="0.5" bottom="0.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K585"/>
  <sheetViews>
    <sheetView workbookViewId="0" topLeftCell="A1">
      <selection activeCell="A1" sqref="A1:K1"/>
    </sheetView>
  </sheetViews>
  <sheetFormatPr defaultColWidth="9.140625" defaultRowHeight="12.75"/>
  <cols>
    <col min="1" max="2" width="11.7109375" style="0" customWidth="1"/>
    <col min="3" max="3" width="11.00390625" style="0" customWidth="1"/>
    <col min="4" max="4" width="11.7109375" style="0" customWidth="1"/>
    <col min="5" max="5" width="0.85546875" style="0" customWidth="1"/>
    <col min="6" max="6" width="11.57421875" style="0" customWidth="1"/>
    <col min="7" max="8" width="9.28125" style="0" customWidth="1"/>
    <col min="9" max="9" width="0.85546875" style="0" customWidth="1"/>
    <col min="10" max="11" width="9.28125" style="0" customWidth="1"/>
  </cols>
  <sheetData>
    <row r="1" spans="1:11" ht="11.25" customHeight="1">
      <c r="A1" s="253" t="s">
        <v>1406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1.25" customHeight="1">
      <c r="A2" s="253" t="s">
        <v>2515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1.25" customHeight="1">
      <c r="A4" s="253" t="s">
        <v>1407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11.2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ht="11.25" customHeight="1">
      <c r="A6" s="283"/>
      <c r="B6" s="283"/>
      <c r="C6" s="283"/>
      <c r="D6" s="283"/>
      <c r="E6" s="135"/>
      <c r="F6" s="204"/>
      <c r="G6" s="296" t="s">
        <v>1076</v>
      </c>
      <c r="H6" s="296"/>
      <c r="I6" s="126"/>
      <c r="J6" s="296" t="s">
        <v>1077</v>
      </c>
      <c r="K6" s="296"/>
    </row>
    <row r="7" spans="1:11" ht="11.25" customHeight="1">
      <c r="A7" s="280" t="s">
        <v>1408</v>
      </c>
      <c r="B7" s="280"/>
      <c r="C7" s="280"/>
      <c r="D7" s="280"/>
      <c r="E7" s="128"/>
      <c r="F7" s="205" t="s">
        <v>1409</v>
      </c>
      <c r="G7" s="206" t="s">
        <v>1612</v>
      </c>
      <c r="H7" s="206" t="s">
        <v>1613</v>
      </c>
      <c r="I7" s="128"/>
      <c r="J7" s="206" t="s">
        <v>1612</v>
      </c>
      <c r="K7" s="206" t="s">
        <v>1613</v>
      </c>
    </row>
    <row r="8" spans="1:11" ht="11.25" customHeight="1">
      <c r="A8" s="297" t="s">
        <v>1410</v>
      </c>
      <c r="B8" s="297"/>
      <c r="C8" s="297"/>
      <c r="D8" s="297"/>
      <c r="E8" s="126"/>
      <c r="F8" s="207"/>
      <c r="G8" s="208"/>
      <c r="H8" s="208"/>
      <c r="I8" s="126"/>
      <c r="J8" s="208"/>
      <c r="K8" s="208"/>
    </row>
    <row r="9" spans="1:11" ht="11.25" customHeight="1">
      <c r="A9" s="149" t="s">
        <v>1411</v>
      </c>
      <c r="B9" s="149"/>
      <c r="C9" s="149"/>
      <c r="D9" s="149"/>
      <c r="E9" s="135"/>
      <c r="F9" s="146"/>
      <c r="G9" s="209"/>
      <c r="H9" s="209"/>
      <c r="I9" s="209"/>
      <c r="J9" s="209"/>
      <c r="K9" s="209"/>
    </row>
    <row r="10" spans="1:11" ht="11.25" customHeight="1">
      <c r="A10" s="134" t="s">
        <v>1412</v>
      </c>
      <c r="B10" s="130"/>
      <c r="C10" s="130"/>
      <c r="D10" s="130"/>
      <c r="E10" s="123"/>
      <c r="F10" s="205">
        <v>28051</v>
      </c>
      <c r="G10" s="209"/>
      <c r="H10" s="209"/>
      <c r="I10" s="209"/>
      <c r="J10" s="209"/>
      <c r="K10" s="209"/>
    </row>
    <row r="11" spans="1:11" ht="11.25" customHeight="1">
      <c r="A11" s="138" t="s">
        <v>1413</v>
      </c>
      <c r="B11" s="130"/>
      <c r="C11" s="130"/>
      <c r="D11" s="130"/>
      <c r="E11" s="176"/>
      <c r="F11" s="202">
        <v>280511</v>
      </c>
      <c r="G11" s="206" t="s">
        <v>1616</v>
      </c>
      <c r="H11" s="206" t="s">
        <v>1616</v>
      </c>
      <c r="I11" s="203"/>
      <c r="J11" s="203">
        <v>2799</v>
      </c>
      <c r="K11" s="203">
        <v>1205</v>
      </c>
    </row>
    <row r="12" spans="1:11" ht="11.25" customHeight="1">
      <c r="A12" s="138" t="s">
        <v>1414</v>
      </c>
      <c r="B12" s="130"/>
      <c r="C12" s="130"/>
      <c r="D12" s="130"/>
      <c r="E12" s="176"/>
      <c r="F12" s="202">
        <v>280519</v>
      </c>
      <c r="G12" s="206" t="s">
        <v>1616</v>
      </c>
      <c r="H12" s="210">
        <v>1</v>
      </c>
      <c r="I12" s="210"/>
      <c r="J12" s="210">
        <v>104</v>
      </c>
      <c r="K12" s="210">
        <v>59</v>
      </c>
    </row>
    <row r="13" spans="1:11" ht="11.25" customHeight="1">
      <c r="A13" s="134" t="s">
        <v>1415</v>
      </c>
      <c r="B13" s="130"/>
      <c r="C13" s="130"/>
      <c r="D13" s="130"/>
      <c r="E13" s="176"/>
      <c r="F13" s="202">
        <v>28052</v>
      </c>
      <c r="G13" s="211"/>
      <c r="H13" s="211"/>
      <c r="I13" s="211"/>
      <c r="J13" s="211"/>
      <c r="K13" s="211"/>
    </row>
    <row r="14" spans="1:11" ht="11.25" customHeight="1">
      <c r="A14" s="138" t="s">
        <v>1416</v>
      </c>
      <c r="B14" s="130"/>
      <c r="C14" s="130"/>
      <c r="D14" s="130"/>
      <c r="E14" s="176"/>
      <c r="F14" s="202">
        <v>280521</v>
      </c>
      <c r="G14" s="206" t="s">
        <v>1616</v>
      </c>
      <c r="H14" s="206" t="s">
        <v>1616</v>
      </c>
      <c r="I14" s="203"/>
      <c r="J14" s="203">
        <v>3633</v>
      </c>
      <c r="K14" s="206" t="s">
        <v>1616</v>
      </c>
    </row>
    <row r="15" spans="1:11" ht="11.25" customHeight="1">
      <c r="A15" s="138" t="s">
        <v>1417</v>
      </c>
      <c r="B15" s="130"/>
      <c r="C15" s="130"/>
      <c r="D15" s="130"/>
      <c r="E15" s="176"/>
      <c r="F15" s="202">
        <v>280522</v>
      </c>
      <c r="G15" s="206" t="s">
        <v>1616</v>
      </c>
      <c r="H15" s="206" t="s">
        <v>1616</v>
      </c>
      <c r="I15" s="210"/>
      <c r="J15" s="206" t="s">
        <v>1616</v>
      </c>
      <c r="K15" s="206" t="s">
        <v>1616</v>
      </c>
    </row>
    <row r="16" spans="1:11" ht="11.25" customHeight="1">
      <c r="A16" s="176" t="s">
        <v>1645</v>
      </c>
      <c r="B16" s="176"/>
      <c r="C16" s="176"/>
      <c r="D16" s="176"/>
      <c r="E16" s="135"/>
      <c r="F16" s="204"/>
      <c r="G16" s="211"/>
      <c r="H16" s="211"/>
      <c r="I16" s="211"/>
      <c r="J16" s="211"/>
      <c r="K16" s="211"/>
    </row>
    <row r="17" spans="1:11" ht="11.25" customHeight="1">
      <c r="A17" s="134" t="s">
        <v>1418</v>
      </c>
      <c r="B17" s="130"/>
      <c r="C17" s="130"/>
      <c r="D17" s="130"/>
      <c r="E17" s="123"/>
      <c r="F17" s="205">
        <v>2606</v>
      </c>
      <c r="G17" s="203">
        <v>324761</v>
      </c>
      <c r="H17" s="203">
        <v>358620</v>
      </c>
      <c r="I17" s="203"/>
      <c r="J17" s="203">
        <v>5779</v>
      </c>
      <c r="K17" s="203">
        <v>881</v>
      </c>
    </row>
    <row r="18" spans="1:11" ht="11.25" customHeight="1">
      <c r="A18" s="134" t="s">
        <v>1419</v>
      </c>
      <c r="B18" s="130"/>
      <c r="C18" s="130"/>
      <c r="D18" s="130"/>
      <c r="E18" s="176"/>
      <c r="F18" s="202">
        <v>281820</v>
      </c>
      <c r="G18" s="210">
        <v>3641811</v>
      </c>
      <c r="H18" s="210">
        <v>3635717</v>
      </c>
      <c r="I18" s="210"/>
      <c r="J18" s="210">
        <v>890</v>
      </c>
      <c r="K18" s="210">
        <v>1414</v>
      </c>
    </row>
    <row r="19" spans="1:11" ht="11.25" customHeight="1">
      <c r="A19" s="134" t="s">
        <v>1420</v>
      </c>
      <c r="B19" s="130"/>
      <c r="C19" s="130"/>
      <c r="D19" s="130"/>
      <c r="E19" s="176"/>
      <c r="F19" s="202">
        <v>281830</v>
      </c>
      <c r="G19" s="210">
        <v>20263</v>
      </c>
      <c r="H19" s="210">
        <v>2233</v>
      </c>
      <c r="I19" s="210"/>
      <c r="J19" s="210">
        <v>3726</v>
      </c>
      <c r="K19" s="210">
        <v>2932</v>
      </c>
    </row>
    <row r="20" spans="1:11" ht="11.25" customHeight="1">
      <c r="A20" s="134" t="s">
        <v>1421</v>
      </c>
      <c r="B20" s="130"/>
      <c r="C20" s="130"/>
      <c r="D20" s="130"/>
      <c r="E20" s="176"/>
      <c r="F20" s="202">
        <v>262040</v>
      </c>
      <c r="G20" s="210">
        <v>90</v>
      </c>
      <c r="H20" s="206" t="s">
        <v>1616</v>
      </c>
      <c r="I20" s="210"/>
      <c r="J20" s="210">
        <v>29091</v>
      </c>
      <c r="K20" s="210">
        <v>22653</v>
      </c>
    </row>
    <row r="21" spans="1:11" ht="11.25" customHeight="1">
      <c r="A21" s="134" t="s">
        <v>1422</v>
      </c>
      <c r="B21" s="130"/>
      <c r="C21" s="130"/>
      <c r="D21" s="130"/>
      <c r="E21" s="176"/>
      <c r="F21" s="202">
        <v>760</v>
      </c>
      <c r="G21" s="211"/>
      <c r="H21" s="211"/>
      <c r="I21" s="211"/>
      <c r="J21" s="211"/>
      <c r="K21" s="211"/>
    </row>
    <row r="22" spans="1:11" ht="11.25" customHeight="1">
      <c r="A22" s="138" t="s">
        <v>1423</v>
      </c>
      <c r="B22" s="130"/>
      <c r="C22" s="130"/>
      <c r="D22" s="130"/>
      <c r="E22" s="176"/>
      <c r="F22" s="202">
        <v>7602</v>
      </c>
      <c r="G22" s="203">
        <v>181</v>
      </c>
      <c r="H22" s="203">
        <v>311</v>
      </c>
      <c r="I22" s="203"/>
      <c r="J22" s="203">
        <v>4789</v>
      </c>
      <c r="K22" s="203">
        <v>1528</v>
      </c>
    </row>
    <row r="23" spans="1:11" ht="11.25" customHeight="1">
      <c r="A23" s="138" t="s">
        <v>1424</v>
      </c>
      <c r="B23" s="130"/>
      <c r="C23" s="130"/>
      <c r="D23" s="176"/>
      <c r="E23" s="176"/>
      <c r="F23" s="202">
        <v>7601</v>
      </c>
      <c r="G23" s="210">
        <v>68191</v>
      </c>
      <c r="H23" s="210">
        <v>32591</v>
      </c>
      <c r="I23" s="210"/>
      <c r="J23" s="210">
        <v>3074409</v>
      </c>
      <c r="K23" s="210">
        <v>2782014</v>
      </c>
    </row>
    <row r="24" spans="1:11" ht="11.25" customHeight="1">
      <c r="A24" s="138" t="s">
        <v>1425</v>
      </c>
      <c r="B24" s="130"/>
      <c r="C24" s="130"/>
      <c r="D24" s="130"/>
      <c r="E24" s="176"/>
      <c r="F24" s="202">
        <v>7603</v>
      </c>
      <c r="G24" s="210">
        <v>2</v>
      </c>
      <c r="H24" s="210">
        <v>9</v>
      </c>
      <c r="I24" s="210"/>
      <c r="J24" s="210">
        <v>10517</v>
      </c>
      <c r="K24" s="210">
        <v>10180</v>
      </c>
    </row>
    <row r="25" spans="1:11" ht="11.25" customHeight="1">
      <c r="A25" s="138" t="s">
        <v>1426</v>
      </c>
      <c r="B25" s="130"/>
      <c r="C25" s="130"/>
      <c r="D25" s="130"/>
      <c r="E25" s="176"/>
      <c r="F25" s="202">
        <v>7604</v>
      </c>
      <c r="G25" s="210">
        <v>10092</v>
      </c>
      <c r="H25" s="210">
        <v>10335</v>
      </c>
      <c r="I25" s="210"/>
      <c r="J25" s="210">
        <v>78936</v>
      </c>
      <c r="K25" s="210">
        <v>68800</v>
      </c>
    </row>
    <row r="26" spans="1:11" ht="11.25" customHeight="1">
      <c r="A26" s="138" t="s">
        <v>1427</v>
      </c>
      <c r="B26" s="130"/>
      <c r="C26" s="130"/>
      <c r="D26" s="130"/>
      <c r="E26" s="176"/>
      <c r="F26" s="202">
        <v>7605</v>
      </c>
      <c r="G26" s="210">
        <v>10305</v>
      </c>
      <c r="H26" s="210">
        <v>1690</v>
      </c>
      <c r="I26" s="210"/>
      <c r="J26" s="210">
        <v>203275</v>
      </c>
      <c r="K26" s="210">
        <v>142213</v>
      </c>
    </row>
    <row r="27" spans="1:11" ht="11.25" customHeight="1">
      <c r="A27" s="138" t="s">
        <v>1428</v>
      </c>
      <c r="B27" s="130"/>
      <c r="C27" s="130"/>
      <c r="D27" s="130"/>
      <c r="E27" s="176"/>
      <c r="F27" s="202">
        <v>7606</v>
      </c>
      <c r="G27" s="210">
        <v>22942</v>
      </c>
      <c r="H27" s="210">
        <v>40433</v>
      </c>
      <c r="I27" s="210"/>
      <c r="J27" s="210">
        <v>99937</v>
      </c>
      <c r="K27" s="210">
        <v>141000</v>
      </c>
    </row>
    <row r="28" spans="1:11" ht="11.25" customHeight="1">
      <c r="A28" s="138" t="s">
        <v>1882</v>
      </c>
      <c r="B28" s="130"/>
      <c r="C28" s="130"/>
      <c r="D28" s="130"/>
      <c r="E28" s="176"/>
      <c r="F28" s="202">
        <v>7607</v>
      </c>
      <c r="G28" s="210">
        <v>23625</v>
      </c>
      <c r="H28" s="210">
        <v>18510</v>
      </c>
      <c r="I28" s="210"/>
      <c r="J28" s="210">
        <v>24359</v>
      </c>
      <c r="K28" s="210">
        <v>26523</v>
      </c>
    </row>
    <row r="29" spans="1:11" ht="11.25" customHeight="1">
      <c r="A29" s="138" t="s">
        <v>1429</v>
      </c>
      <c r="B29" s="130"/>
      <c r="C29" s="130"/>
      <c r="D29" s="130"/>
      <c r="E29" s="176"/>
      <c r="F29" s="202">
        <v>7608</v>
      </c>
      <c r="G29" s="210">
        <v>698</v>
      </c>
      <c r="H29" s="210">
        <v>858</v>
      </c>
      <c r="I29" s="210"/>
      <c r="J29" s="210">
        <v>5514</v>
      </c>
      <c r="K29" s="210">
        <v>8069</v>
      </c>
    </row>
    <row r="30" spans="1:11" ht="11.25" customHeight="1">
      <c r="A30" s="138" t="s">
        <v>1430</v>
      </c>
      <c r="B30" s="130"/>
      <c r="C30" s="130"/>
      <c r="D30" s="176"/>
      <c r="E30" s="176"/>
      <c r="F30" s="212">
        <v>7609</v>
      </c>
      <c r="G30" s="210">
        <v>6406</v>
      </c>
      <c r="H30" s="210">
        <v>34</v>
      </c>
      <c r="I30" s="210"/>
      <c r="J30" s="210">
        <v>19</v>
      </c>
      <c r="K30" s="210">
        <v>28</v>
      </c>
    </row>
    <row r="31" spans="1:11" ht="11.25" customHeight="1">
      <c r="A31" s="176" t="s">
        <v>482</v>
      </c>
      <c r="B31" s="130"/>
      <c r="C31" s="130"/>
      <c r="D31" s="130"/>
      <c r="E31" s="135"/>
      <c r="F31" s="204"/>
      <c r="G31" s="211"/>
      <c r="H31" s="211"/>
      <c r="I31" s="211"/>
      <c r="J31" s="211"/>
      <c r="K31" s="211"/>
    </row>
    <row r="32" spans="1:11" ht="11.25" customHeight="1">
      <c r="A32" s="134" t="s">
        <v>1418</v>
      </c>
      <c r="B32" s="130"/>
      <c r="C32" s="130"/>
      <c r="D32" s="130"/>
      <c r="E32" s="123"/>
      <c r="F32" s="205">
        <v>261710</v>
      </c>
      <c r="G32" s="206" t="s">
        <v>1616</v>
      </c>
      <c r="H32" s="203">
        <v>21</v>
      </c>
      <c r="I32" s="203"/>
      <c r="J32" s="203">
        <v>398</v>
      </c>
      <c r="K32" s="203">
        <v>8671</v>
      </c>
    </row>
    <row r="33" spans="1:11" ht="11.25" customHeight="1">
      <c r="A33" s="134" t="s">
        <v>1431</v>
      </c>
      <c r="B33" s="130"/>
      <c r="C33" s="130"/>
      <c r="D33" s="130"/>
      <c r="E33" s="176"/>
      <c r="F33" s="202">
        <v>282580</v>
      </c>
      <c r="G33" s="210">
        <v>856</v>
      </c>
      <c r="H33" s="210">
        <v>399</v>
      </c>
      <c r="I33" s="210"/>
      <c r="J33" s="210">
        <v>172</v>
      </c>
      <c r="K33" s="210">
        <v>90</v>
      </c>
    </row>
    <row r="34" spans="1:11" ht="11.25" customHeight="1">
      <c r="A34" s="134" t="s">
        <v>1432</v>
      </c>
      <c r="B34" s="130"/>
      <c r="C34" s="130"/>
      <c r="D34" s="130"/>
      <c r="E34" s="176"/>
      <c r="F34" s="202">
        <v>8110</v>
      </c>
      <c r="G34" s="210">
        <v>1318</v>
      </c>
      <c r="H34" s="210">
        <v>368</v>
      </c>
      <c r="I34" s="210"/>
      <c r="J34" s="210">
        <v>662</v>
      </c>
      <c r="K34" s="210">
        <v>1233</v>
      </c>
    </row>
    <row r="35" spans="1:11" ht="11.25" customHeight="1">
      <c r="A35" s="176" t="s">
        <v>1470</v>
      </c>
      <c r="B35" s="130"/>
      <c r="C35" s="130"/>
      <c r="D35" s="130"/>
      <c r="E35" s="135"/>
      <c r="F35" s="204"/>
      <c r="G35" s="211"/>
      <c r="H35" s="211"/>
      <c r="I35" s="211"/>
      <c r="J35" s="211"/>
      <c r="K35" s="211"/>
    </row>
    <row r="36" spans="1:11" ht="11.25" customHeight="1">
      <c r="A36" s="134" t="s">
        <v>1433</v>
      </c>
      <c r="B36" s="130"/>
      <c r="C36" s="130"/>
      <c r="D36" s="130"/>
      <c r="E36" s="123"/>
      <c r="F36" s="205">
        <v>253090</v>
      </c>
      <c r="G36" s="203">
        <v>17368</v>
      </c>
      <c r="H36" s="203">
        <v>7211</v>
      </c>
      <c r="I36" s="203"/>
      <c r="J36" s="203">
        <v>70371</v>
      </c>
      <c r="K36" s="203">
        <v>99209</v>
      </c>
    </row>
    <row r="37" spans="1:11" ht="11.25" customHeight="1">
      <c r="A37" s="134" t="s">
        <v>1434</v>
      </c>
      <c r="B37" s="130"/>
      <c r="C37" s="130"/>
      <c r="D37" s="130"/>
      <c r="E37" s="176"/>
      <c r="F37" s="202">
        <v>281119</v>
      </c>
      <c r="G37" s="210">
        <v>59</v>
      </c>
      <c r="H37" s="210">
        <v>103</v>
      </c>
      <c r="I37" s="210"/>
      <c r="J37" s="210">
        <v>146</v>
      </c>
      <c r="K37" s="210">
        <v>273</v>
      </c>
    </row>
    <row r="38" spans="1:11" ht="11.25" customHeight="1">
      <c r="A38" s="134" t="s">
        <v>1435</v>
      </c>
      <c r="B38" s="130"/>
      <c r="C38" s="130"/>
      <c r="D38" s="130"/>
      <c r="E38" s="176"/>
      <c r="F38" s="202">
        <v>281129</v>
      </c>
      <c r="G38" s="210">
        <v>148</v>
      </c>
      <c r="H38" s="210">
        <v>102</v>
      </c>
      <c r="I38" s="210"/>
      <c r="J38" s="210">
        <v>147</v>
      </c>
      <c r="K38" s="210">
        <v>81</v>
      </c>
    </row>
    <row r="39" spans="1:11" ht="11.25" customHeight="1">
      <c r="A39" s="134" t="s">
        <v>2027</v>
      </c>
      <c r="B39" s="130"/>
      <c r="C39" s="130"/>
      <c r="D39" s="130"/>
      <c r="E39" s="176"/>
      <c r="F39" s="202">
        <v>280480</v>
      </c>
      <c r="G39" s="210">
        <v>25</v>
      </c>
      <c r="H39" s="210">
        <v>30</v>
      </c>
      <c r="I39" s="210"/>
      <c r="J39" s="206" t="s">
        <v>1616</v>
      </c>
      <c r="K39" s="206" t="s">
        <v>1616</v>
      </c>
    </row>
    <row r="40" spans="1:11" ht="11.25" customHeight="1">
      <c r="A40" s="176" t="s">
        <v>1436</v>
      </c>
      <c r="B40" s="130"/>
      <c r="C40" s="130"/>
      <c r="D40" s="130"/>
      <c r="E40" s="135"/>
      <c r="F40" s="204"/>
      <c r="G40" s="211"/>
      <c r="H40" s="211"/>
      <c r="I40" s="211"/>
      <c r="J40" s="211"/>
      <c r="K40" s="211"/>
    </row>
    <row r="41" spans="1:11" ht="11.25" customHeight="1">
      <c r="A41" s="134" t="s">
        <v>1437</v>
      </c>
      <c r="B41" s="130"/>
      <c r="C41" s="130"/>
      <c r="D41" s="130"/>
      <c r="E41" s="123"/>
      <c r="F41" s="205" t="s">
        <v>1438</v>
      </c>
      <c r="G41" s="203">
        <v>550</v>
      </c>
      <c r="H41" s="203">
        <v>1131</v>
      </c>
      <c r="I41" s="203"/>
      <c r="J41" s="203">
        <v>413</v>
      </c>
      <c r="K41" s="203">
        <v>2015</v>
      </c>
    </row>
    <row r="42" spans="1:11" ht="11.25" customHeight="1">
      <c r="A42" s="134" t="s">
        <v>1422</v>
      </c>
      <c r="B42" s="130"/>
      <c r="C42" s="130"/>
      <c r="D42" s="130"/>
      <c r="E42" s="131"/>
      <c r="F42" s="204"/>
      <c r="G42" s="211"/>
      <c r="H42" s="211"/>
      <c r="I42" s="211"/>
      <c r="J42" s="211"/>
      <c r="K42" s="211"/>
    </row>
    <row r="43" spans="1:11" ht="11.25" customHeight="1">
      <c r="A43" s="138" t="s">
        <v>1439</v>
      </c>
      <c r="B43" s="130"/>
      <c r="C43" s="130"/>
      <c r="D43" s="130"/>
      <c r="E43" s="176"/>
      <c r="F43" s="205">
        <v>811211</v>
      </c>
      <c r="G43" s="206" t="s">
        <v>1662</v>
      </c>
      <c r="H43" s="206" t="s">
        <v>1662</v>
      </c>
      <c r="I43" s="203"/>
      <c r="J43" s="206" t="s">
        <v>1662</v>
      </c>
      <c r="K43" s="206" t="s">
        <v>1662</v>
      </c>
    </row>
    <row r="44" spans="1:11" ht="11.25" customHeight="1">
      <c r="A44" s="138" t="s">
        <v>1440</v>
      </c>
      <c r="B44" s="130"/>
      <c r="C44" s="130"/>
      <c r="D44" s="130"/>
      <c r="E44" s="176"/>
      <c r="F44" s="202">
        <v>811212</v>
      </c>
      <c r="G44" s="213" t="s">
        <v>1662</v>
      </c>
      <c r="H44" s="213" t="s">
        <v>1662</v>
      </c>
      <c r="I44" s="210"/>
      <c r="J44" s="213" t="s">
        <v>1662</v>
      </c>
      <c r="K44" s="213" t="s">
        <v>1662</v>
      </c>
    </row>
    <row r="45" spans="1:11" ht="11.25" customHeight="1">
      <c r="A45" s="138" t="s">
        <v>1441</v>
      </c>
      <c r="B45" s="130"/>
      <c r="C45" s="130"/>
      <c r="D45" s="130"/>
      <c r="E45" s="176"/>
      <c r="F45" s="202">
        <v>811213</v>
      </c>
      <c r="G45" s="213" t="s">
        <v>1662</v>
      </c>
      <c r="H45" s="213" t="s">
        <v>1662</v>
      </c>
      <c r="I45" s="210"/>
      <c r="J45" s="213" t="s">
        <v>1662</v>
      </c>
      <c r="K45" s="213" t="s">
        <v>1662</v>
      </c>
    </row>
    <row r="46" spans="1:11" ht="11.25" customHeight="1">
      <c r="A46" s="138" t="s">
        <v>1442</v>
      </c>
      <c r="B46" s="130"/>
      <c r="C46" s="130"/>
      <c r="D46" s="130"/>
      <c r="E46" s="176"/>
      <c r="F46" s="202">
        <v>811219</v>
      </c>
      <c r="G46" s="206" t="s">
        <v>1616</v>
      </c>
      <c r="H46" s="206" t="s">
        <v>1616</v>
      </c>
      <c r="I46" s="210"/>
      <c r="J46" s="206" t="s">
        <v>1616</v>
      </c>
      <c r="K46" s="206" t="s">
        <v>1616</v>
      </c>
    </row>
    <row r="47" spans="1:11" ht="11.25" customHeight="1">
      <c r="A47" s="176" t="s">
        <v>1443</v>
      </c>
      <c r="B47" s="130"/>
      <c r="C47" s="130"/>
      <c r="D47" s="130"/>
      <c r="E47" s="131"/>
      <c r="F47" s="204"/>
      <c r="G47" s="211"/>
      <c r="H47" s="211"/>
      <c r="I47" s="211"/>
      <c r="J47" s="211"/>
      <c r="K47" s="211"/>
    </row>
    <row r="48" spans="1:11" ht="11.25" customHeight="1">
      <c r="A48" s="134" t="s">
        <v>1437</v>
      </c>
      <c r="B48" s="130"/>
      <c r="C48" s="130"/>
      <c r="D48" s="130"/>
      <c r="E48" s="123"/>
      <c r="F48" s="205" t="s">
        <v>1438</v>
      </c>
      <c r="G48" s="203">
        <v>550</v>
      </c>
      <c r="H48" s="203">
        <v>1152</v>
      </c>
      <c r="I48" s="203"/>
      <c r="J48" s="203">
        <v>413</v>
      </c>
      <c r="K48" s="203">
        <v>2015</v>
      </c>
    </row>
    <row r="49" spans="1:11" ht="11.25" customHeight="1">
      <c r="A49" s="134" t="s">
        <v>1444</v>
      </c>
      <c r="B49" s="130"/>
      <c r="C49" s="130"/>
      <c r="D49" s="130"/>
      <c r="E49" s="176"/>
      <c r="F49" s="202">
        <v>8106</v>
      </c>
      <c r="G49" s="210">
        <v>40</v>
      </c>
      <c r="H49" s="210">
        <v>15</v>
      </c>
      <c r="I49" s="210"/>
      <c r="J49" s="206" t="s">
        <v>1616</v>
      </c>
      <c r="K49" s="210">
        <v>22</v>
      </c>
    </row>
    <row r="50" spans="1:11" ht="11.25" customHeight="1">
      <c r="A50" s="130" t="s">
        <v>1445</v>
      </c>
      <c r="B50" s="130"/>
      <c r="C50" s="130"/>
      <c r="D50" s="130"/>
      <c r="E50" s="123"/>
      <c r="F50" s="202">
        <v>8107</v>
      </c>
      <c r="G50" s="245" t="s">
        <v>1351</v>
      </c>
      <c r="H50" s="245" t="s">
        <v>1351</v>
      </c>
      <c r="I50" s="203"/>
      <c r="J50" s="203">
        <v>621</v>
      </c>
      <c r="K50" s="203">
        <v>2228</v>
      </c>
    </row>
    <row r="51" spans="1:11" ht="11.25" customHeight="1">
      <c r="A51" s="176" t="s">
        <v>1446</v>
      </c>
      <c r="B51" s="176"/>
      <c r="C51" s="176"/>
      <c r="D51" s="176"/>
      <c r="E51" s="131"/>
      <c r="F51" s="204"/>
      <c r="G51" s="211"/>
      <c r="H51" s="211"/>
      <c r="I51" s="211"/>
      <c r="J51" s="211"/>
      <c r="K51" s="211"/>
    </row>
    <row r="52" spans="1:11" ht="11.25" customHeight="1">
      <c r="A52" s="134" t="s">
        <v>1418</v>
      </c>
      <c r="B52" s="130"/>
      <c r="C52" s="130"/>
      <c r="D52" s="130"/>
      <c r="E52" s="123"/>
      <c r="F52" s="205">
        <v>2610</v>
      </c>
      <c r="G52" s="203">
        <v>600337</v>
      </c>
      <c r="H52" s="203">
        <v>589584</v>
      </c>
      <c r="I52" s="203"/>
      <c r="J52" s="203">
        <v>20</v>
      </c>
      <c r="K52" s="203">
        <v>22</v>
      </c>
    </row>
    <row r="53" spans="1:11" ht="11.25" customHeight="1">
      <c r="A53" s="134" t="s">
        <v>1447</v>
      </c>
      <c r="B53" s="130"/>
      <c r="C53" s="130"/>
      <c r="D53" s="130"/>
      <c r="E53" s="176"/>
      <c r="F53" s="202">
        <v>2819</v>
      </c>
      <c r="G53" s="210">
        <v>8333</v>
      </c>
      <c r="H53" s="210">
        <v>7179</v>
      </c>
      <c r="I53" s="210"/>
      <c r="J53" s="210">
        <v>8922</v>
      </c>
      <c r="K53" s="210">
        <v>5944</v>
      </c>
    </row>
    <row r="54" spans="1:11" ht="11.25" customHeight="1">
      <c r="A54" s="134" t="s">
        <v>1422</v>
      </c>
      <c r="B54" s="130"/>
      <c r="C54" s="130"/>
      <c r="D54" s="130"/>
      <c r="E54" s="131"/>
      <c r="F54" s="204"/>
      <c r="G54" s="211"/>
      <c r="H54" s="211"/>
      <c r="I54" s="211"/>
      <c r="J54" s="211"/>
      <c r="K54" s="211"/>
    </row>
    <row r="55" spans="1:11" ht="11.25" customHeight="1">
      <c r="A55" s="138" t="s">
        <v>1448</v>
      </c>
      <c r="B55" s="130"/>
      <c r="C55" s="130"/>
      <c r="D55" s="130"/>
      <c r="E55" s="123"/>
      <c r="F55" s="205">
        <v>811220</v>
      </c>
      <c r="G55" s="203">
        <v>527</v>
      </c>
      <c r="H55" s="206" t="s">
        <v>1616</v>
      </c>
      <c r="I55" s="203"/>
      <c r="J55" s="203">
        <v>4847</v>
      </c>
      <c r="K55" s="206" t="s">
        <v>1616</v>
      </c>
    </row>
    <row r="56" spans="1:11" ht="11.25" customHeight="1">
      <c r="A56" s="138" t="s">
        <v>1449</v>
      </c>
      <c r="B56" s="130"/>
      <c r="C56" s="130"/>
      <c r="D56" s="130"/>
      <c r="E56" s="176"/>
      <c r="F56" s="202">
        <v>811221</v>
      </c>
      <c r="G56" s="206" t="s">
        <v>1616</v>
      </c>
      <c r="H56" s="210">
        <v>694</v>
      </c>
      <c r="I56" s="210"/>
      <c r="J56" s="206" t="s">
        <v>1616</v>
      </c>
      <c r="K56" s="210">
        <v>7026</v>
      </c>
    </row>
    <row r="57" spans="1:11" ht="11.25" customHeight="1">
      <c r="A57" s="138" t="s">
        <v>1450</v>
      </c>
      <c r="B57" s="130"/>
      <c r="C57" s="130"/>
      <c r="D57" s="130"/>
      <c r="E57" s="176"/>
      <c r="F57" s="202">
        <v>811222</v>
      </c>
      <c r="G57" s="213" t="s">
        <v>1662</v>
      </c>
      <c r="H57" s="213" t="s">
        <v>1662</v>
      </c>
      <c r="I57" s="210"/>
      <c r="J57" s="213" t="s">
        <v>1662</v>
      </c>
      <c r="K57" s="213" t="s">
        <v>1662</v>
      </c>
    </row>
    <row r="58" spans="1:11" ht="11.25" customHeight="1">
      <c r="A58" s="138" t="s">
        <v>1451</v>
      </c>
      <c r="B58" s="130"/>
      <c r="C58" s="130"/>
      <c r="D58" s="130"/>
      <c r="E58" s="123"/>
      <c r="F58" s="202">
        <v>811229</v>
      </c>
      <c r="G58" s="206" t="s">
        <v>1616</v>
      </c>
      <c r="H58" s="203">
        <v>67</v>
      </c>
      <c r="I58" s="203"/>
      <c r="J58" s="206" t="s">
        <v>1616</v>
      </c>
      <c r="K58" s="203">
        <v>448</v>
      </c>
    </row>
    <row r="59" spans="1:11" ht="11.25" customHeight="1">
      <c r="A59" s="176" t="s">
        <v>220</v>
      </c>
      <c r="B59" s="176"/>
      <c r="C59" s="176"/>
      <c r="D59" s="176"/>
      <c r="E59" s="131"/>
      <c r="F59" s="204"/>
      <c r="G59" s="211"/>
      <c r="H59" s="211"/>
      <c r="I59" s="211"/>
      <c r="J59" s="211"/>
      <c r="K59" s="211"/>
    </row>
    <row r="60" spans="1:11" ht="11.25" customHeight="1">
      <c r="A60" s="134" t="s">
        <v>1418</v>
      </c>
      <c r="B60" s="130"/>
      <c r="C60" s="130"/>
      <c r="D60" s="130"/>
      <c r="E60" s="123"/>
      <c r="F60" s="205">
        <v>2605</v>
      </c>
      <c r="G60" s="203">
        <v>80</v>
      </c>
      <c r="H60" s="203">
        <v>15</v>
      </c>
      <c r="I60" s="203"/>
      <c r="J60" s="203">
        <v>110</v>
      </c>
      <c r="K60" s="206" t="s">
        <v>1616</v>
      </c>
    </row>
    <row r="61" spans="1:11" ht="11.25" customHeight="1">
      <c r="A61" s="134" t="s">
        <v>1452</v>
      </c>
      <c r="B61" s="130"/>
      <c r="C61" s="130"/>
      <c r="D61" s="130"/>
      <c r="E61" s="176"/>
      <c r="F61" s="202">
        <v>2822</v>
      </c>
      <c r="G61" s="210">
        <v>86</v>
      </c>
      <c r="H61" s="210">
        <v>108</v>
      </c>
      <c r="I61" s="210"/>
      <c r="J61" s="210">
        <v>514</v>
      </c>
      <c r="K61" s="210">
        <v>796</v>
      </c>
    </row>
    <row r="62" spans="1:11" ht="11.25" customHeight="1">
      <c r="A62" s="177" t="s">
        <v>1453</v>
      </c>
      <c r="B62" s="161"/>
      <c r="C62" s="161"/>
      <c r="D62" s="161"/>
      <c r="E62" s="131"/>
      <c r="F62" s="204"/>
      <c r="G62" s="211"/>
      <c r="H62" s="211"/>
      <c r="I62" s="211"/>
      <c r="J62" s="211"/>
      <c r="K62" s="211"/>
    </row>
    <row r="63" spans="1:11" ht="11.25" customHeight="1">
      <c r="A63" s="156" t="s">
        <v>921</v>
      </c>
      <c r="B63" s="149"/>
      <c r="C63" s="149"/>
      <c r="D63" s="149"/>
      <c r="E63" s="123"/>
      <c r="F63" s="205">
        <v>8105</v>
      </c>
      <c r="G63" s="203">
        <v>179</v>
      </c>
      <c r="H63" s="203">
        <v>105</v>
      </c>
      <c r="I63" s="203"/>
      <c r="J63" s="203">
        <v>8351</v>
      </c>
      <c r="K63" s="203">
        <v>4935</v>
      </c>
    </row>
    <row r="64" spans="1:11" ht="11.25" customHeight="1">
      <c r="A64" s="283" t="s">
        <v>1615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</row>
    <row r="65" spans="1:11" ht="11.25" customHeight="1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</row>
    <row r="66" spans="1:11" ht="11.25" customHeight="1">
      <c r="A66" s="253" t="s">
        <v>922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</row>
    <row r="67" spans="1:11" ht="11.25" customHeight="1">
      <c r="A67" s="253" t="s">
        <v>2515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1:11" ht="10.5" customHeight="1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</row>
    <row r="69" spans="1:11" ht="11.25" customHeight="1">
      <c r="A69" s="253" t="s">
        <v>1407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</row>
    <row r="70" spans="1:11" ht="10.5" customHeight="1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</row>
    <row r="71" spans="1:11" ht="11.25" customHeight="1">
      <c r="A71" s="283"/>
      <c r="B71" s="283"/>
      <c r="C71" s="283"/>
      <c r="D71" s="283"/>
      <c r="E71" s="135"/>
      <c r="F71" s="204"/>
      <c r="G71" s="296" t="s">
        <v>1076</v>
      </c>
      <c r="H71" s="296"/>
      <c r="I71" s="126"/>
      <c r="J71" s="296" t="s">
        <v>1077</v>
      </c>
      <c r="K71" s="296"/>
    </row>
    <row r="72" spans="1:11" ht="11.25" customHeight="1">
      <c r="A72" s="280" t="s">
        <v>1408</v>
      </c>
      <c r="B72" s="280"/>
      <c r="C72" s="280"/>
      <c r="D72" s="280"/>
      <c r="E72" s="128"/>
      <c r="F72" s="205" t="s">
        <v>1409</v>
      </c>
      <c r="G72" s="206" t="s">
        <v>1612</v>
      </c>
      <c r="H72" s="206" t="s">
        <v>1613</v>
      </c>
      <c r="I72" s="128"/>
      <c r="J72" s="206" t="s">
        <v>1612</v>
      </c>
      <c r="K72" s="206" t="s">
        <v>1613</v>
      </c>
    </row>
    <row r="73" spans="1:11" ht="11.25" customHeight="1">
      <c r="A73" s="297" t="s">
        <v>923</v>
      </c>
      <c r="B73" s="297"/>
      <c r="C73" s="297"/>
      <c r="D73" s="297"/>
      <c r="E73" s="126"/>
      <c r="F73" s="207"/>
      <c r="G73" s="208"/>
      <c r="H73" s="208"/>
      <c r="I73" s="126"/>
      <c r="J73" s="208"/>
      <c r="K73" s="208"/>
    </row>
    <row r="74" spans="1:11" ht="9.75" customHeight="1">
      <c r="A74" s="161" t="s">
        <v>924</v>
      </c>
      <c r="B74" s="161"/>
      <c r="C74" s="161"/>
      <c r="D74" s="161"/>
      <c r="E74" s="135"/>
      <c r="F74" s="146"/>
      <c r="G74" s="209"/>
      <c r="H74" s="209"/>
      <c r="I74" s="209"/>
      <c r="J74" s="209"/>
      <c r="K74" s="209"/>
    </row>
    <row r="75" spans="1:11" ht="9.75" customHeight="1">
      <c r="A75" s="153" t="s">
        <v>925</v>
      </c>
      <c r="B75" s="149"/>
      <c r="C75" s="149"/>
      <c r="D75" s="149"/>
      <c r="E75" s="135"/>
      <c r="F75" s="188"/>
      <c r="G75" s="209"/>
      <c r="H75" s="209"/>
      <c r="I75" s="137"/>
      <c r="J75" s="209"/>
      <c r="K75" s="209"/>
    </row>
    <row r="76" spans="1:11" ht="11.25" customHeight="1">
      <c r="A76" s="134" t="s">
        <v>926</v>
      </c>
      <c r="B76" s="130"/>
      <c r="C76" s="130"/>
      <c r="D76" s="130"/>
      <c r="E76" s="123"/>
      <c r="F76" s="205">
        <v>261590</v>
      </c>
      <c r="G76" s="206" t="s">
        <v>1616</v>
      </c>
      <c r="H76" s="214">
        <v>2</v>
      </c>
      <c r="I76" s="214"/>
      <c r="J76" s="214">
        <v>159</v>
      </c>
      <c r="K76" s="214">
        <v>35</v>
      </c>
    </row>
    <row r="77" spans="1:11" ht="11.25" customHeight="1">
      <c r="A77" s="134" t="s">
        <v>927</v>
      </c>
      <c r="B77" s="130"/>
      <c r="C77" s="130"/>
      <c r="D77" s="130"/>
      <c r="E77" s="176"/>
      <c r="F77" s="202">
        <v>282530</v>
      </c>
      <c r="G77" s="215">
        <v>1964</v>
      </c>
      <c r="H77" s="215">
        <v>814</v>
      </c>
      <c r="I77" s="215"/>
      <c r="J77" s="215">
        <v>7167</v>
      </c>
      <c r="K77" s="215">
        <v>7384</v>
      </c>
    </row>
    <row r="78" spans="1:11" ht="11.25" customHeight="1">
      <c r="A78" s="134" t="s">
        <v>928</v>
      </c>
      <c r="B78" s="130"/>
      <c r="C78" s="130"/>
      <c r="D78" s="130"/>
      <c r="E78" s="176"/>
      <c r="F78" s="202">
        <v>262050</v>
      </c>
      <c r="G78" s="213" t="s">
        <v>1662</v>
      </c>
      <c r="H78" s="213" t="s">
        <v>1662</v>
      </c>
      <c r="I78" s="215"/>
      <c r="J78" s="213" t="s">
        <v>1662</v>
      </c>
      <c r="K78" s="213" t="s">
        <v>1662</v>
      </c>
    </row>
    <row r="79" spans="1:11" ht="11.25" customHeight="1">
      <c r="A79" s="134" t="s">
        <v>929</v>
      </c>
      <c r="B79" s="130"/>
      <c r="C79" s="130"/>
      <c r="D79" s="130"/>
      <c r="E79" s="176"/>
      <c r="F79" s="202">
        <v>811240</v>
      </c>
      <c r="G79" s="215">
        <v>29</v>
      </c>
      <c r="H79" s="215">
        <v>76</v>
      </c>
      <c r="I79" s="215"/>
      <c r="J79" s="215">
        <v>37</v>
      </c>
      <c r="K79" s="215">
        <v>37</v>
      </c>
    </row>
    <row r="80" spans="1:11" ht="11.25" customHeight="1">
      <c r="A80" s="134" t="s">
        <v>2521</v>
      </c>
      <c r="B80" s="130"/>
      <c r="C80" s="130"/>
      <c r="D80" s="130"/>
      <c r="E80" s="176"/>
      <c r="F80" s="202">
        <v>8103</v>
      </c>
      <c r="G80" s="215">
        <v>6</v>
      </c>
      <c r="H80" s="215">
        <v>10</v>
      </c>
      <c r="I80" s="215"/>
      <c r="J80" s="215">
        <v>15</v>
      </c>
      <c r="K80" s="215">
        <v>2</v>
      </c>
    </row>
    <row r="81" spans="1:11" ht="9.75" customHeight="1">
      <c r="A81" s="177" t="s">
        <v>2522</v>
      </c>
      <c r="B81" s="161"/>
      <c r="C81" s="161"/>
      <c r="D81" s="161"/>
      <c r="E81" s="135"/>
      <c r="F81" s="122"/>
      <c r="G81" s="216"/>
      <c r="H81" s="216"/>
      <c r="I81" s="217"/>
      <c r="J81" s="216"/>
      <c r="K81" s="216"/>
    </row>
    <row r="82" spans="1:11" ht="9.75" customHeight="1">
      <c r="A82" s="156" t="s">
        <v>2523</v>
      </c>
      <c r="B82" s="149"/>
      <c r="C82" s="149"/>
      <c r="D82" s="149"/>
      <c r="E82" s="135"/>
      <c r="F82" s="122"/>
      <c r="G82" s="216"/>
      <c r="H82" s="216"/>
      <c r="I82" s="217"/>
      <c r="J82" s="216"/>
      <c r="K82" s="216"/>
    </row>
    <row r="83" spans="1:11" ht="11.25" customHeight="1">
      <c r="A83" s="141" t="s">
        <v>2524</v>
      </c>
      <c r="B83" s="149"/>
      <c r="C83" s="149"/>
      <c r="D83" s="149"/>
      <c r="E83" s="123"/>
      <c r="F83" s="128">
        <v>811291</v>
      </c>
      <c r="G83" s="206" t="s">
        <v>1616</v>
      </c>
      <c r="H83" s="214">
        <v>1</v>
      </c>
      <c r="I83" s="214"/>
      <c r="J83" s="214">
        <v>16</v>
      </c>
      <c r="K83" s="214">
        <v>1</v>
      </c>
    </row>
    <row r="84" spans="1:11" ht="11.25" customHeight="1">
      <c r="A84" s="141" t="s">
        <v>2525</v>
      </c>
      <c r="B84" s="149"/>
      <c r="C84" s="149"/>
      <c r="D84" s="149"/>
      <c r="E84" s="176"/>
      <c r="F84" s="125">
        <v>811292</v>
      </c>
      <c r="G84" s="206" t="s">
        <v>1616</v>
      </c>
      <c r="H84" s="215">
        <v>1</v>
      </c>
      <c r="I84" s="215"/>
      <c r="J84" s="206" t="s">
        <v>1616</v>
      </c>
      <c r="K84" s="215">
        <v>13</v>
      </c>
    </row>
    <row r="85" spans="1:11" ht="11.25" customHeight="1">
      <c r="A85" s="141" t="s">
        <v>2526</v>
      </c>
      <c r="B85" s="149"/>
      <c r="C85" s="149"/>
      <c r="D85" s="149"/>
      <c r="E85" s="176"/>
      <c r="F85" s="125">
        <v>811299</v>
      </c>
      <c r="G85" s="215">
        <v>1</v>
      </c>
      <c r="H85" s="215">
        <v>4</v>
      </c>
      <c r="I85" s="215"/>
      <c r="J85" s="215">
        <v>1</v>
      </c>
      <c r="K85" s="215">
        <v>1</v>
      </c>
    </row>
    <row r="86" spans="1:11" ht="11.25" customHeight="1">
      <c r="A86" s="176" t="s">
        <v>1633</v>
      </c>
      <c r="B86" s="176"/>
      <c r="C86" s="176"/>
      <c r="D86" s="176"/>
      <c r="E86" s="131"/>
      <c r="F86" s="204"/>
      <c r="G86" s="211"/>
      <c r="H86" s="211"/>
      <c r="I86" s="211"/>
      <c r="J86" s="211"/>
      <c r="K86" s="211"/>
    </row>
    <row r="87" spans="1:11" ht="11.25" customHeight="1">
      <c r="A87" s="134" t="s">
        <v>1418</v>
      </c>
      <c r="B87" s="130"/>
      <c r="C87" s="130"/>
      <c r="D87" s="130"/>
      <c r="E87" s="123"/>
      <c r="F87" s="128">
        <v>2603</v>
      </c>
      <c r="G87" s="203">
        <v>164824</v>
      </c>
      <c r="H87" s="203">
        <v>143309</v>
      </c>
      <c r="I87" s="203"/>
      <c r="J87" s="203">
        <v>8854</v>
      </c>
      <c r="K87" s="203">
        <v>12191</v>
      </c>
    </row>
    <row r="88" spans="1:11" ht="11.25" customHeight="1">
      <c r="A88" s="134" t="s">
        <v>2527</v>
      </c>
      <c r="B88" s="130"/>
      <c r="C88" s="130"/>
      <c r="D88" s="130"/>
      <c r="E88" s="176"/>
      <c r="F88" s="125">
        <v>7401</v>
      </c>
      <c r="G88" s="210">
        <v>10105</v>
      </c>
      <c r="H88" s="210">
        <v>2155</v>
      </c>
      <c r="I88" s="210"/>
      <c r="J88" s="213" t="s">
        <v>1662</v>
      </c>
      <c r="K88" s="213" t="s">
        <v>1662</v>
      </c>
    </row>
    <row r="89" spans="1:11" ht="11.25" customHeight="1">
      <c r="A89" s="134" t="s">
        <v>1447</v>
      </c>
      <c r="B89" s="130"/>
      <c r="C89" s="130"/>
      <c r="D89" s="130"/>
      <c r="E89" s="176"/>
      <c r="F89" s="125">
        <v>282550</v>
      </c>
      <c r="G89" s="210">
        <v>63</v>
      </c>
      <c r="H89" s="210">
        <v>60</v>
      </c>
      <c r="I89" s="210"/>
      <c r="J89" s="206" t="s">
        <v>1616</v>
      </c>
      <c r="K89" s="210">
        <v>1</v>
      </c>
    </row>
    <row r="90" spans="1:11" ht="11.25" customHeight="1">
      <c r="A90" s="134" t="s">
        <v>2528</v>
      </c>
      <c r="B90" s="130"/>
      <c r="C90" s="130"/>
      <c r="D90" s="130"/>
      <c r="E90" s="176"/>
      <c r="F90" s="125">
        <v>283325</v>
      </c>
      <c r="G90" s="210">
        <v>38</v>
      </c>
      <c r="H90" s="210">
        <v>76</v>
      </c>
      <c r="I90" s="210"/>
      <c r="J90" s="210">
        <v>30043</v>
      </c>
      <c r="K90" s="210">
        <v>31610</v>
      </c>
    </row>
    <row r="91" spans="1:11" ht="11.25" customHeight="1">
      <c r="A91" s="134" t="s">
        <v>2529</v>
      </c>
      <c r="B91" s="130"/>
      <c r="C91" s="130"/>
      <c r="D91" s="130"/>
      <c r="E91" s="176"/>
      <c r="F91" s="125">
        <v>262030</v>
      </c>
      <c r="G91" s="206" t="s">
        <v>1616</v>
      </c>
      <c r="H91" s="206" t="s">
        <v>1616</v>
      </c>
      <c r="I91" s="210"/>
      <c r="J91" s="210">
        <v>2183</v>
      </c>
      <c r="K91" s="210">
        <v>4518</v>
      </c>
    </row>
    <row r="92" spans="1:11" ht="11.25" customHeight="1">
      <c r="A92" s="134" t="s">
        <v>1422</v>
      </c>
      <c r="B92" s="130"/>
      <c r="C92" s="130"/>
      <c r="D92" s="130"/>
      <c r="E92" s="131"/>
      <c r="F92" s="122"/>
      <c r="G92" s="211"/>
      <c r="H92" s="211"/>
      <c r="I92" s="211"/>
      <c r="J92" s="211"/>
      <c r="K92" s="211"/>
    </row>
    <row r="93" spans="1:11" ht="11.25" customHeight="1">
      <c r="A93" s="138" t="s">
        <v>1423</v>
      </c>
      <c r="B93" s="130"/>
      <c r="C93" s="130"/>
      <c r="D93" s="130"/>
      <c r="E93" s="123"/>
      <c r="F93" s="205">
        <v>7404</v>
      </c>
      <c r="G93" s="203">
        <v>326</v>
      </c>
      <c r="H93" s="203">
        <v>18</v>
      </c>
      <c r="I93" s="203"/>
      <c r="J93" s="203">
        <v>9201</v>
      </c>
      <c r="K93" s="203">
        <v>5300</v>
      </c>
    </row>
    <row r="94" spans="1:11" ht="11.25" customHeight="1">
      <c r="A94" s="138" t="s">
        <v>2530</v>
      </c>
      <c r="B94" s="130"/>
      <c r="C94" s="130"/>
      <c r="D94" s="176"/>
      <c r="E94" s="176"/>
      <c r="F94" s="125">
        <v>7402</v>
      </c>
      <c r="G94" s="210">
        <v>5</v>
      </c>
      <c r="H94" s="210">
        <v>3</v>
      </c>
      <c r="I94" s="210"/>
      <c r="J94" s="213" t="s">
        <v>1662</v>
      </c>
      <c r="K94" s="213" t="s">
        <v>1662</v>
      </c>
    </row>
    <row r="95" spans="1:11" ht="11.25" customHeight="1">
      <c r="A95" s="140" t="s">
        <v>2531</v>
      </c>
      <c r="B95" s="161"/>
      <c r="C95" s="161"/>
      <c r="D95" s="161"/>
      <c r="E95" s="131"/>
      <c r="F95" s="204"/>
      <c r="G95" s="211"/>
      <c r="H95" s="211"/>
      <c r="I95" s="211"/>
      <c r="J95" s="211"/>
      <c r="K95" s="211"/>
    </row>
    <row r="96" spans="1:11" ht="11.25" customHeight="1">
      <c r="A96" s="156" t="s">
        <v>2532</v>
      </c>
      <c r="B96" s="149"/>
      <c r="C96" s="149"/>
      <c r="D96" s="149"/>
      <c r="E96" s="123"/>
      <c r="F96" s="128">
        <v>7403</v>
      </c>
      <c r="G96" s="203">
        <v>3292</v>
      </c>
      <c r="H96" s="203">
        <v>557</v>
      </c>
      <c r="I96" s="203"/>
      <c r="J96" s="203">
        <v>597565</v>
      </c>
      <c r="K96" s="203">
        <v>518028</v>
      </c>
    </row>
    <row r="97" spans="1:11" ht="11.25" customHeight="1">
      <c r="A97" s="138" t="s">
        <v>2533</v>
      </c>
      <c r="B97" s="130"/>
      <c r="C97" s="130"/>
      <c r="D97" s="130"/>
      <c r="E97" s="176"/>
      <c r="F97" s="125">
        <v>7405</v>
      </c>
      <c r="G97" s="210">
        <v>52</v>
      </c>
      <c r="H97" s="210">
        <v>45</v>
      </c>
      <c r="I97" s="210"/>
      <c r="J97" s="210">
        <v>26</v>
      </c>
      <c r="K97" s="210">
        <v>38</v>
      </c>
    </row>
    <row r="98" spans="1:11" ht="11.25" customHeight="1">
      <c r="A98" s="138" t="s">
        <v>1425</v>
      </c>
      <c r="B98" s="130"/>
      <c r="C98" s="130"/>
      <c r="D98" s="130"/>
      <c r="E98" s="176"/>
      <c r="F98" s="125">
        <v>7406</v>
      </c>
      <c r="G98" s="210">
        <v>17</v>
      </c>
      <c r="H98" s="210">
        <v>10</v>
      </c>
      <c r="I98" s="210"/>
      <c r="J98" s="210">
        <v>5554</v>
      </c>
      <c r="K98" s="210">
        <v>7190</v>
      </c>
    </row>
    <row r="99" spans="1:11" ht="11.25" customHeight="1">
      <c r="A99" s="138" t="s">
        <v>1426</v>
      </c>
      <c r="B99" s="130"/>
      <c r="C99" s="130"/>
      <c r="D99" s="130"/>
      <c r="E99" s="176"/>
      <c r="F99" s="125">
        <v>7407</v>
      </c>
      <c r="G99" s="210">
        <v>3967</v>
      </c>
      <c r="H99" s="210">
        <v>1792</v>
      </c>
      <c r="I99" s="210"/>
      <c r="J99" s="210">
        <v>3281</v>
      </c>
      <c r="K99" s="210">
        <v>3006</v>
      </c>
    </row>
    <row r="100" spans="1:11" ht="11.25" customHeight="1">
      <c r="A100" s="138" t="s">
        <v>2534</v>
      </c>
      <c r="B100" s="130"/>
      <c r="C100" s="130"/>
      <c r="D100" s="130"/>
      <c r="E100" s="176"/>
      <c r="F100" s="125">
        <v>7408</v>
      </c>
      <c r="G100" s="210">
        <v>4573</v>
      </c>
      <c r="H100" s="210">
        <v>3428</v>
      </c>
      <c r="I100" s="210"/>
      <c r="J100" s="210">
        <v>40949</v>
      </c>
      <c r="K100" s="210">
        <v>107059</v>
      </c>
    </row>
    <row r="101" spans="1:11" ht="11.25" customHeight="1">
      <c r="A101" s="138" t="s">
        <v>2535</v>
      </c>
      <c r="B101" s="130"/>
      <c r="C101" s="130"/>
      <c r="D101" s="176"/>
      <c r="E101" s="176"/>
      <c r="F101" s="125">
        <v>7409</v>
      </c>
      <c r="G101" s="210">
        <v>3420</v>
      </c>
      <c r="H101" s="210">
        <v>3988</v>
      </c>
      <c r="I101" s="210"/>
      <c r="J101" s="210">
        <v>7707</v>
      </c>
      <c r="K101" s="210">
        <v>5467</v>
      </c>
    </row>
    <row r="102" spans="1:11" ht="9.75" customHeight="1">
      <c r="A102" s="140" t="s">
        <v>2536</v>
      </c>
      <c r="B102" s="161"/>
      <c r="C102" s="161"/>
      <c r="D102" s="161"/>
      <c r="E102" s="131"/>
      <c r="F102" s="122"/>
      <c r="G102" s="211"/>
      <c r="H102" s="211"/>
      <c r="I102" s="211"/>
      <c r="J102" s="211"/>
      <c r="K102" s="211"/>
    </row>
    <row r="103" spans="1:11" ht="9.75" customHeight="1">
      <c r="A103" s="167" t="s">
        <v>722</v>
      </c>
      <c r="B103" s="146"/>
      <c r="C103" s="146"/>
      <c r="D103" s="146"/>
      <c r="E103" s="135"/>
      <c r="F103" s="122"/>
      <c r="G103" s="209"/>
      <c r="H103" s="209"/>
      <c r="I103" s="209"/>
      <c r="J103" s="209"/>
      <c r="K103" s="209"/>
    </row>
    <row r="104" spans="1:11" ht="9.75" customHeight="1">
      <c r="A104" s="156" t="s">
        <v>721</v>
      </c>
      <c r="B104" s="149"/>
      <c r="C104" s="149"/>
      <c r="D104" s="149"/>
      <c r="E104" s="123"/>
      <c r="F104" s="128">
        <v>7410</v>
      </c>
      <c r="G104" s="203">
        <v>1506</v>
      </c>
      <c r="H104" s="203">
        <v>1709</v>
      </c>
      <c r="I104" s="203"/>
      <c r="J104" s="206" t="s">
        <v>1662</v>
      </c>
      <c r="K104" s="206" t="s">
        <v>1662</v>
      </c>
    </row>
    <row r="105" spans="1:11" ht="11.25" customHeight="1">
      <c r="A105" s="138" t="s">
        <v>1429</v>
      </c>
      <c r="B105" s="130"/>
      <c r="C105" s="130"/>
      <c r="D105" s="130"/>
      <c r="E105" s="123"/>
      <c r="F105" s="125">
        <v>7411</v>
      </c>
      <c r="G105" s="203">
        <v>3145</v>
      </c>
      <c r="H105" s="203">
        <v>4541</v>
      </c>
      <c r="I105" s="203"/>
      <c r="J105" s="203">
        <v>5477</v>
      </c>
      <c r="K105" s="203">
        <v>8003</v>
      </c>
    </row>
    <row r="106" spans="1:11" ht="11.25" customHeight="1">
      <c r="A106" s="138" t="s">
        <v>2537</v>
      </c>
      <c r="B106" s="130"/>
      <c r="C106" s="130"/>
      <c r="D106" s="176"/>
      <c r="E106" s="176"/>
      <c r="F106" s="125">
        <v>7412</v>
      </c>
      <c r="G106" s="210">
        <v>3733</v>
      </c>
      <c r="H106" s="210">
        <v>6311</v>
      </c>
      <c r="I106" s="210"/>
      <c r="J106" s="210">
        <v>37</v>
      </c>
      <c r="K106" s="210">
        <v>163</v>
      </c>
    </row>
    <row r="107" spans="1:11" ht="11.25" customHeight="1">
      <c r="A107" s="130" t="s">
        <v>2538</v>
      </c>
      <c r="B107" s="130"/>
      <c r="C107" s="130"/>
      <c r="D107" s="130"/>
      <c r="E107" s="176"/>
      <c r="F107" s="202">
        <v>811230</v>
      </c>
      <c r="G107" s="215">
        <v>1</v>
      </c>
      <c r="H107" s="206" t="s">
        <v>1616</v>
      </c>
      <c r="I107" s="215"/>
      <c r="J107" s="215">
        <v>2</v>
      </c>
      <c r="K107" s="215">
        <v>2</v>
      </c>
    </row>
    <row r="108" spans="1:11" ht="11.25" customHeight="1">
      <c r="A108" s="146" t="s">
        <v>2539</v>
      </c>
      <c r="B108" s="146"/>
      <c r="C108" s="146"/>
      <c r="D108" s="135"/>
      <c r="E108" s="131"/>
      <c r="F108" s="122"/>
      <c r="G108" s="211"/>
      <c r="H108" s="211"/>
      <c r="I108" s="211"/>
      <c r="J108" s="211"/>
      <c r="K108" s="211"/>
    </row>
    <row r="109" spans="1:11" ht="11.25" customHeight="1">
      <c r="A109" s="130" t="s">
        <v>2540</v>
      </c>
      <c r="B109" s="130"/>
      <c r="C109" s="130"/>
      <c r="D109" s="176"/>
      <c r="E109" s="123"/>
      <c r="F109" s="128">
        <v>261690</v>
      </c>
      <c r="G109" s="203">
        <v>3025</v>
      </c>
      <c r="H109" s="203">
        <v>10242</v>
      </c>
      <c r="I109" s="203"/>
      <c r="J109" s="206" t="s">
        <v>1616</v>
      </c>
      <c r="K109" s="206" t="s">
        <v>1616</v>
      </c>
    </row>
    <row r="110" spans="1:11" ht="11.25" customHeight="1">
      <c r="A110" s="134" t="s">
        <v>1118</v>
      </c>
      <c r="B110" s="130"/>
      <c r="C110" s="130"/>
      <c r="D110" s="176"/>
      <c r="E110" s="135"/>
      <c r="F110" s="122"/>
      <c r="G110" s="209"/>
      <c r="H110" s="209"/>
      <c r="I110" s="209"/>
      <c r="J110" s="209"/>
      <c r="K110" s="209"/>
    </row>
    <row r="111" spans="1:11" ht="9.75" customHeight="1">
      <c r="A111" s="167" t="s">
        <v>2541</v>
      </c>
      <c r="B111" s="146"/>
      <c r="C111" s="146"/>
      <c r="D111" s="135"/>
      <c r="E111" s="135"/>
      <c r="F111" s="122"/>
      <c r="G111" s="209"/>
      <c r="H111" s="209"/>
      <c r="I111" s="209"/>
      <c r="J111" s="209"/>
      <c r="K111" s="209"/>
    </row>
    <row r="112" spans="1:11" ht="9.75" customHeight="1">
      <c r="A112" s="141" t="s">
        <v>2542</v>
      </c>
      <c r="B112" s="149"/>
      <c r="C112" s="149"/>
      <c r="D112" s="123"/>
      <c r="E112" s="123"/>
      <c r="F112" s="128">
        <v>711210</v>
      </c>
      <c r="G112" s="206" t="s">
        <v>1662</v>
      </c>
      <c r="H112" s="206" t="s">
        <v>1662</v>
      </c>
      <c r="I112" s="203"/>
      <c r="J112" s="206" t="s">
        <v>1662</v>
      </c>
      <c r="K112" s="206" t="s">
        <v>1662</v>
      </c>
    </row>
    <row r="113" spans="1:11" ht="9.75" customHeight="1">
      <c r="A113" s="167" t="s">
        <v>2543</v>
      </c>
      <c r="B113" s="146"/>
      <c r="C113" s="146"/>
      <c r="D113" s="135"/>
      <c r="E113" s="135"/>
      <c r="F113" s="122"/>
      <c r="G113" s="209"/>
      <c r="H113" s="209"/>
      <c r="I113" s="209"/>
      <c r="J113" s="209"/>
      <c r="K113" s="209"/>
    </row>
    <row r="114" spans="1:11" ht="9.75" customHeight="1">
      <c r="A114" s="141" t="s">
        <v>2544</v>
      </c>
      <c r="B114" s="149"/>
      <c r="C114" s="149"/>
      <c r="D114" s="123"/>
      <c r="E114" s="123"/>
      <c r="F114" s="128">
        <v>7108</v>
      </c>
      <c r="G114" s="206" t="s">
        <v>1662</v>
      </c>
      <c r="H114" s="206" t="s">
        <v>1662</v>
      </c>
      <c r="I114" s="203"/>
      <c r="J114" s="206" t="s">
        <v>1662</v>
      </c>
      <c r="K114" s="206" t="s">
        <v>1662</v>
      </c>
    </row>
    <row r="115" spans="1:11" ht="11.25" customHeight="1">
      <c r="A115" s="134" t="s">
        <v>2580</v>
      </c>
      <c r="B115" s="130"/>
      <c r="C115" s="130"/>
      <c r="D115" s="176"/>
      <c r="E115" s="135"/>
      <c r="F115" s="122"/>
      <c r="G115" s="209"/>
      <c r="H115" s="209"/>
      <c r="I115" s="209"/>
      <c r="J115" s="209"/>
      <c r="K115" s="209"/>
    </row>
    <row r="116" spans="1:11" ht="11.25" customHeight="1">
      <c r="A116" s="138" t="s">
        <v>2545</v>
      </c>
      <c r="B116" s="130"/>
      <c r="C116" s="130"/>
      <c r="D116" s="176"/>
      <c r="E116" s="135"/>
      <c r="F116" s="122"/>
      <c r="G116" s="209"/>
      <c r="H116" s="209"/>
      <c r="I116" s="209"/>
      <c r="J116" s="209"/>
      <c r="K116" s="209"/>
    </row>
    <row r="117" spans="1:11" ht="9.75" customHeight="1">
      <c r="A117" s="142" t="s">
        <v>2546</v>
      </c>
      <c r="B117" s="146"/>
      <c r="C117" s="146"/>
      <c r="D117" s="135"/>
      <c r="E117" s="135"/>
      <c r="F117" s="122"/>
      <c r="G117" s="209"/>
      <c r="H117" s="209"/>
      <c r="I117" s="209"/>
      <c r="J117" s="209"/>
      <c r="K117" s="209"/>
    </row>
    <row r="118" spans="1:11" ht="9.75" customHeight="1">
      <c r="A118" s="218" t="s">
        <v>2547</v>
      </c>
      <c r="B118" s="149"/>
      <c r="C118" s="149"/>
      <c r="D118" s="123"/>
      <c r="E118" s="123"/>
      <c r="F118" s="128">
        <v>711220</v>
      </c>
      <c r="G118" s="206" t="s">
        <v>1662</v>
      </c>
      <c r="H118" s="206" t="s">
        <v>1662</v>
      </c>
      <c r="I118" s="203"/>
      <c r="J118" s="206" t="s">
        <v>1662</v>
      </c>
      <c r="K118" s="206" t="s">
        <v>1662</v>
      </c>
    </row>
    <row r="119" spans="1:11" ht="11.25" customHeight="1">
      <c r="A119" s="181" t="s">
        <v>2548</v>
      </c>
      <c r="B119" s="130"/>
      <c r="C119" s="130"/>
      <c r="D119" s="130"/>
      <c r="E119" s="123"/>
      <c r="F119" s="125">
        <v>711011</v>
      </c>
      <c r="G119" s="206" t="s">
        <v>1662</v>
      </c>
      <c r="H119" s="206" t="s">
        <v>1662</v>
      </c>
      <c r="I119" s="203"/>
      <c r="J119" s="206" t="s">
        <v>1662</v>
      </c>
      <c r="K119" s="206" t="s">
        <v>1662</v>
      </c>
    </row>
    <row r="120" spans="1:11" ht="11.25" customHeight="1">
      <c r="A120" s="181" t="s">
        <v>2549</v>
      </c>
      <c r="B120" s="130"/>
      <c r="C120" s="130"/>
      <c r="D120" s="130"/>
      <c r="E120" s="123"/>
      <c r="F120" s="128">
        <v>711019</v>
      </c>
      <c r="G120" s="206" t="s">
        <v>1662</v>
      </c>
      <c r="H120" s="206" t="s">
        <v>1662</v>
      </c>
      <c r="I120" s="203"/>
      <c r="J120" s="206" t="s">
        <v>1662</v>
      </c>
      <c r="K120" s="206" t="s">
        <v>1662</v>
      </c>
    </row>
    <row r="121" spans="1:11" ht="11.25" customHeight="1">
      <c r="A121" s="138" t="s">
        <v>2550</v>
      </c>
      <c r="B121" s="130"/>
      <c r="C121" s="130"/>
      <c r="D121" s="176"/>
      <c r="E121" s="135"/>
      <c r="F121" s="122"/>
      <c r="G121" s="209"/>
      <c r="H121" s="209"/>
      <c r="I121" s="137"/>
      <c r="J121" s="209"/>
      <c r="K121" s="209"/>
    </row>
    <row r="122" spans="1:11" ht="11.25" customHeight="1">
      <c r="A122" s="181" t="s">
        <v>2548</v>
      </c>
      <c r="B122" s="130"/>
      <c r="C122" s="130"/>
      <c r="D122" s="130"/>
      <c r="E122" s="123"/>
      <c r="F122" s="128">
        <v>711021</v>
      </c>
      <c r="G122" s="206" t="s">
        <v>1662</v>
      </c>
      <c r="H122" s="206" t="s">
        <v>1662</v>
      </c>
      <c r="I122" s="203"/>
      <c r="J122" s="206" t="s">
        <v>1662</v>
      </c>
      <c r="K122" s="206" t="s">
        <v>1662</v>
      </c>
    </row>
    <row r="123" spans="1:11" ht="11.25" customHeight="1">
      <c r="A123" s="181" t="s">
        <v>2549</v>
      </c>
      <c r="B123" s="130"/>
      <c r="C123" s="130"/>
      <c r="D123" s="130"/>
      <c r="E123" s="123"/>
      <c r="F123" s="128">
        <v>711029</v>
      </c>
      <c r="G123" s="206" t="s">
        <v>1662</v>
      </c>
      <c r="H123" s="206" t="s">
        <v>1662</v>
      </c>
      <c r="I123" s="203"/>
      <c r="J123" s="206" t="s">
        <v>1662</v>
      </c>
      <c r="K123" s="206" t="s">
        <v>1662</v>
      </c>
    </row>
    <row r="124" spans="1:11" ht="11.25" customHeight="1">
      <c r="A124" s="138" t="s">
        <v>2551</v>
      </c>
      <c r="B124" s="130"/>
      <c r="C124" s="130"/>
      <c r="D124" s="176"/>
      <c r="E124" s="135"/>
      <c r="F124" s="122"/>
      <c r="G124" s="209"/>
      <c r="H124" s="209"/>
      <c r="I124" s="137"/>
      <c r="J124" s="209"/>
      <c r="K124" s="209"/>
    </row>
    <row r="125" spans="1:11" ht="11.25" customHeight="1">
      <c r="A125" s="181" t="s">
        <v>2548</v>
      </c>
      <c r="B125" s="130"/>
      <c r="C125" s="130"/>
      <c r="D125" s="130"/>
      <c r="E125" s="123"/>
      <c r="F125" s="128">
        <v>711031</v>
      </c>
      <c r="G125" s="206" t="s">
        <v>1662</v>
      </c>
      <c r="H125" s="206" t="s">
        <v>1662</v>
      </c>
      <c r="I125" s="203"/>
      <c r="J125" s="206" t="s">
        <v>1662</v>
      </c>
      <c r="K125" s="206" t="s">
        <v>1662</v>
      </c>
    </row>
    <row r="126" spans="1:11" ht="11.25" customHeight="1">
      <c r="A126" s="181" t="s">
        <v>2549</v>
      </c>
      <c r="B126" s="130"/>
      <c r="C126" s="130"/>
      <c r="D126" s="130"/>
      <c r="E126" s="123"/>
      <c r="F126" s="128">
        <v>711039</v>
      </c>
      <c r="G126" s="206" t="s">
        <v>1662</v>
      </c>
      <c r="H126" s="206" t="s">
        <v>1662</v>
      </c>
      <c r="I126" s="203"/>
      <c r="J126" s="206" t="s">
        <v>1662</v>
      </c>
      <c r="K126" s="206" t="s">
        <v>1662</v>
      </c>
    </row>
    <row r="127" spans="1:11" ht="11.25" customHeight="1">
      <c r="A127" s="138" t="s">
        <v>2552</v>
      </c>
      <c r="B127" s="130"/>
      <c r="C127" s="130"/>
      <c r="D127" s="176"/>
      <c r="E127" s="135"/>
      <c r="F127" s="122"/>
      <c r="G127" s="209"/>
      <c r="H127" s="209"/>
      <c r="I127" s="137"/>
      <c r="J127" s="209"/>
      <c r="K127" s="209"/>
    </row>
    <row r="128" spans="1:11" ht="11.25" customHeight="1">
      <c r="A128" s="181" t="s">
        <v>2548</v>
      </c>
      <c r="B128" s="130"/>
      <c r="C128" s="130"/>
      <c r="D128" s="130"/>
      <c r="E128" s="123"/>
      <c r="F128" s="128">
        <v>711041</v>
      </c>
      <c r="G128" s="206" t="s">
        <v>1662</v>
      </c>
      <c r="H128" s="206" t="s">
        <v>1662</v>
      </c>
      <c r="I128" s="203"/>
      <c r="J128" s="206" t="s">
        <v>1662</v>
      </c>
      <c r="K128" s="206" t="s">
        <v>1662</v>
      </c>
    </row>
    <row r="129" spans="1:11" ht="11.25" customHeight="1">
      <c r="A129" s="181" t="s">
        <v>2549</v>
      </c>
      <c r="B129" s="130"/>
      <c r="C129" s="130"/>
      <c r="D129" s="130"/>
      <c r="E129" s="123"/>
      <c r="F129" s="128">
        <v>711049</v>
      </c>
      <c r="G129" s="206" t="s">
        <v>1662</v>
      </c>
      <c r="H129" s="206" t="s">
        <v>1662</v>
      </c>
      <c r="I129" s="203"/>
      <c r="J129" s="206" t="s">
        <v>1662</v>
      </c>
      <c r="K129" s="206" t="s">
        <v>1662</v>
      </c>
    </row>
    <row r="130" spans="1:11" ht="11.25" customHeight="1">
      <c r="A130" s="283" t="s">
        <v>1615</v>
      </c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</row>
    <row r="131" spans="1:11" ht="11.25" customHeight="1">
      <c r="A131" s="257"/>
      <c r="B131" s="257"/>
      <c r="C131" s="257"/>
      <c r="D131" s="257"/>
      <c r="E131" s="257"/>
      <c r="F131" s="257"/>
      <c r="G131" s="257"/>
      <c r="H131" s="257"/>
      <c r="I131" s="257"/>
      <c r="J131" s="257"/>
      <c r="K131" s="257"/>
    </row>
    <row r="132" spans="1:11" ht="11.25" customHeight="1">
      <c r="A132" s="257"/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</row>
    <row r="133" spans="1:11" ht="11.25" customHeight="1">
      <c r="A133" s="253" t="s">
        <v>922</v>
      </c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</row>
    <row r="134" spans="1:11" ht="11.25" customHeight="1">
      <c r="A134" s="253" t="s">
        <v>2515</v>
      </c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</row>
    <row r="135" spans="1:11" ht="11.25" customHeight="1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</row>
    <row r="136" spans="1:11" ht="11.25" customHeight="1">
      <c r="A136" s="253" t="s">
        <v>1407</v>
      </c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</row>
    <row r="137" spans="1:11" ht="11.25" customHeight="1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</row>
    <row r="138" spans="1:11" ht="11.25" customHeight="1">
      <c r="A138" s="283"/>
      <c r="B138" s="283"/>
      <c r="C138" s="283"/>
      <c r="D138" s="283"/>
      <c r="E138" s="135"/>
      <c r="F138" s="204"/>
      <c r="G138" s="296" t="s">
        <v>1076</v>
      </c>
      <c r="H138" s="296"/>
      <c r="I138" s="126"/>
      <c r="J138" s="296" t="s">
        <v>1077</v>
      </c>
      <c r="K138" s="296"/>
    </row>
    <row r="139" spans="1:11" ht="11.25" customHeight="1">
      <c r="A139" s="280" t="s">
        <v>1408</v>
      </c>
      <c r="B139" s="280"/>
      <c r="C139" s="280"/>
      <c r="D139" s="280"/>
      <c r="E139" s="128"/>
      <c r="F139" s="205" t="s">
        <v>1409</v>
      </c>
      <c r="G139" s="206" t="s">
        <v>1612</v>
      </c>
      <c r="H139" s="206" t="s">
        <v>1613</v>
      </c>
      <c r="I139" s="128"/>
      <c r="J139" s="206" t="s">
        <v>1612</v>
      </c>
      <c r="K139" s="206" t="s">
        <v>1613</v>
      </c>
    </row>
    <row r="140" spans="1:11" ht="11.25" customHeight="1">
      <c r="A140" s="297" t="s">
        <v>923</v>
      </c>
      <c r="B140" s="297"/>
      <c r="C140" s="297"/>
      <c r="D140" s="297"/>
      <c r="E140" s="126"/>
      <c r="F140" s="219"/>
      <c r="G140" s="208"/>
      <c r="H140" s="208"/>
      <c r="I140" s="126"/>
      <c r="J140" s="208"/>
      <c r="K140" s="208"/>
    </row>
    <row r="141" spans="1:11" ht="11.25" customHeight="1">
      <c r="A141" s="130" t="s">
        <v>1614</v>
      </c>
      <c r="B141" s="130"/>
      <c r="C141" s="130"/>
      <c r="D141" s="130"/>
      <c r="E141" s="135"/>
      <c r="F141" s="124"/>
      <c r="G141" s="209"/>
      <c r="H141" s="209"/>
      <c r="I141" s="209"/>
      <c r="J141" s="209"/>
      <c r="K141" s="209"/>
    </row>
    <row r="142" spans="1:11" ht="11.25" customHeight="1">
      <c r="A142" s="153" t="s">
        <v>2553</v>
      </c>
      <c r="B142" s="149"/>
      <c r="C142" s="149"/>
      <c r="D142" s="149"/>
      <c r="E142" s="123"/>
      <c r="F142" s="128">
        <v>2601</v>
      </c>
      <c r="G142" s="206" t="s">
        <v>1662</v>
      </c>
      <c r="H142" s="206" t="s">
        <v>1662</v>
      </c>
      <c r="I142" s="203"/>
      <c r="J142" s="206" t="s">
        <v>1662</v>
      </c>
      <c r="K142" s="206" t="s">
        <v>1662</v>
      </c>
    </row>
    <row r="143" spans="1:11" ht="11.25" customHeight="1">
      <c r="A143" s="162" t="s">
        <v>2554</v>
      </c>
      <c r="B143" s="146"/>
      <c r="C143" s="146"/>
      <c r="D143" s="146"/>
      <c r="E143" s="135"/>
      <c r="F143" s="122"/>
      <c r="G143" s="209"/>
      <c r="H143" s="209"/>
      <c r="I143" s="209"/>
      <c r="J143" s="209"/>
      <c r="K143" s="209"/>
    </row>
    <row r="144" spans="1:11" ht="11.25" customHeight="1">
      <c r="A144" s="156" t="s">
        <v>2555</v>
      </c>
      <c r="B144" s="149"/>
      <c r="C144" s="149"/>
      <c r="D144" s="149"/>
      <c r="E144" s="123"/>
      <c r="F144" s="128">
        <v>260111</v>
      </c>
      <c r="G144" s="203">
        <v>3964796</v>
      </c>
      <c r="H144" s="203">
        <v>4026682</v>
      </c>
      <c r="I144" s="203"/>
      <c r="J144" s="203">
        <v>13245230</v>
      </c>
      <c r="K144" s="203">
        <v>5332167</v>
      </c>
    </row>
    <row r="145" spans="1:11" ht="11.25" customHeight="1">
      <c r="A145" s="153" t="s">
        <v>2556</v>
      </c>
      <c r="B145" s="149"/>
      <c r="C145" s="149"/>
      <c r="D145" s="149"/>
      <c r="E145" s="123"/>
      <c r="F145" s="125">
        <v>260112</v>
      </c>
      <c r="G145" s="203">
        <v>4834242</v>
      </c>
      <c r="H145" s="203">
        <v>5249443</v>
      </c>
      <c r="I145" s="203"/>
      <c r="J145" s="203">
        <v>10326636</v>
      </c>
      <c r="K145" s="203">
        <v>7657257</v>
      </c>
    </row>
    <row r="146" spans="1:11" ht="11.25" customHeight="1">
      <c r="A146" s="153" t="s">
        <v>2557</v>
      </c>
      <c r="B146" s="149"/>
      <c r="C146" s="149"/>
      <c r="D146" s="149"/>
      <c r="E146" s="123"/>
      <c r="F146" s="125">
        <v>260120</v>
      </c>
      <c r="G146" s="206" t="s">
        <v>1662</v>
      </c>
      <c r="H146" s="206" t="s">
        <v>1662</v>
      </c>
      <c r="I146" s="203"/>
      <c r="J146" s="206" t="s">
        <v>1662</v>
      </c>
      <c r="K146" s="206" t="s">
        <v>1662</v>
      </c>
    </row>
    <row r="147" spans="1:11" ht="11.25" customHeight="1">
      <c r="A147" s="153" t="s">
        <v>2558</v>
      </c>
      <c r="B147" s="149"/>
      <c r="C147" s="149"/>
      <c r="D147" s="149"/>
      <c r="E147" s="123"/>
      <c r="F147" s="125">
        <v>7204</v>
      </c>
      <c r="G147" s="203">
        <v>111320</v>
      </c>
      <c r="H147" s="203">
        <v>106048</v>
      </c>
      <c r="I147" s="203"/>
      <c r="J147" s="203">
        <v>6066298</v>
      </c>
      <c r="K147" s="203">
        <v>5758005</v>
      </c>
    </row>
    <row r="148" spans="1:11" ht="11.25" customHeight="1">
      <c r="A148" s="153" t="s">
        <v>2559</v>
      </c>
      <c r="B148" s="149"/>
      <c r="C148" s="149"/>
      <c r="D148" s="149"/>
      <c r="E148" s="123"/>
      <c r="F148" s="125">
        <v>7201</v>
      </c>
      <c r="G148" s="206">
        <v>214</v>
      </c>
      <c r="H148" s="206">
        <v>1023</v>
      </c>
      <c r="I148" s="203"/>
      <c r="J148" s="206">
        <v>5867876</v>
      </c>
      <c r="K148" s="206">
        <v>4086747</v>
      </c>
    </row>
    <row r="149" spans="1:11" ht="11.25" customHeight="1">
      <c r="A149" s="162" t="s">
        <v>1009</v>
      </c>
      <c r="B149" s="146"/>
      <c r="C149" s="146"/>
      <c r="D149" s="146"/>
      <c r="E149" s="135"/>
      <c r="F149" s="122"/>
      <c r="G149" s="209"/>
      <c r="H149" s="209"/>
      <c r="I149" s="209"/>
      <c r="J149" s="209"/>
      <c r="K149" s="209"/>
    </row>
    <row r="150" spans="1:11" ht="11.25" customHeight="1">
      <c r="A150" s="156" t="s">
        <v>1010</v>
      </c>
      <c r="B150" s="149"/>
      <c r="C150" s="149"/>
      <c r="D150" s="149"/>
      <c r="E150" s="123"/>
      <c r="F150" s="128">
        <v>7203</v>
      </c>
      <c r="G150" s="245" t="s">
        <v>1351</v>
      </c>
      <c r="H150" s="245" t="s">
        <v>1351</v>
      </c>
      <c r="I150" s="203"/>
      <c r="J150" s="203">
        <v>1003338</v>
      </c>
      <c r="K150" s="203">
        <v>1204571</v>
      </c>
    </row>
    <row r="151" spans="1:11" ht="11.25" customHeight="1">
      <c r="A151" s="153" t="s">
        <v>1011</v>
      </c>
      <c r="B151" s="149"/>
      <c r="C151" s="149"/>
      <c r="D151" s="149"/>
      <c r="E151" s="123"/>
      <c r="F151" s="125">
        <v>7205</v>
      </c>
      <c r="G151" s="206">
        <v>13181</v>
      </c>
      <c r="H151" s="206">
        <v>7587</v>
      </c>
      <c r="I151" s="203"/>
      <c r="J151" s="206">
        <v>2409</v>
      </c>
      <c r="K151" s="206">
        <v>2453</v>
      </c>
    </row>
    <row r="152" spans="1:11" ht="11.25" customHeight="1">
      <c r="A152" s="153" t="s">
        <v>1012</v>
      </c>
      <c r="B152" s="149"/>
      <c r="C152" s="149"/>
      <c r="D152" s="149"/>
      <c r="E152" s="123"/>
      <c r="F152" s="125">
        <v>720299</v>
      </c>
      <c r="G152" s="206">
        <v>6198</v>
      </c>
      <c r="H152" s="206">
        <v>4877</v>
      </c>
      <c r="I152" s="203"/>
      <c r="J152" s="206">
        <v>1380</v>
      </c>
      <c r="K152" s="206">
        <v>3163</v>
      </c>
    </row>
    <row r="153" spans="1:11" ht="11.25" customHeight="1">
      <c r="A153" s="156" t="s">
        <v>1013</v>
      </c>
      <c r="B153" s="149"/>
      <c r="C153" s="149"/>
      <c r="D153" s="149"/>
      <c r="E153" s="135"/>
      <c r="F153" s="122"/>
      <c r="G153" s="209"/>
      <c r="H153" s="209"/>
      <c r="I153" s="209"/>
      <c r="J153" s="209"/>
      <c r="K153" s="209"/>
    </row>
    <row r="154" spans="1:11" ht="11.25" customHeight="1">
      <c r="A154" s="141" t="s">
        <v>1014</v>
      </c>
      <c r="B154" s="149"/>
      <c r="C154" s="149"/>
      <c r="D154" s="149"/>
      <c r="E154" s="123"/>
      <c r="F154" s="128">
        <v>720241</v>
      </c>
      <c r="G154" s="203">
        <v>7520</v>
      </c>
      <c r="H154" s="203">
        <v>8157</v>
      </c>
      <c r="I154" s="203"/>
      <c r="J154" s="203">
        <v>14645</v>
      </c>
      <c r="K154" s="203">
        <v>2169</v>
      </c>
    </row>
    <row r="155" spans="1:11" ht="11.25" customHeight="1">
      <c r="A155" s="181" t="s">
        <v>1015</v>
      </c>
      <c r="B155" s="130"/>
      <c r="C155" s="130"/>
      <c r="D155" s="130"/>
      <c r="E155" s="176"/>
      <c r="F155" s="125">
        <v>720249</v>
      </c>
      <c r="G155" s="210">
        <v>758</v>
      </c>
      <c r="H155" s="210">
        <v>2966</v>
      </c>
      <c r="I155" s="210"/>
      <c r="J155" s="210">
        <v>99602</v>
      </c>
      <c r="K155" s="210">
        <v>111288</v>
      </c>
    </row>
    <row r="156" spans="1:11" ht="11.25" customHeight="1">
      <c r="A156" s="156" t="s">
        <v>1016</v>
      </c>
      <c r="B156" s="149"/>
      <c r="C156" s="149"/>
      <c r="D156" s="149"/>
      <c r="E156" s="135"/>
      <c r="F156" s="122"/>
      <c r="G156" s="209"/>
      <c r="H156" s="209"/>
      <c r="I156" s="209"/>
      <c r="J156" s="209"/>
      <c r="K156" s="209"/>
    </row>
    <row r="157" spans="1:11" ht="11.25" customHeight="1">
      <c r="A157" s="141" t="s">
        <v>1017</v>
      </c>
      <c r="B157" s="149"/>
      <c r="C157" s="149"/>
      <c r="D157" s="149"/>
      <c r="E157" s="123"/>
      <c r="F157" s="128">
        <v>720211</v>
      </c>
      <c r="G157" s="203">
        <v>113738</v>
      </c>
      <c r="H157" s="203">
        <v>90222</v>
      </c>
      <c r="I157" s="203"/>
      <c r="J157" s="203">
        <v>1926</v>
      </c>
      <c r="K157" s="203">
        <v>683</v>
      </c>
    </row>
    <row r="158" spans="1:11" ht="11.25" customHeight="1">
      <c r="A158" s="181" t="s">
        <v>1018</v>
      </c>
      <c r="B158" s="130"/>
      <c r="C158" s="130"/>
      <c r="D158" s="130"/>
      <c r="E158" s="176"/>
      <c r="F158" s="125">
        <v>720219</v>
      </c>
      <c r="G158" s="210">
        <v>24872</v>
      </c>
      <c r="H158" s="210">
        <v>19244</v>
      </c>
      <c r="I158" s="210"/>
      <c r="J158" s="210">
        <v>817</v>
      </c>
      <c r="K158" s="210">
        <v>96</v>
      </c>
    </row>
    <row r="159" spans="1:11" ht="11.25" customHeight="1">
      <c r="A159" s="156" t="s">
        <v>1019</v>
      </c>
      <c r="B159" s="149"/>
      <c r="C159" s="149"/>
      <c r="D159" s="149"/>
      <c r="E159" s="176"/>
      <c r="F159" s="125">
        <v>720270</v>
      </c>
      <c r="G159" s="210">
        <v>3066</v>
      </c>
      <c r="H159" s="210">
        <v>2473</v>
      </c>
      <c r="I159" s="210"/>
      <c r="J159" s="210">
        <v>28</v>
      </c>
      <c r="K159" s="210">
        <v>66</v>
      </c>
    </row>
    <row r="160" spans="1:11" ht="11.25" customHeight="1">
      <c r="A160" s="156" t="s">
        <v>515</v>
      </c>
      <c r="B160" s="149"/>
      <c r="C160" s="149"/>
      <c r="D160" s="149"/>
      <c r="E160" s="176"/>
      <c r="F160" s="125">
        <v>720260</v>
      </c>
      <c r="G160" s="210">
        <v>135</v>
      </c>
      <c r="H160" s="206" t="s">
        <v>1616</v>
      </c>
      <c r="I160" s="210"/>
      <c r="J160" s="210">
        <v>2469</v>
      </c>
      <c r="K160" s="210">
        <v>4153</v>
      </c>
    </row>
    <row r="161" spans="1:11" ht="11.25" customHeight="1">
      <c r="A161" s="156" t="s">
        <v>1020</v>
      </c>
      <c r="B161" s="149"/>
      <c r="C161" s="149"/>
      <c r="D161" s="149"/>
      <c r="E161" s="176"/>
      <c r="F161" s="125">
        <v>720250</v>
      </c>
      <c r="G161" s="206" t="s">
        <v>1662</v>
      </c>
      <c r="H161" s="206" t="s">
        <v>1662</v>
      </c>
      <c r="I161" s="210"/>
      <c r="J161" s="206" t="s">
        <v>1616</v>
      </c>
      <c r="K161" s="210">
        <v>1840</v>
      </c>
    </row>
    <row r="162" spans="1:11" ht="11.25" customHeight="1">
      <c r="A162" s="156" t="s">
        <v>1021</v>
      </c>
      <c r="B162" s="149"/>
      <c r="C162" s="149"/>
      <c r="D162" s="149"/>
      <c r="E162" s="176"/>
      <c r="F162" s="125">
        <v>720230</v>
      </c>
      <c r="G162" s="210">
        <v>187094</v>
      </c>
      <c r="H162" s="210">
        <v>221897</v>
      </c>
      <c r="I162" s="210"/>
      <c r="J162" s="210">
        <v>9195</v>
      </c>
      <c r="K162" s="210">
        <v>19900</v>
      </c>
    </row>
    <row r="163" spans="1:11" ht="11.25" customHeight="1">
      <c r="A163" s="156" t="s">
        <v>1022</v>
      </c>
      <c r="B163" s="149"/>
      <c r="C163" s="149"/>
      <c r="D163" s="149"/>
      <c r="E163" s="135"/>
      <c r="F163" s="122"/>
      <c r="G163" s="209"/>
      <c r="H163" s="209"/>
      <c r="I163" s="209"/>
      <c r="J163" s="209"/>
      <c r="K163" s="209"/>
    </row>
    <row r="164" spans="1:11" ht="11.25" customHeight="1">
      <c r="A164" s="141" t="s">
        <v>1023</v>
      </c>
      <c r="B164" s="149"/>
      <c r="C164" s="149"/>
      <c r="D164" s="149"/>
      <c r="E164" s="123"/>
      <c r="F164" s="128">
        <v>720221</v>
      </c>
      <c r="G164" s="203">
        <v>10678</v>
      </c>
      <c r="H164" s="203">
        <v>8768</v>
      </c>
      <c r="I164" s="203"/>
      <c r="J164" s="203">
        <v>206936</v>
      </c>
      <c r="K164" s="203">
        <v>201792</v>
      </c>
    </row>
    <row r="165" spans="1:11" ht="11.25" customHeight="1">
      <c r="A165" s="181" t="s">
        <v>1024</v>
      </c>
      <c r="B165" s="130"/>
      <c r="C165" s="130"/>
      <c r="D165" s="130"/>
      <c r="E165" s="176"/>
      <c r="F165" s="125">
        <v>720229</v>
      </c>
      <c r="G165" s="210">
        <v>13112</v>
      </c>
      <c r="H165" s="210">
        <v>6137</v>
      </c>
      <c r="I165" s="210"/>
      <c r="J165" s="210">
        <v>4957</v>
      </c>
      <c r="K165" s="210">
        <v>15200</v>
      </c>
    </row>
    <row r="166" spans="1:11" ht="11.25" customHeight="1">
      <c r="A166" s="156" t="s">
        <v>1025</v>
      </c>
      <c r="B166" s="149"/>
      <c r="C166" s="149"/>
      <c r="D166" s="149"/>
      <c r="E166" s="176"/>
      <c r="F166" s="125">
        <v>280469</v>
      </c>
      <c r="G166" s="210">
        <v>10289</v>
      </c>
      <c r="H166" s="210">
        <v>10253</v>
      </c>
      <c r="I166" s="210"/>
      <c r="J166" s="210">
        <v>52462</v>
      </c>
      <c r="K166" s="210">
        <v>48633</v>
      </c>
    </row>
    <row r="167" spans="1:11" ht="11.25" customHeight="1">
      <c r="A167" s="177" t="s">
        <v>1026</v>
      </c>
      <c r="B167" s="161"/>
      <c r="C167" s="161"/>
      <c r="D167" s="161"/>
      <c r="E167" s="131"/>
      <c r="F167" s="122"/>
      <c r="G167" s="211"/>
      <c r="H167" s="211"/>
      <c r="I167" s="211"/>
      <c r="J167" s="211"/>
      <c r="K167" s="211"/>
    </row>
    <row r="168" spans="1:11" ht="11.25" customHeight="1">
      <c r="A168" s="156" t="s">
        <v>1027</v>
      </c>
      <c r="B168" s="149"/>
      <c r="C168" s="149"/>
      <c r="D168" s="149"/>
      <c r="E168" s="123"/>
      <c r="F168" s="128">
        <v>7206</v>
      </c>
      <c r="G168" s="203">
        <v>46</v>
      </c>
      <c r="H168" s="203">
        <v>59</v>
      </c>
      <c r="I168" s="203"/>
      <c r="J168" s="203">
        <v>138942</v>
      </c>
      <c r="K168" s="203">
        <v>35658</v>
      </c>
    </row>
    <row r="169" spans="1:11" ht="11.25" customHeight="1">
      <c r="A169" s="134" t="s">
        <v>1028</v>
      </c>
      <c r="B169" s="130"/>
      <c r="C169" s="130"/>
      <c r="D169" s="130"/>
      <c r="E169" s="176"/>
      <c r="F169" s="125">
        <v>7207</v>
      </c>
      <c r="G169" s="210">
        <v>5113</v>
      </c>
      <c r="H169" s="210">
        <v>5213</v>
      </c>
      <c r="I169" s="210"/>
      <c r="J169" s="206" t="s">
        <v>1662</v>
      </c>
      <c r="K169" s="206" t="s">
        <v>1662</v>
      </c>
    </row>
    <row r="170" spans="1:11" ht="11.25" customHeight="1">
      <c r="A170" s="134" t="s">
        <v>1029</v>
      </c>
      <c r="B170" s="130"/>
      <c r="C170" s="130"/>
      <c r="D170" s="130"/>
      <c r="E170" s="176"/>
      <c r="F170" s="125">
        <v>7218</v>
      </c>
      <c r="G170" s="210">
        <v>1802</v>
      </c>
      <c r="H170" s="210">
        <v>1844</v>
      </c>
      <c r="I170" s="210"/>
      <c r="J170" s="210">
        <v>941</v>
      </c>
      <c r="K170" s="210">
        <v>4241</v>
      </c>
    </row>
    <row r="171" spans="1:11" ht="11.25" customHeight="1">
      <c r="A171" s="177" t="s">
        <v>1030</v>
      </c>
      <c r="B171" s="161"/>
      <c r="C171" s="161"/>
      <c r="D171" s="161"/>
      <c r="E171" s="131"/>
      <c r="F171" s="122"/>
      <c r="G171" s="211"/>
      <c r="H171" s="211"/>
      <c r="I171" s="211"/>
      <c r="J171" s="211"/>
      <c r="K171" s="211"/>
    </row>
    <row r="172" spans="1:11" ht="11.25" customHeight="1">
      <c r="A172" s="156" t="s">
        <v>1031</v>
      </c>
      <c r="B172" s="149"/>
      <c r="C172" s="149"/>
      <c r="D172" s="149"/>
      <c r="E172" s="123"/>
      <c r="F172" s="128">
        <v>7224</v>
      </c>
      <c r="G172" s="203">
        <v>7433</v>
      </c>
      <c r="H172" s="203">
        <v>1458</v>
      </c>
      <c r="I172" s="203"/>
      <c r="J172" s="203">
        <v>560353</v>
      </c>
      <c r="K172" s="203">
        <v>317673</v>
      </c>
    </row>
    <row r="173" spans="1:11" ht="11.25" customHeight="1">
      <c r="A173" s="177" t="s">
        <v>1032</v>
      </c>
      <c r="B173" s="161"/>
      <c r="C173" s="161"/>
      <c r="D173" s="161"/>
      <c r="E173" s="131"/>
      <c r="F173" s="122"/>
      <c r="G173" s="211"/>
      <c r="H173" s="211"/>
      <c r="I173" s="211"/>
      <c r="J173" s="211"/>
      <c r="K173" s="211"/>
    </row>
    <row r="174" spans="1:11" ht="11.25" customHeight="1">
      <c r="A174" s="156" t="s">
        <v>1033</v>
      </c>
      <c r="B174" s="149"/>
      <c r="C174" s="149"/>
      <c r="D174" s="149"/>
      <c r="E174" s="135"/>
      <c r="F174" s="122"/>
      <c r="G174" s="209"/>
      <c r="H174" s="209"/>
      <c r="I174" s="209"/>
      <c r="J174" s="209"/>
      <c r="K174" s="209"/>
    </row>
    <row r="175" spans="1:11" ht="11.25" customHeight="1">
      <c r="A175" s="181" t="s">
        <v>1034</v>
      </c>
      <c r="B175" s="130"/>
      <c r="C175" s="130"/>
      <c r="D175" s="130"/>
      <c r="E175" s="123"/>
      <c r="F175" s="128">
        <v>7208</v>
      </c>
      <c r="G175" s="203">
        <v>567266</v>
      </c>
      <c r="H175" s="203">
        <v>341443</v>
      </c>
      <c r="I175" s="203"/>
      <c r="J175" s="203">
        <v>5331017</v>
      </c>
      <c r="K175" s="203">
        <v>6867159</v>
      </c>
    </row>
    <row r="176" spans="1:11" ht="11.25" customHeight="1">
      <c r="A176" s="181" t="s">
        <v>1035</v>
      </c>
      <c r="B176" s="130"/>
      <c r="C176" s="130"/>
      <c r="D176" s="130"/>
      <c r="E176" s="123"/>
      <c r="F176" s="125">
        <v>7209</v>
      </c>
      <c r="G176" s="203">
        <v>160448</v>
      </c>
      <c r="H176" s="203">
        <v>118179</v>
      </c>
      <c r="I176" s="203"/>
      <c r="J176" s="203">
        <v>19020314</v>
      </c>
      <c r="K176" s="203">
        <v>2312281</v>
      </c>
    </row>
    <row r="177" spans="1:11" ht="11.25" customHeight="1">
      <c r="A177" s="181" t="s">
        <v>1036</v>
      </c>
      <c r="B177" s="130"/>
      <c r="C177" s="130"/>
      <c r="D177" s="130"/>
      <c r="E177" s="123"/>
      <c r="F177" s="125">
        <v>7210</v>
      </c>
      <c r="G177" s="203">
        <v>447607</v>
      </c>
      <c r="H177" s="203">
        <v>345327</v>
      </c>
      <c r="I177" s="203"/>
      <c r="J177" s="203">
        <v>360991</v>
      </c>
      <c r="K177" s="203">
        <v>426799</v>
      </c>
    </row>
    <row r="178" spans="1:11" ht="11.25" customHeight="1">
      <c r="A178" s="177" t="s">
        <v>1037</v>
      </c>
      <c r="B178" s="161"/>
      <c r="C178" s="161"/>
      <c r="D178" s="161"/>
      <c r="E178" s="131"/>
      <c r="F178" s="122"/>
      <c r="G178" s="211"/>
      <c r="H178" s="211"/>
      <c r="I178" s="211"/>
      <c r="J178" s="211"/>
      <c r="K178" s="211"/>
    </row>
    <row r="179" spans="1:11" ht="11.25" customHeight="1">
      <c r="A179" s="156" t="s">
        <v>1033</v>
      </c>
      <c r="B179" s="149"/>
      <c r="C179" s="149"/>
      <c r="D179" s="149"/>
      <c r="E179" s="135"/>
      <c r="F179" s="122"/>
      <c r="G179" s="209"/>
      <c r="H179" s="209"/>
      <c r="I179" s="209"/>
      <c r="J179" s="209"/>
      <c r="K179" s="209"/>
    </row>
    <row r="180" spans="1:11" ht="11.25" customHeight="1">
      <c r="A180" s="181" t="s">
        <v>1576</v>
      </c>
      <c r="B180" s="130"/>
      <c r="C180" s="130"/>
      <c r="D180" s="130"/>
      <c r="E180" s="123"/>
      <c r="F180" s="128">
        <v>7211</v>
      </c>
      <c r="G180" s="203">
        <v>15884</v>
      </c>
      <c r="H180" s="203">
        <v>11530</v>
      </c>
      <c r="I180" s="203"/>
      <c r="J180" s="203">
        <v>310875</v>
      </c>
      <c r="K180" s="203">
        <v>504459</v>
      </c>
    </row>
    <row r="181" spans="1:11" ht="11.25" customHeight="1">
      <c r="A181" s="181" t="s">
        <v>1036</v>
      </c>
      <c r="B181" s="130"/>
      <c r="C181" s="130"/>
      <c r="D181" s="130"/>
      <c r="E181" s="123"/>
      <c r="F181" s="125">
        <v>7212</v>
      </c>
      <c r="G181" s="203">
        <v>14599</v>
      </c>
      <c r="H181" s="203">
        <v>22455</v>
      </c>
      <c r="I181" s="203"/>
      <c r="J181" s="203">
        <v>11183</v>
      </c>
      <c r="K181" s="203">
        <v>20342</v>
      </c>
    </row>
    <row r="182" spans="1:11" ht="11.25" customHeight="1">
      <c r="A182" s="134" t="s">
        <v>1577</v>
      </c>
      <c r="B182" s="130"/>
      <c r="C182" s="130"/>
      <c r="D182" s="130"/>
      <c r="E182" s="131"/>
      <c r="F182" s="122"/>
      <c r="G182" s="211"/>
      <c r="H182" s="211"/>
      <c r="I182" s="211"/>
      <c r="J182" s="220"/>
      <c r="K182" s="220"/>
    </row>
    <row r="183" spans="1:11" ht="11.25" customHeight="1">
      <c r="A183" s="138" t="s">
        <v>1578</v>
      </c>
      <c r="B183" s="130"/>
      <c r="C183" s="130"/>
      <c r="D183" s="130"/>
      <c r="E183" s="123"/>
      <c r="F183" s="128">
        <v>7213</v>
      </c>
      <c r="G183" s="203">
        <v>55278</v>
      </c>
      <c r="H183" s="203">
        <v>26176</v>
      </c>
      <c r="I183" s="203"/>
      <c r="J183" s="203">
        <v>1015276</v>
      </c>
      <c r="K183" s="203">
        <v>1084718</v>
      </c>
    </row>
    <row r="184" spans="1:11" ht="11.25" customHeight="1">
      <c r="A184" s="140" t="s">
        <v>1579</v>
      </c>
      <c r="B184" s="161"/>
      <c r="C184" s="161"/>
      <c r="D184" s="161"/>
      <c r="E184" s="131"/>
      <c r="F184" s="122"/>
      <c r="G184" s="211"/>
      <c r="H184" s="211"/>
      <c r="I184" s="211"/>
      <c r="J184" s="211"/>
      <c r="K184" s="211"/>
    </row>
    <row r="185" spans="1:11" ht="11.25" customHeight="1">
      <c r="A185" s="141" t="s">
        <v>1580</v>
      </c>
      <c r="B185" s="149"/>
      <c r="C185" s="149"/>
      <c r="D185" s="149"/>
      <c r="E185" s="123"/>
      <c r="F185" s="128">
        <v>7214</v>
      </c>
      <c r="G185" s="203">
        <v>129064</v>
      </c>
      <c r="H185" s="203">
        <v>75265</v>
      </c>
      <c r="I185" s="203"/>
      <c r="J185" s="203">
        <v>970805</v>
      </c>
      <c r="K185" s="203">
        <v>805698</v>
      </c>
    </row>
    <row r="186" spans="1:11" ht="11.25" customHeight="1">
      <c r="A186" s="138" t="s">
        <v>1581</v>
      </c>
      <c r="B186" s="130"/>
      <c r="C186" s="130"/>
      <c r="D186" s="130"/>
      <c r="E186" s="176"/>
      <c r="F186" s="125">
        <v>7215</v>
      </c>
      <c r="G186" s="210">
        <v>4405</v>
      </c>
      <c r="H186" s="210">
        <v>2620</v>
      </c>
      <c r="I186" s="210"/>
      <c r="J186" s="210">
        <v>165989</v>
      </c>
      <c r="K186" s="210">
        <v>263797</v>
      </c>
    </row>
    <row r="187" spans="1:11" ht="11.25" customHeight="1">
      <c r="A187" s="134" t="s">
        <v>1582</v>
      </c>
      <c r="B187" s="130"/>
      <c r="C187" s="130"/>
      <c r="D187" s="130"/>
      <c r="E187" s="176"/>
      <c r="F187" s="125">
        <v>7216</v>
      </c>
      <c r="G187" s="210">
        <v>352099</v>
      </c>
      <c r="H187" s="210">
        <v>232590</v>
      </c>
      <c r="I187" s="210"/>
      <c r="J187" s="210">
        <v>864248</v>
      </c>
      <c r="K187" s="210">
        <v>860506</v>
      </c>
    </row>
    <row r="188" spans="1:11" ht="11.25" customHeight="1">
      <c r="A188" s="134" t="s">
        <v>1583</v>
      </c>
      <c r="B188" s="130"/>
      <c r="C188" s="130"/>
      <c r="D188" s="130"/>
      <c r="E188" s="176"/>
      <c r="F188" s="125">
        <v>7217</v>
      </c>
      <c r="G188" s="210">
        <v>15169</v>
      </c>
      <c r="H188" s="210">
        <v>18264</v>
      </c>
      <c r="I188" s="210"/>
      <c r="J188" s="210">
        <v>155089</v>
      </c>
      <c r="K188" s="210">
        <v>179960</v>
      </c>
    </row>
    <row r="189" spans="1:11" ht="11.25" customHeight="1">
      <c r="A189" s="134" t="s">
        <v>1584</v>
      </c>
      <c r="B189" s="130"/>
      <c r="C189" s="130"/>
      <c r="D189" s="130"/>
      <c r="E189" s="131"/>
      <c r="F189" s="122"/>
      <c r="G189" s="211"/>
      <c r="H189" s="211"/>
      <c r="I189" s="211"/>
      <c r="J189" s="211"/>
      <c r="K189" s="211"/>
    </row>
    <row r="190" spans="1:11" ht="11.25" customHeight="1">
      <c r="A190" s="138" t="s">
        <v>1585</v>
      </c>
      <c r="B190" s="130"/>
      <c r="C190" s="130"/>
      <c r="D190" s="130"/>
      <c r="E190" s="123"/>
      <c r="F190" s="128">
        <v>7219</v>
      </c>
      <c r="G190" s="203">
        <v>42236</v>
      </c>
      <c r="H190" s="203">
        <v>36795</v>
      </c>
      <c r="I190" s="203"/>
      <c r="J190" s="203">
        <v>2968</v>
      </c>
      <c r="K190" s="203">
        <v>7633</v>
      </c>
    </row>
    <row r="191" spans="1:11" ht="11.25" customHeight="1">
      <c r="A191" s="138" t="s">
        <v>1586</v>
      </c>
      <c r="B191" s="130"/>
      <c r="C191" s="130"/>
      <c r="D191" s="130"/>
      <c r="E191" s="176"/>
      <c r="F191" s="125">
        <v>7220</v>
      </c>
      <c r="G191" s="210">
        <v>3146</v>
      </c>
      <c r="H191" s="210">
        <v>3069</v>
      </c>
      <c r="I191" s="210"/>
      <c r="J191" s="210">
        <v>667</v>
      </c>
      <c r="K191" s="210">
        <v>172</v>
      </c>
    </row>
    <row r="192" spans="1:11" ht="11.25" customHeight="1">
      <c r="A192" s="134" t="s">
        <v>1587</v>
      </c>
      <c r="B192" s="130"/>
      <c r="C192" s="130"/>
      <c r="D192" s="130"/>
      <c r="E192" s="131"/>
      <c r="F192" s="122"/>
      <c r="G192" s="211"/>
      <c r="H192" s="211"/>
      <c r="I192" s="211"/>
      <c r="J192" s="220"/>
      <c r="K192" s="220"/>
    </row>
    <row r="193" spans="1:11" ht="11.25" customHeight="1">
      <c r="A193" s="138" t="s">
        <v>1578</v>
      </c>
      <c r="B193" s="130"/>
      <c r="C193" s="130"/>
      <c r="D193" s="130"/>
      <c r="E193" s="123"/>
      <c r="F193" s="128">
        <v>7221</v>
      </c>
      <c r="G193" s="203">
        <v>731</v>
      </c>
      <c r="H193" s="203">
        <v>212</v>
      </c>
      <c r="I193" s="203"/>
      <c r="J193" s="203">
        <v>6</v>
      </c>
      <c r="K193" s="203">
        <v>1</v>
      </c>
    </row>
    <row r="194" spans="1:11" ht="11.25" customHeight="1">
      <c r="A194" s="138" t="s">
        <v>1588</v>
      </c>
      <c r="B194" s="130"/>
      <c r="C194" s="130"/>
      <c r="D194" s="130"/>
      <c r="E194" s="176"/>
      <c r="F194" s="125">
        <v>7222</v>
      </c>
      <c r="G194" s="210">
        <v>24878</v>
      </c>
      <c r="H194" s="210">
        <v>15696</v>
      </c>
      <c r="I194" s="210"/>
      <c r="J194" s="210">
        <v>3066</v>
      </c>
      <c r="K194" s="210">
        <v>2250</v>
      </c>
    </row>
    <row r="195" spans="1:11" ht="11.25" customHeight="1">
      <c r="A195" s="134" t="s">
        <v>1589</v>
      </c>
      <c r="B195" s="130"/>
      <c r="C195" s="130"/>
      <c r="D195" s="130"/>
      <c r="E195" s="176"/>
      <c r="F195" s="125">
        <v>7223</v>
      </c>
      <c r="G195" s="210">
        <v>1120</v>
      </c>
      <c r="H195" s="210">
        <v>1492</v>
      </c>
      <c r="I195" s="210"/>
      <c r="J195" s="210">
        <v>647</v>
      </c>
      <c r="K195" s="210">
        <v>320</v>
      </c>
    </row>
    <row r="196" spans="1:11" ht="11.25" customHeight="1">
      <c r="A196" s="283" t="s">
        <v>1615</v>
      </c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</row>
    <row r="197" spans="1:11" ht="11.25" customHeight="1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</row>
    <row r="198" spans="1:11" ht="11.25" customHeight="1">
      <c r="A198" s="253" t="s">
        <v>922</v>
      </c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</row>
    <row r="199" spans="1:11" ht="11.25" customHeight="1">
      <c r="A199" s="253" t="s">
        <v>2515</v>
      </c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</row>
    <row r="200" spans="1:11" ht="10.5" customHeight="1">
      <c r="A200" s="252"/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</row>
    <row r="201" spans="1:11" ht="11.25" customHeight="1">
      <c r="A201" s="253" t="s">
        <v>1407</v>
      </c>
      <c r="B201" s="260"/>
      <c r="C201" s="260"/>
      <c r="D201" s="260"/>
      <c r="E201" s="260"/>
      <c r="F201" s="260"/>
      <c r="G201" s="260"/>
      <c r="H201" s="260"/>
      <c r="I201" s="260"/>
      <c r="J201" s="260"/>
      <c r="K201" s="260"/>
    </row>
    <row r="202" spans="1:11" ht="10.5" customHeight="1">
      <c r="A202" s="255"/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</row>
    <row r="203" spans="1:11" ht="11.25" customHeight="1">
      <c r="A203" s="283"/>
      <c r="B203" s="283"/>
      <c r="C203" s="283"/>
      <c r="D203" s="283"/>
      <c r="E203" s="135"/>
      <c r="F203" s="204"/>
      <c r="G203" s="296" t="s">
        <v>1076</v>
      </c>
      <c r="H203" s="296"/>
      <c r="I203" s="126"/>
      <c r="J203" s="296" t="s">
        <v>1077</v>
      </c>
      <c r="K203" s="296"/>
    </row>
    <row r="204" spans="1:11" ht="11.25" customHeight="1">
      <c r="A204" s="280" t="s">
        <v>1408</v>
      </c>
      <c r="B204" s="280"/>
      <c r="C204" s="280"/>
      <c r="D204" s="280"/>
      <c r="E204" s="128"/>
      <c r="F204" s="205" t="s">
        <v>1409</v>
      </c>
      <c r="G204" s="206" t="s">
        <v>1612</v>
      </c>
      <c r="H204" s="206" t="s">
        <v>1613</v>
      </c>
      <c r="I204" s="128"/>
      <c r="J204" s="206" t="s">
        <v>1612</v>
      </c>
      <c r="K204" s="206" t="s">
        <v>1613</v>
      </c>
    </row>
    <row r="205" spans="1:11" ht="11.25" customHeight="1">
      <c r="A205" s="297" t="s">
        <v>923</v>
      </c>
      <c r="B205" s="297"/>
      <c r="C205" s="297"/>
      <c r="D205" s="297"/>
      <c r="E205" s="126"/>
      <c r="F205" s="219"/>
      <c r="G205" s="208"/>
      <c r="H205" s="208"/>
      <c r="I205" s="126"/>
      <c r="J205" s="208"/>
      <c r="K205" s="208"/>
    </row>
    <row r="206" spans="1:11" ht="11.25" customHeight="1">
      <c r="A206" s="130" t="s">
        <v>1302</v>
      </c>
      <c r="B206" s="130"/>
      <c r="C206" s="130"/>
      <c r="D206" s="130"/>
      <c r="E206" s="135"/>
      <c r="F206" s="124"/>
      <c r="G206" s="209"/>
      <c r="H206" s="209"/>
      <c r="I206" s="137"/>
      <c r="J206" s="209"/>
      <c r="K206" s="209"/>
    </row>
    <row r="207" spans="1:11" ht="11.25" customHeight="1">
      <c r="A207" s="134" t="s">
        <v>1590</v>
      </c>
      <c r="B207" s="130"/>
      <c r="C207" s="130"/>
      <c r="D207" s="130"/>
      <c r="E207" s="135"/>
      <c r="F207" s="188"/>
      <c r="G207" s="209"/>
      <c r="H207" s="209"/>
      <c r="I207" s="209"/>
      <c r="J207" s="209"/>
      <c r="K207" s="209"/>
    </row>
    <row r="208" spans="1:11" ht="11.25" customHeight="1">
      <c r="A208" s="138" t="s">
        <v>1585</v>
      </c>
      <c r="B208" s="130"/>
      <c r="C208" s="130"/>
      <c r="D208" s="130"/>
      <c r="E208" s="123"/>
      <c r="F208" s="128">
        <v>7225</v>
      </c>
      <c r="G208" s="203">
        <v>168552</v>
      </c>
      <c r="H208" s="203">
        <v>154962</v>
      </c>
      <c r="I208" s="203"/>
      <c r="J208" s="203">
        <v>403751</v>
      </c>
      <c r="K208" s="203">
        <v>717825</v>
      </c>
    </row>
    <row r="209" spans="1:11" ht="11.25" customHeight="1">
      <c r="A209" s="138" t="s">
        <v>1586</v>
      </c>
      <c r="B209" s="130"/>
      <c r="C209" s="130"/>
      <c r="D209" s="130"/>
      <c r="E209" s="176"/>
      <c r="F209" s="125">
        <v>7226</v>
      </c>
      <c r="G209" s="210">
        <v>1506</v>
      </c>
      <c r="H209" s="210">
        <v>845</v>
      </c>
      <c r="I209" s="210"/>
      <c r="J209" s="210">
        <v>502531</v>
      </c>
      <c r="K209" s="210">
        <v>156387</v>
      </c>
    </row>
    <row r="210" spans="1:11" ht="11.25" customHeight="1">
      <c r="A210" s="134" t="s">
        <v>1591</v>
      </c>
      <c r="B210" s="130"/>
      <c r="C210" s="130"/>
      <c r="D210" s="130"/>
      <c r="E210" s="131"/>
      <c r="F210" s="122"/>
      <c r="G210" s="211"/>
      <c r="H210" s="211"/>
      <c r="I210" s="211"/>
      <c r="J210" s="220"/>
      <c r="K210" s="220"/>
    </row>
    <row r="211" spans="1:11" ht="11.25" customHeight="1">
      <c r="A211" s="138" t="s">
        <v>1578</v>
      </c>
      <c r="B211" s="130"/>
      <c r="C211" s="130"/>
      <c r="D211" s="130"/>
      <c r="E211" s="123"/>
      <c r="F211" s="128">
        <v>7227</v>
      </c>
      <c r="G211" s="203">
        <v>14752</v>
      </c>
      <c r="H211" s="203">
        <v>5440</v>
      </c>
      <c r="I211" s="203"/>
      <c r="J211" s="203">
        <v>56052</v>
      </c>
      <c r="K211" s="203">
        <v>50901</v>
      </c>
    </row>
    <row r="212" spans="1:11" ht="11.25" customHeight="1">
      <c r="A212" s="138" t="s">
        <v>1588</v>
      </c>
      <c r="B212" s="130"/>
      <c r="C212" s="130"/>
      <c r="D212" s="130"/>
      <c r="E212" s="176"/>
      <c r="F212" s="125">
        <v>7228</v>
      </c>
      <c r="G212" s="210">
        <v>77725</v>
      </c>
      <c r="H212" s="210">
        <v>33847</v>
      </c>
      <c r="I212" s="210"/>
      <c r="J212" s="210">
        <v>471953</v>
      </c>
      <c r="K212" s="210">
        <v>376552</v>
      </c>
    </row>
    <row r="213" spans="1:11" ht="11.25" customHeight="1">
      <c r="A213" s="134" t="s">
        <v>1592</v>
      </c>
      <c r="B213" s="130"/>
      <c r="C213" s="130"/>
      <c r="D213" s="130"/>
      <c r="E213" s="176"/>
      <c r="F213" s="125">
        <v>7229</v>
      </c>
      <c r="G213" s="210">
        <v>7760</v>
      </c>
      <c r="H213" s="210">
        <v>6662</v>
      </c>
      <c r="I213" s="210"/>
      <c r="J213" s="210">
        <v>550</v>
      </c>
      <c r="K213" s="210">
        <v>665</v>
      </c>
    </row>
    <row r="214" spans="1:11" ht="9.75" customHeight="1">
      <c r="A214" s="177" t="s">
        <v>1593</v>
      </c>
      <c r="B214" s="161"/>
      <c r="C214" s="161"/>
      <c r="D214" s="161"/>
      <c r="E214" s="135"/>
      <c r="F214" s="122"/>
      <c r="G214" s="209"/>
      <c r="H214" s="209"/>
      <c r="I214" s="137"/>
      <c r="J214" s="209"/>
      <c r="K214" s="209"/>
    </row>
    <row r="215" spans="1:11" ht="9.75" customHeight="1">
      <c r="A215" s="167" t="s">
        <v>448</v>
      </c>
      <c r="B215" s="146"/>
      <c r="C215" s="146"/>
      <c r="D215" s="146"/>
      <c r="E215" s="135"/>
      <c r="F215" s="128">
        <v>7301</v>
      </c>
      <c r="G215" s="203">
        <v>20808</v>
      </c>
      <c r="H215" s="203">
        <v>22428</v>
      </c>
      <c r="I215" s="203"/>
      <c r="J215" s="203">
        <v>1631</v>
      </c>
      <c r="K215" s="203">
        <v>327</v>
      </c>
    </row>
    <row r="216" spans="1:11" ht="11.25" customHeight="1">
      <c r="A216" s="134" t="s">
        <v>1594</v>
      </c>
      <c r="B216" s="130"/>
      <c r="C216" s="130"/>
      <c r="D216" s="130"/>
      <c r="E216" s="176"/>
      <c r="F216" s="125">
        <v>7302</v>
      </c>
      <c r="G216" s="210">
        <v>16822</v>
      </c>
      <c r="H216" s="210">
        <v>7844</v>
      </c>
      <c r="I216" s="210"/>
      <c r="J216" s="210">
        <v>527389</v>
      </c>
      <c r="K216" s="210">
        <v>471146</v>
      </c>
    </row>
    <row r="217" spans="1:11" ht="11.25" customHeight="1">
      <c r="A217" s="134" t="s">
        <v>1595</v>
      </c>
      <c r="B217" s="130"/>
      <c r="C217" s="130"/>
      <c r="D217" s="130"/>
      <c r="E217" s="135"/>
      <c r="F217" s="122"/>
      <c r="G217" s="209"/>
      <c r="H217" s="209"/>
      <c r="I217" s="209"/>
      <c r="J217" s="209"/>
      <c r="K217" s="209"/>
    </row>
    <row r="218" spans="1:11" ht="11.25" customHeight="1">
      <c r="A218" s="138" t="s">
        <v>1596</v>
      </c>
      <c r="B218" s="130"/>
      <c r="C218" s="130"/>
      <c r="D218" s="130"/>
      <c r="E218" s="123"/>
      <c r="F218" s="128">
        <v>7303</v>
      </c>
      <c r="G218" s="203">
        <v>1090</v>
      </c>
      <c r="H218" s="203">
        <v>1895</v>
      </c>
      <c r="I218" s="203"/>
      <c r="J218" s="203">
        <v>4618</v>
      </c>
      <c r="K218" s="203">
        <v>14318</v>
      </c>
    </row>
    <row r="219" spans="1:11" ht="11.25" customHeight="1">
      <c r="A219" s="138" t="s">
        <v>1597</v>
      </c>
      <c r="B219" s="130"/>
      <c r="C219" s="130"/>
      <c r="D219" s="130"/>
      <c r="E219" s="176"/>
      <c r="F219" s="125">
        <v>7304</v>
      </c>
      <c r="G219" s="210">
        <v>498223</v>
      </c>
      <c r="H219" s="210">
        <v>257650</v>
      </c>
      <c r="I219" s="210"/>
      <c r="J219" s="210">
        <v>466152</v>
      </c>
      <c r="K219" s="210">
        <v>479485</v>
      </c>
    </row>
    <row r="220" spans="1:11" ht="11.25" customHeight="1">
      <c r="A220" s="138" t="s">
        <v>1598</v>
      </c>
      <c r="B220" s="130"/>
      <c r="C220" s="130"/>
      <c r="D220" s="130"/>
      <c r="E220" s="176"/>
      <c r="F220" s="125">
        <v>7306</v>
      </c>
      <c r="G220" s="210">
        <v>87260</v>
      </c>
      <c r="H220" s="210">
        <v>52513</v>
      </c>
      <c r="I220" s="210"/>
      <c r="J220" s="210">
        <v>183002</v>
      </c>
      <c r="K220" s="210">
        <v>217176</v>
      </c>
    </row>
    <row r="221" spans="1:11" ht="9.75" customHeight="1">
      <c r="A221" s="140" t="s">
        <v>1599</v>
      </c>
      <c r="B221" s="161"/>
      <c r="C221" s="161"/>
      <c r="D221" s="161"/>
      <c r="E221" s="135"/>
      <c r="F221" s="122"/>
      <c r="G221" s="209"/>
      <c r="H221" s="209"/>
      <c r="I221" s="137"/>
      <c r="J221" s="209"/>
      <c r="K221" s="209"/>
    </row>
    <row r="222" spans="1:11" ht="9.75" customHeight="1">
      <c r="A222" s="142" t="s">
        <v>1600</v>
      </c>
      <c r="B222" s="146"/>
      <c r="C222" s="146"/>
      <c r="D222" s="146"/>
      <c r="E222" s="135"/>
      <c r="F222" s="122"/>
      <c r="G222" s="209"/>
      <c r="H222" s="209"/>
      <c r="I222" s="137"/>
      <c r="J222" s="209"/>
      <c r="K222" s="209"/>
    </row>
    <row r="223" spans="1:11" ht="11.25" customHeight="1">
      <c r="A223" s="141" t="s">
        <v>1601</v>
      </c>
      <c r="B223" s="149"/>
      <c r="C223" s="149"/>
      <c r="D223" s="149"/>
      <c r="E223" s="123"/>
      <c r="F223" s="128">
        <v>7305</v>
      </c>
      <c r="G223" s="203">
        <v>331486</v>
      </c>
      <c r="H223" s="203">
        <v>310077</v>
      </c>
      <c r="I223" s="145"/>
      <c r="J223" s="203">
        <v>143123</v>
      </c>
      <c r="K223" s="203">
        <v>122379</v>
      </c>
    </row>
    <row r="224" spans="1:11" ht="11.25" customHeight="1">
      <c r="A224" s="156" t="s">
        <v>1602</v>
      </c>
      <c r="B224" s="149"/>
      <c r="C224" s="149"/>
      <c r="D224" s="149"/>
      <c r="E224" s="123"/>
      <c r="F224" s="125">
        <v>7307</v>
      </c>
      <c r="G224" s="203">
        <v>7699</v>
      </c>
      <c r="H224" s="203">
        <v>6912</v>
      </c>
      <c r="I224" s="203"/>
      <c r="J224" s="203">
        <v>12729</v>
      </c>
      <c r="K224" s="203">
        <v>12030</v>
      </c>
    </row>
    <row r="225" spans="1:11" ht="11.25" customHeight="1">
      <c r="A225" s="176" t="s">
        <v>518</v>
      </c>
      <c r="B225" s="176"/>
      <c r="C225" s="176"/>
      <c r="D225" s="176"/>
      <c r="E225" s="131"/>
      <c r="F225" s="204"/>
      <c r="G225" s="211"/>
      <c r="H225" s="211"/>
      <c r="I225" s="211"/>
      <c r="J225" s="211"/>
      <c r="K225" s="211"/>
    </row>
    <row r="226" spans="1:11" ht="11.25" customHeight="1">
      <c r="A226" s="134" t="s">
        <v>1418</v>
      </c>
      <c r="B226" s="130"/>
      <c r="C226" s="130"/>
      <c r="D226" s="130"/>
      <c r="E226" s="123"/>
      <c r="F226" s="128">
        <v>2607</v>
      </c>
      <c r="G226" s="203">
        <v>56</v>
      </c>
      <c r="H226" s="206" t="s">
        <v>1616</v>
      </c>
      <c r="I226" s="203"/>
      <c r="J226" s="203">
        <v>17855</v>
      </c>
      <c r="K226" s="203">
        <v>29643</v>
      </c>
    </row>
    <row r="227" spans="1:11" ht="11.25" customHeight="1">
      <c r="A227" s="134" t="s">
        <v>1603</v>
      </c>
      <c r="B227" s="130"/>
      <c r="C227" s="130"/>
      <c r="D227" s="130"/>
      <c r="E227" s="176"/>
      <c r="F227" s="202">
        <v>282530</v>
      </c>
      <c r="G227" s="215">
        <v>5132</v>
      </c>
      <c r="H227" s="215">
        <v>6100</v>
      </c>
      <c r="I227" s="215"/>
      <c r="J227" s="215">
        <v>18</v>
      </c>
      <c r="K227" s="215">
        <v>10</v>
      </c>
    </row>
    <row r="228" spans="1:11" ht="11.25" customHeight="1">
      <c r="A228" s="177"/>
      <c r="B228" s="161"/>
      <c r="C228" s="161"/>
      <c r="D228" s="161"/>
      <c r="E228" s="131"/>
      <c r="F228" s="221" t="s">
        <v>1604</v>
      </c>
      <c r="G228" s="222"/>
      <c r="H228" s="222"/>
      <c r="I228" s="222"/>
      <c r="J228" s="222"/>
      <c r="K228" s="222"/>
    </row>
    <row r="229" spans="1:11" ht="11.25" customHeight="1">
      <c r="A229" s="153" t="s">
        <v>1605</v>
      </c>
      <c r="B229" s="149"/>
      <c r="C229" s="149"/>
      <c r="D229" s="149"/>
      <c r="E229" s="123"/>
      <c r="F229" s="205">
        <v>262029</v>
      </c>
      <c r="G229" s="206" t="s">
        <v>1662</v>
      </c>
      <c r="H229" s="206" t="s">
        <v>1662</v>
      </c>
      <c r="I229" s="214"/>
      <c r="J229" s="206">
        <v>36326</v>
      </c>
      <c r="K229" s="206">
        <v>45741</v>
      </c>
    </row>
    <row r="230" spans="1:11" ht="11.25" customHeight="1">
      <c r="A230" s="134" t="s">
        <v>1606</v>
      </c>
      <c r="B230" s="130"/>
      <c r="C230" s="130"/>
      <c r="D230" s="130"/>
      <c r="E230" s="131"/>
      <c r="F230" s="122"/>
      <c r="G230" s="211"/>
      <c r="H230" s="211"/>
      <c r="I230" s="211"/>
      <c r="J230" s="211"/>
      <c r="K230" s="211"/>
    </row>
    <row r="231" spans="1:11" ht="11.25" customHeight="1">
      <c r="A231" s="138" t="s">
        <v>1423</v>
      </c>
      <c r="B231" s="130"/>
      <c r="C231" s="130"/>
      <c r="D231" s="130"/>
      <c r="E231" s="123"/>
      <c r="F231" s="205">
        <v>7802</v>
      </c>
      <c r="G231" s="203">
        <v>1</v>
      </c>
      <c r="H231" s="206" t="s">
        <v>1616</v>
      </c>
      <c r="I231" s="203"/>
      <c r="J231" s="203">
        <v>787</v>
      </c>
      <c r="K231" s="206" t="s">
        <v>1616</v>
      </c>
    </row>
    <row r="232" spans="1:11" ht="11.25" customHeight="1">
      <c r="A232" s="138" t="s">
        <v>1424</v>
      </c>
      <c r="B232" s="130"/>
      <c r="C232" s="130"/>
      <c r="D232" s="176"/>
      <c r="E232" s="176"/>
      <c r="F232" s="125">
        <v>7801</v>
      </c>
      <c r="G232" s="210">
        <v>44089</v>
      </c>
      <c r="H232" s="210">
        <v>47255</v>
      </c>
      <c r="I232" s="210"/>
      <c r="J232" s="213">
        <v>8231</v>
      </c>
      <c r="K232" s="213">
        <v>4591</v>
      </c>
    </row>
    <row r="233" spans="1:11" ht="11.25" customHeight="1">
      <c r="A233" s="138" t="s">
        <v>1607</v>
      </c>
      <c r="B233" s="130"/>
      <c r="C233" s="130"/>
      <c r="D233" s="130"/>
      <c r="E233" s="123"/>
      <c r="F233" s="125">
        <v>7803</v>
      </c>
      <c r="G233" s="203">
        <v>93</v>
      </c>
      <c r="H233" s="203">
        <v>571</v>
      </c>
      <c r="I233" s="203"/>
      <c r="J233" s="203">
        <v>264</v>
      </c>
      <c r="K233" s="203">
        <v>80</v>
      </c>
    </row>
    <row r="234" spans="1:11" ht="11.25" customHeight="1">
      <c r="A234" s="138" t="s">
        <v>87</v>
      </c>
      <c r="B234" s="130"/>
      <c r="C234" s="130"/>
      <c r="D234" s="176"/>
      <c r="E234" s="176"/>
      <c r="F234" s="125">
        <v>7804</v>
      </c>
      <c r="G234" s="210">
        <v>195</v>
      </c>
      <c r="H234" s="210">
        <v>175</v>
      </c>
      <c r="I234" s="210"/>
      <c r="J234" s="213" t="s">
        <v>1662</v>
      </c>
      <c r="K234" s="213" t="s">
        <v>1662</v>
      </c>
    </row>
    <row r="235" spans="1:11" ht="11.25" customHeight="1">
      <c r="A235" s="138" t="s">
        <v>88</v>
      </c>
      <c r="B235" s="130"/>
      <c r="C235" s="130"/>
      <c r="D235" s="176"/>
      <c r="E235" s="176"/>
      <c r="F235" s="125">
        <v>7805</v>
      </c>
      <c r="G235" s="210">
        <v>109</v>
      </c>
      <c r="H235" s="210">
        <v>6</v>
      </c>
      <c r="I235" s="210"/>
      <c r="J235" s="213">
        <v>26</v>
      </c>
      <c r="K235" s="213">
        <v>14</v>
      </c>
    </row>
    <row r="236" spans="1:11" ht="11.25" customHeight="1">
      <c r="A236" s="176" t="s">
        <v>89</v>
      </c>
      <c r="B236" s="176"/>
      <c r="C236" s="176"/>
      <c r="D236" s="176"/>
      <c r="E236" s="131"/>
      <c r="F236" s="204"/>
      <c r="G236" s="211"/>
      <c r="H236" s="211"/>
      <c r="I236" s="211"/>
      <c r="J236" s="211"/>
      <c r="K236" s="211"/>
    </row>
    <row r="237" spans="1:11" ht="11.25" customHeight="1">
      <c r="A237" s="134" t="s">
        <v>1433</v>
      </c>
      <c r="B237" s="130"/>
      <c r="C237" s="130"/>
      <c r="D237" s="130"/>
      <c r="E237" s="123"/>
      <c r="F237" s="128">
        <v>253090</v>
      </c>
      <c r="G237" s="203">
        <v>17368</v>
      </c>
      <c r="H237" s="203">
        <v>7211</v>
      </c>
      <c r="I237" s="203"/>
      <c r="J237" s="203">
        <v>70371</v>
      </c>
      <c r="K237" s="203">
        <v>99209</v>
      </c>
    </row>
    <row r="238" spans="1:11" ht="11.25" customHeight="1">
      <c r="A238" s="134" t="s">
        <v>1447</v>
      </c>
      <c r="B238" s="130"/>
      <c r="C238" s="130"/>
      <c r="D238" s="130"/>
      <c r="E238" s="176"/>
      <c r="F238" s="202">
        <v>282520</v>
      </c>
      <c r="G238" s="215">
        <v>781</v>
      </c>
      <c r="H238" s="215">
        <v>1660</v>
      </c>
      <c r="I238" s="215"/>
      <c r="J238" s="215">
        <v>1402</v>
      </c>
      <c r="K238" s="215">
        <v>1184</v>
      </c>
    </row>
    <row r="239" spans="1:11" ht="11.25" customHeight="1">
      <c r="A239" s="149" t="s">
        <v>90</v>
      </c>
      <c r="B239" s="149"/>
      <c r="C239" s="149"/>
      <c r="D239" s="149"/>
      <c r="E239" s="131"/>
      <c r="F239" s="122"/>
      <c r="G239" s="220"/>
      <c r="H239" s="220"/>
      <c r="I239" s="211"/>
      <c r="J239" s="220"/>
      <c r="K239" s="220"/>
    </row>
    <row r="240" spans="1:11" ht="11.25" customHeight="1">
      <c r="A240" s="153" t="s">
        <v>1284</v>
      </c>
      <c r="B240" s="149"/>
      <c r="C240" s="149"/>
      <c r="D240" s="149"/>
      <c r="E240" s="123"/>
      <c r="F240" s="128">
        <v>810420</v>
      </c>
      <c r="G240" s="206" t="s">
        <v>1616</v>
      </c>
      <c r="H240" s="206" t="s">
        <v>1616</v>
      </c>
      <c r="I240" s="203"/>
      <c r="J240" s="203">
        <v>415</v>
      </c>
      <c r="K240" s="203">
        <v>257</v>
      </c>
    </row>
    <row r="241" spans="1:11" ht="11.25" customHeight="1">
      <c r="A241" s="156" t="s">
        <v>91</v>
      </c>
      <c r="B241" s="149"/>
      <c r="C241" s="149"/>
      <c r="D241" s="149"/>
      <c r="E241" s="123"/>
      <c r="F241" s="125">
        <v>810411</v>
      </c>
      <c r="G241" s="203">
        <v>1376</v>
      </c>
      <c r="H241" s="203">
        <v>2109</v>
      </c>
      <c r="I241" s="203"/>
      <c r="J241" s="203">
        <v>23182</v>
      </c>
      <c r="K241" s="203">
        <v>25680</v>
      </c>
    </row>
    <row r="242" spans="1:11" ht="11.25" customHeight="1">
      <c r="A242" s="156" t="s">
        <v>92</v>
      </c>
      <c r="B242" s="130"/>
      <c r="C242" s="130"/>
      <c r="D242" s="130"/>
      <c r="E242" s="176"/>
      <c r="F242" s="125">
        <v>810419</v>
      </c>
      <c r="G242" s="210">
        <v>22</v>
      </c>
      <c r="H242" s="210">
        <v>676</v>
      </c>
      <c r="I242" s="210"/>
      <c r="J242" s="210">
        <v>8183</v>
      </c>
      <c r="K242" s="210">
        <v>10349</v>
      </c>
    </row>
    <row r="243" spans="1:11" ht="11.25" customHeight="1">
      <c r="A243" s="177" t="s">
        <v>93</v>
      </c>
      <c r="B243" s="161"/>
      <c r="C243" s="161"/>
      <c r="D243" s="161"/>
      <c r="E243" s="176"/>
      <c r="F243" s="202">
        <v>810430</v>
      </c>
      <c r="G243" s="206">
        <v>34</v>
      </c>
      <c r="H243" s="206">
        <v>5</v>
      </c>
      <c r="I243" s="203"/>
      <c r="J243" s="206">
        <v>2081</v>
      </c>
      <c r="K243" s="206">
        <v>2411</v>
      </c>
    </row>
    <row r="244" spans="1:11" ht="11.25" customHeight="1">
      <c r="A244" s="134" t="s">
        <v>94</v>
      </c>
      <c r="B244" s="130"/>
      <c r="C244" s="130"/>
      <c r="D244" s="130"/>
      <c r="E244" s="123"/>
      <c r="F244" s="202">
        <v>810490</v>
      </c>
      <c r="G244" s="206" t="s">
        <v>1616</v>
      </c>
      <c r="H244" s="206" t="s">
        <v>1616</v>
      </c>
      <c r="I244" s="203"/>
      <c r="J244" s="203">
        <v>79</v>
      </c>
      <c r="K244" s="203">
        <v>91</v>
      </c>
    </row>
    <row r="245" spans="1:11" ht="11.25" customHeight="1">
      <c r="A245" s="149" t="s">
        <v>1811</v>
      </c>
      <c r="B245" s="149"/>
      <c r="C245" s="149"/>
      <c r="D245" s="149"/>
      <c r="E245" s="131"/>
      <c r="F245" s="122"/>
      <c r="G245" s="220"/>
      <c r="H245" s="220"/>
      <c r="I245" s="211"/>
      <c r="J245" s="220"/>
      <c r="K245" s="220"/>
    </row>
    <row r="246" spans="1:11" ht="9.75" customHeight="1">
      <c r="A246" s="162" t="s">
        <v>95</v>
      </c>
      <c r="B246" s="146"/>
      <c r="C246" s="146"/>
      <c r="D246" s="146"/>
      <c r="E246" s="135"/>
      <c r="F246" s="122"/>
      <c r="G246" s="209"/>
      <c r="H246" s="209"/>
      <c r="I246" s="209"/>
      <c r="J246" s="209"/>
      <c r="K246" s="209"/>
    </row>
    <row r="247" spans="1:11" ht="9.75" customHeight="1">
      <c r="A247" s="167" t="s">
        <v>96</v>
      </c>
      <c r="B247" s="146"/>
      <c r="C247" s="146"/>
      <c r="D247" s="146"/>
      <c r="E247" s="135"/>
      <c r="F247" s="122"/>
      <c r="G247" s="209"/>
      <c r="H247" s="209"/>
      <c r="I247" s="209"/>
      <c r="J247" s="209"/>
      <c r="K247" s="209"/>
    </row>
    <row r="248" spans="1:11" ht="9.75" customHeight="1">
      <c r="A248" s="156" t="s">
        <v>97</v>
      </c>
      <c r="B248" s="149"/>
      <c r="C248" s="149"/>
      <c r="D248" s="149"/>
      <c r="E248" s="123"/>
      <c r="F248" s="128">
        <v>2602</v>
      </c>
      <c r="G248" s="203">
        <v>481452</v>
      </c>
      <c r="H248" s="203">
        <v>511571</v>
      </c>
      <c r="I248" s="203"/>
      <c r="J248" s="203">
        <v>200</v>
      </c>
      <c r="K248" s="245" t="s">
        <v>1351</v>
      </c>
    </row>
    <row r="249" spans="1:11" ht="11.25" customHeight="1">
      <c r="A249" s="134" t="s">
        <v>98</v>
      </c>
      <c r="B249" s="130"/>
      <c r="C249" s="130"/>
      <c r="D249" s="130"/>
      <c r="E249" s="123"/>
      <c r="F249" s="202">
        <v>8111</v>
      </c>
      <c r="G249" s="203">
        <v>9538</v>
      </c>
      <c r="H249" s="203">
        <v>12970</v>
      </c>
      <c r="I249" s="203"/>
      <c r="J249" s="203">
        <v>1</v>
      </c>
      <c r="K249" s="203">
        <v>37</v>
      </c>
    </row>
    <row r="250" spans="1:11" ht="11.25" customHeight="1">
      <c r="A250" s="176" t="s">
        <v>32</v>
      </c>
      <c r="B250" s="176"/>
      <c r="C250" s="176"/>
      <c r="D250" s="176"/>
      <c r="E250" s="131"/>
      <c r="F250" s="204"/>
      <c r="G250" s="211"/>
      <c r="H250" s="211"/>
      <c r="I250" s="211"/>
      <c r="J250" s="211"/>
      <c r="K250" s="211"/>
    </row>
    <row r="251" spans="1:11" ht="11.25" customHeight="1">
      <c r="A251" s="134" t="s">
        <v>99</v>
      </c>
      <c r="B251" s="130"/>
      <c r="C251" s="130"/>
      <c r="D251" s="130"/>
      <c r="E251" s="135"/>
      <c r="F251" s="204"/>
      <c r="G251" s="209"/>
      <c r="H251" s="209"/>
      <c r="I251" s="209"/>
      <c r="J251" s="209"/>
      <c r="K251" s="209"/>
    </row>
    <row r="252" spans="1:11" ht="11.25" customHeight="1">
      <c r="A252" s="134" t="s">
        <v>100</v>
      </c>
      <c r="B252" s="130"/>
      <c r="C252" s="130"/>
      <c r="D252" s="130"/>
      <c r="E252" s="123"/>
      <c r="F252" s="128">
        <v>261310</v>
      </c>
      <c r="G252" s="206" t="s">
        <v>1616</v>
      </c>
      <c r="H252" s="214">
        <v>2</v>
      </c>
      <c r="I252" s="214"/>
      <c r="J252" s="206" t="s">
        <v>1616</v>
      </c>
      <c r="K252" s="214">
        <v>10</v>
      </c>
    </row>
    <row r="253" spans="1:11" ht="11.25" customHeight="1">
      <c r="A253" s="134" t="s">
        <v>101</v>
      </c>
      <c r="B253" s="130"/>
      <c r="C253" s="130"/>
      <c r="D253" s="130"/>
      <c r="E253" s="176"/>
      <c r="F253" s="202">
        <v>261390</v>
      </c>
      <c r="G253" s="215">
        <v>2134</v>
      </c>
      <c r="H253" s="215">
        <v>2248</v>
      </c>
      <c r="I253" s="215"/>
      <c r="J253" s="215">
        <v>9172</v>
      </c>
      <c r="K253" s="215">
        <v>10490</v>
      </c>
    </row>
    <row r="254" spans="1:11" ht="11.25" customHeight="1">
      <c r="A254" s="134" t="s">
        <v>1447</v>
      </c>
      <c r="B254" s="130"/>
      <c r="C254" s="130"/>
      <c r="D254" s="130"/>
      <c r="E254" s="176"/>
      <c r="F254" s="202">
        <v>282570</v>
      </c>
      <c r="G254" s="215">
        <v>47</v>
      </c>
      <c r="H254" s="215">
        <v>249</v>
      </c>
      <c r="I254" s="215"/>
      <c r="J254" s="206" t="s">
        <v>1616</v>
      </c>
      <c r="K254" s="206" t="s">
        <v>1616</v>
      </c>
    </row>
    <row r="255" spans="1:11" ht="11.25" customHeight="1">
      <c r="A255" s="134" t="s">
        <v>1606</v>
      </c>
      <c r="B255" s="130"/>
      <c r="C255" s="130"/>
      <c r="D255" s="130"/>
      <c r="E255" s="135"/>
      <c r="F255" s="122"/>
      <c r="G255" s="209"/>
      <c r="H255" s="209"/>
      <c r="I255" s="209"/>
      <c r="J255" s="209"/>
      <c r="K255" s="209"/>
    </row>
    <row r="256" spans="1:11" ht="11.25" customHeight="1">
      <c r="A256" s="140" t="s">
        <v>102</v>
      </c>
      <c r="B256" s="130"/>
      <c r="C256" s="130"/>
      <c r="D256" s="130"/>
      <c r="E256" s="135"/>
      <c r="F256" s="122"/>
      <c r="G256" s="209"/>
      <c r="H256" s="209"/>
      <c r="I256" s="209"/>
      <c r="J256" s="209"/>
      <c r="K256" s="209"/>
    </row>
    <row r="257" spans="1:11" ht="11.25" customHeight="1">
      <c r="A257" s="140" t="s">
        <v>103</v>
      </c>
      <c r="B257" s="149"/>
      <c r="C257" s="149"/>
      <c r="D257" s="123"/>
      <c r="E257" s="123"/>
      <c r="F257" s="205">
        <v>810291</v>
      </c>
      <c r="G257" s="203">
        <v>143</v>
      </c>
      <c r="H257" s="206" t="s">
        <v>1616</v>
      </c>
      <c r="I257" s="203"/>
      <c r="J257" s="206" t="s">
        <v>1616</v>
      </c>
      <c r="K257" s="206" t="s">
        <v>1616</v>
      </c>
    </row>
    <row r="258" spans="1:11" ht="11.25" customHeight="1">
      <c r="A258" s="138" t="s">
        <v>104</v>
      </c>
      <c r="B258" s="149"/>
      <c r="C258" s="149"/>
      <c r="D258" s="123"/>
      <c r="E258" s="123"/>
      <c r="F258" s="202">
        <v>810294</v>
      </c>
      <c r="G258" s="206" t="s">
        <v>1616</v>
      </c>
      <c r="H258" s="203">
        <v>142</v>
      </c>
      <c r="I258" s="203"/>
      <c r="J258" s="206" t="s">
        <v>1616</v>
      </c>
      <c r="K258" s="206">
        <v>5</v>
      </c>
    </row>
    <row r="259" spans="1:11" ht="11.25" customHeight="1">
      <c r="A259" s="138" t="s">
        <v>105</v>
      </c>
      <c r="B259" s="130"/>
      <c r="C259" s="130"/>
      <c r="D259" s="130"/>
      <c r="E259" s="123"/>
      <c r="F259" s="202">
        <v>810210</v>
      </c>
      <c r="G259" s="214">
        <v>151</v>
      </c>
      <c r="H259" s="214">
        <v>18</v>
      </c>
      <c r="I259" s="214"/>
      <c r="J259" s="214">
        <v>363</v>
      </c>
      <c r="K259" s="214">
        <v>147</v>
      </c>
    </row>
    <row r="260" spans="1:11" ht="9.75" customHeight="1">
      <c r="A260" s="140" t="s">
        <v>106</v>
      </c>
      <c r="B260" s="161"/>
      <c r="C260" s="161"/>
      <c r="D260" s="161"/>
      <c r="E260" s="135"/>
      <c r="F260" s="221" t="s">
        <v>107</v>
      </c>
      <c r="G260" s="209"/>
      <c r="H260" s="209"/>
      <c r="I260" s="209"/>
      <c r="J260" s="209"/>
      <c r="K260" s="209"/>
    </row>
    <row r="261" spans="1:11" ht="9.75" customHeight="1">
      <c r="A261" s="141" t="s">
        <v>108</v>
      </c>
      <c r="B261" s="149"/>
      <c r="C261" s="149"/>
      <c r="D261" s="123"/>
      <c r="E261" s="123"/>
      <c r="F261" s="205">
        <v>810295</v>
      </c>
      <c r="G261" s="203">
        <v>4</v>
      </c>
      <c r="H261" s="203">
        <v>4</v>
      </c>
      <c r="I261" s="203"/>
      <c r="J261" s="206">
        <v>12</v>
      </c>
      <c r="K261" s="206">
        <v>9</v>
      </c>
    </row>
    <row r="262" spans="1:11" ht="11.25" customHeight="1">
      <c r="A262" s="283" t="s">
        <v>1615</v>
      </c>
      <c r="B262" s="283"/>
      <c r="C262" s="283"/>
      <c r="D262" s="283"/>
      <c r="E262" s="283"/>
      <c r="F262" s="283"/>
      <c r="G262" s="283"/>
      <c r="H262" s="283"/>
      <c r="I262" s="283"/>
      <c r="J262" s="283"/>
      <c r="K262" s="283"/>
    </row>
    <row r="263" spans="1:11" ht="11.25" customHeight="1">
      <c r="A263" s="257"/>
      <c r="B263" s="257"/>
      <c r="C263" s="257"/>
      <c r="D263" s="257"/>
      <c r="E263" s="257"/>
      <c r="F263" s="257"/>
      <c r="G263" s="257"/>
      <c r="H263" s="257"/>
      <c r="I263" s="257"/>
      <c r="J263" s="257"/>
      <c r="K263" s="257"/>
    </row>
    <row r="264" spans="1:11" ht="11.25" customHeight="1">
      <c r="A264" s="253" t="s">
        <v>922</v>
      </c>
      <c r="B264" s="253"/>
      <c r="C264" s="253"/>
      <c r="D264" s="253"/>
      <c r="E264" s="253"/>
      <c r="F264" s="253"/>
      <c r="G264" s="253"/>
      <c r="H264" s="253"/>
      <c r="I264" s="253"/>
      <c r="J264" s="253"/>
      <c r="K264" s="253"/>
    </row>
    <row r="265" spans="1:11" ht="11.25" customHeight="1">
      <c r="A265" s="253" t="s">
        <v>2515</v>
      </c>
      <c r="B265" s="253"/>
      <c r="C265" s="253"/>
      <c r="D265" s="253"/>
      <c r="E265" s="253"/>
      <c r="F265" s="253"/>
      <c r="G265" s="253"/>
      <c r="H265" s="253"/>
      <c r="I265" s="253"/>
      <c r="J265" s="253"/>
      <c r="K265" s="253"/>
    </row>
    <row r="266" spans="1:11" ht="11.25" customHeight="1">
      <c r="A266" s="252"/>
      <c r="B266" s="252"/>
      <c r="C266" s="252"/>
      <c r="D266" s="252"/>
      <c r="E266" s="252"/>
      <c r="F266" s="252"/>
      <c r="G266" s="252"/>
      <c r="H266" s="252"/>
      <c r="I266" s="252"/>
      <c r="J266" s="252"/>
      <c r="K266" s="252"/>
    </row>
    <row r="267" spans="1:11" ht="11.25" customHeight="1">
      <c r="A267" s="253" t="s">
        <v>1407</v>
      </c>
      <c r="B267" s="260"/>
      <c r="C267" s="260"/>
      <c r="D267" s="260"/>
      <c r="E267" s="260"/>
      <c r="F267" s="260"/>
      <c r="G267" s="260"/>
      <c r="H267" s="260"/>
      <c r="I267" s="260"/>
      <c r="J267" s="260"/>
      <c r="K267" s="260"/>
    </row>
    <row r="268" spans="1:11" ht="11.25" customHeight="1">
      <c r="A268" s="255"/>
      <c r="B268" s="255"/>
      <c r="C268" s="255"/>
      <c r="D268" s="255"/>
      <c r="E268" s="255"/>
      <c r="F268" s="255"/>
      <c r="G268" s="255"/>
      <c r="H268" s="255"/>
      <c r="I268" s="255"/>
      <c r="J268" s="255"/>
      <c r="K268" s="255"/>
    </row>
    <row r="269" spans="1:11" ht="11.25" customHeight="1">
      <c r="A269" s="283"/>
      <c r="B269" s="283"/>
      <c r="C269" s="283"/>
      <c r="D269" s="283"/>
      <c r="E269" s="135"/>
      <c r="F269" s="204"/>
      <c r="G269" s="296" t="s">
        <v>1076</v>
      </c>
      <c r="H269" s="296"/>
      <c r="I269" s="126"/>
      <c r="J269" s="296" t="s">
        <v>1077</v>
      </c>
      <c r="K269" s="296"/>
    </row>
    <row r="270" spans="1:11" ht="11.25" customHeight="1">
      <c r="A270" s="280" t="s">
        <v>1408</v>
      </c>
      <c r="B270" s="280"/>
      <c r="C270" s="280"/>
      <c r="D270" s="280"/>
      <c r="E270" s="128"/>
      <c r="F270" s="205" t="s">
        <v>1409</v>
      </c>
      <c r="G270" s="206" t="s">
        <v>1612</v>
      </c>
      <c r="H270" s="206" t="s">
        <v>1613</v>
      </c>
      <c r="I270" s="128"/>
      <c r="J270" s="206" t="s">
        <v>1612</v>
      </c>
      <c r="K270" s="206" t="s">
        <v>1613</v>
      </c>
    </row>
    <row r="271" spans="1:11" ht="11.25" customHeight="1">
      <c r="A271" s="297" t="s">
        <v>923</v>
      </c>
      <c r="B271" s="297"/>
      <c r="C271" s="297"/>
      <c r="D271" s="297"/>
      <c r="E271" s="150"/>
      <c r="F271" s="219"/>
      <c r="G271" s="208"/>
      <c r="H271" s="208"/>
      <c r="I271" s="126"/>
      <c r="J271" s="208"/>
      <c r="K271" s="208"/>
    </row>
    <row r="272" spans="1:11" ht="11.25" customHeight="1">
      <c r="A272" s="176" t="s">
        <v>109</v>
      </c>
      <c r="B272" s="176"/>
      <c r="C272" s="176"/>
      <c r="D272" s="176"/>
      <c r="E272" s="135"/>
      <c r="F272" s="223"/>
      <c r="G272" s="209"/>
      <c r="H272" s="209"/>
      <c r="I272" s="209"/>
      <c r="J272" s="209"/>
      <c r="K272" s="209"/>
    </row>
    <row r="273" spans="1:11" ht="11.25" customHeight="1">
      <c r="A273" s="134" t="s">
        <v>110</v>
      </c>
      <c r="B273" s="130"/>
      <c r="C273" s="130"/>
      <c r="D273" s="130"/>
      <c r="E273" s="135"/>
      <c r="F273" s="124"/>
      <c r="G273" s="209"/>
      <c r="H273" s="209"/>
      <c r="I273" s="209"/>
      <c r="J273" s="209"/>
      <c r="K273" s="209"/>
    </row>
    <row r="274" spans="1:11" ht="11.25" customHeight="1">
      <c r="A274" s="177"/>
      <c r="B274" s="161"/>
      <c r="C274" s="161"/>
      <c r="D274" s="161"/>
      <c r="E274" s="135"/>
      <c r="F274" s="221" t="s">
        <v>111</v>
      </c>
      <c r="G274" s="209"/>
      <c r="H274" s="209"/>
      <c r="I274" s="209"/>
      <c r="J274" s="209"/>
      <c r="K274" s="209"/>
    </row>
    <row r="275" spans="1:11" ht="11.25" customHeight="1">
      <c r="A275" s="156" t="s">
        <v>1427</v>
      </c>
      <c r="B275" s="149"/>
      <c r="C275" s="149"/>
      <c r="D275" s="123"/>
      <c r="E275" s="123"/>
      <c r="F275" s="205">
        <v>810296</v>
      </c>
      <c r="G275" s="203">
        <v>19</v>
      </c>
      <c r="H275" s="203">
        <v>19</v>
      </c>
      <c r="I275" s="203"/>
      <c r="J275" s="206">
        <v>4</v>
      </c>
      <c r="K275" s="206">
        <v>3</v>
      </c>
    </row>
    <row r="276" spans="1:11" ht="11.25" customHeight="1">
      <c r="A276" s="138" t="s">
        <v>1423</v>
      </c>
      <c r="B276" s="130"/>
      <c r="C276" s="130"/>
      <c r="D276" s="130"/>
      <c r="E276" s="123"/>
      <c r="F276" s="202">
        <v>810297</v>
      </c>
      <c r="G276" s="206" t="s">
        <v>1662</v>
      </c>
      <c r="H276" s="206" t="s">
        <v>1662</v>
      </c>
      <c r="I276" s="203"/>
      <c r="J276" s="206" t="s">
        <v>1662</v>
      </c>
      <c r="K276" s="206" t="s">
        <v>1662</v>
      </c>
    </row>
    <row r="277" spans="1:11" ht="11.25" customHeight="1">
      <c r="A277" s="138" t="s">
        <v>112</v>
      </c>
      <c r="B277" s="130"/>
      <c r="C277" s="130"/>
      <c r="D277" s="130"/>
      <c r="E277" s="123"/>
      <c r="F277" s="202">
        <v>810299</v>
      </c>
      <c r="G277" s="203">
        <v>1</v>
      </c>
      <c r="H277" s="203">
        <v>6</v>
      </c>
      <c r="I277" s="203"/>
      <c r="J277" s="203">
        <v>4</v>
      </c>
      <c r="K277" s="203">
        <v>6</v>
      </c>
    </row>
    <row r="278" spans="1:11" ht="11.25" customHeight="1">
      <c r="A278" s="176" t="s">
        <v>1962</v>
      </c>
      <c r="B278" s="176"/>
      <c r="C278" s="176"/>
      <c r="D278" s="176"/>
      <c r="E278" s="131"/>
      <c r="F278" s="204"/>
      <c r="G278" s="211"/>
      <c r="H278" s="211"/>
      <c r="I278" s="211"/>
      <c r="J278" s="211"/>
      <c r="K278" s="211"/>
    </row>
    <row r="279" spans="1:11" ht="11.25" customHeight="1">
      <c r="A279" s="134" t="s">
        <v>1418</v>
      </c>
      <c r="B279" s="130"/>
      <c r="C279" s="130"/>
      <c r="D279" s="130"/>
      <c r="E279" s="123"/>
      <c r="F279" s="205">
        <v>2604</v>
      </c>
      <c r="G279" s="203">
        <v>30421</v>
      </c>
      <c r="H279" s="203">
        <v>12268</v>
      </c>
      <c r="I279" s="203"/>
      <c r="J279" s="206" t="s">
        <v>1662</v>
      </c>
      <c r="K279" s="206" t="s">
        <v>1662</v>
      </c>
    </row>
    <row r="280" spans="1:11" ht="11.25" customHeight="1">
      <c r="A280" s="134" t="s">
        <v>113</v>
      </c>
      <c r="B280" s="130"/>
      <c r="C280" s="130"/>
      <c r="D280" s="130"/>
      <c r="E280" s="176"/>
      <c r="F280" s="202">
        <v>7501</v>
      </c>
      <c r="G280" s="206" t="s">
        <v>1616</v>
      </c>
      <c r="H280" s="206" t="s">
        <v>1616</v>
      </c>
      <c r="I280" s="210"/>
      <c r="J280" s="206" t="s">
        <v>1616</v>
      </c>
      <c r="K280" s="210">
        <v>18097</v>
      </c>
    </row>
    <row r="281" spans="1:11" ht="11.25" customHeight="1">
      <c r="A281" s="134" t="s">
        <v>1447</v>
      </c>
      <c r="B281" s="130"/>
      <c r="C281" s="130"/>
      <c r="D281" s="130"/>
      <c r="E281" s="176"/>
      <c r="F281" s="202">
        <v>282540</v>
      </c>
      <c r="G281" s="210">
        <v>14</v>
      </c>
      <c r="H281" s="210">
        <v>36</v>
      </c>
      <c r="I281" s="210"/>
      <c r="J281" s="210">
        <v>52</v>
      </c>
      <c r="K281" s="210">
        <v>88</v>
      </c>
    </row>
    <row r="282" spans="1:11" ht="11.25" customHeight="1">
      <c r="A282" s="134" t="s">
        <v>1606</v>
      </c>
      <c r="B282" s="130"/>
      <c r="C282" s="130"/>
      <c r="D282" s="130"/>
      <c r="E282" s="131"/>
      <c r="F282" s="204"/>
      <c r="G282" s="211"/>
      <c r="H282" s="211"/>
      <c r="I282" s="211"/>
      <c r="J282" s="211"/>
      <c r="K282" s="211"/>
    </row>
    <row r="283" spans="1:11" ht="11.25" customHeight="1">
      <c r="A283" s="138" t="s">
        <v>1423</v>
      </c>
      <c r="B283" s="130"/>
      <c r="C283" s="130"/>
      <c r="D283" s="130"/>
      <c r="E283" s="123"/>
      <c r="F283" s="205">
        <v>7503</v>
      </c>
      <c r="G283" s="203">
        <v>3677</v>
      </c>
      <c r="H283" s="203">
        <v>462</v>
      </c>
      <c r="I283" s="203"/>
      <c r="J283" s="203">
        <v>35</v>
      </c>
      <c r="K283" s="203">
        <v>106</v>
      </c>
    </row>
    <row r="284" spans="1:11" ht="11.25" customHeight="1">
      <c r="A284" s="138" t="s">
        <v>1424</v>
      </c>
      <c r="B284" s="130"/>
      <c r="C284" s="130"/>
      <c r="D284" s="176"/>
      <c r="E284" s="176"/>
      <c r="F284" s="202">
        <v>7502</v>
      </c>
      <c r="G284" s="210">
        <v>3781</v>
      </c>
      <c r="H284" s="210">
        <v>233</v>
      </c>
      <c r="I284" s="210"/>
      <c r="J284" s="210">
        <v>189690</v>
      </c>
      <c r="K284" s="210">
        <v>274830</v>
      </c>
    </row>
    <row r="285" spans="1:11" ht="11.25" customHeight="1">
      <c r="A285" s="138" t="s">
        <v>1425</v>
      </c>
      <c r="B285" s="130"/>
      <c r="C285" s="130"/>
      <c r="D285" s="130"/>
      <c r="E285" s="176"/>
      <c r="F285" s="202">
        <v>7504</v>
      </c>
      <c r="G285" s="210">
        <v>55</v>
      </c>
      <c r="H285" s="210">
        <v>71</v>
      </c>
      <c r="I285" s="210"/>
      <c r="J285" s="210">
        <v>2093</v>
      </c>
      <c r="K285" s="210">
        <v>2555</v>
      </c>
    </row>
    <row r="286" spans="1:11" ht="11.25" customHeight="1">
      <c r="A286" s="138" t="s">
        <v>1607</v>
      </c>
      <c r="B286" s="130"/>
      <c r="C286" s="130"/>
      <c r="D286" s="130"/>
      <c r="E286" s="176"/>
      <c r="F286" s="202">
        <v>7505</v>
      </c>
      <c r="G286" s="210">
        <v>341</v>
      </c>
      <c r="H286" s="210">
        <v>76</v>
      </c>
      <c r="I286" s="210"/>
      <c r="J286" s="210">
        <v>291</v>
      </c>
      <c r="K286" s="210">
        <v>277</v>
      </c>
    </row>
    <row r="287" spans="1:11" ht="11.25" customHeight="1">
      <c r="A287" s="138" t="s">
        <v>114</v>
      </c>
      <c r="B287" s="130"/>
      <c r="C287" s="130"/>
      <c r="D287" s="176"/>
      <c r="E287" s="176"/>
      <c r="F287" s="125">
        <v>7506</v>
      </c>
      <c r="G287" s="210">
        <v>1687</v>
      </c>
      <c r="H287" s="210">
        <v>1887</v>
      </c>
      <c r="I287" s="210"/>
      <c r="J287" s="213">
        <v>85</v>
      </c>
      <c r="K287" s="213">
        <v>754</v>
      </c>
    </row>
    <row r="288" spans="1:11" ht="11.25" customHeight="1">
      <c r="A288" s="140" t="s">
        <v>115</v>
      </c>
      <c r="B288" s="161"/>
      <c r="C288" s="161"/>
      <c r="D288" s="131"/>
      <c r="E288" s="131"/>
      <c r="F288" s="122"/>
      <c r="G288" s="211"/>
      <c r="H288" s="211"/>
      <c r="I288" s="211"/>
      <c r="J288" s="220"/>
      <c r="K288" s="220"/>
    </row>
    <row r="289" spans="1:11" ht="11.25" customHeight="1">
      <c r="A289" s="141" t="s">
        <v>116</v>
      </c>
      <c r="B289" s="149"/>
      <c r="C289" s="149"/>
      <c r="D289" s="149"/>
      <c r="E289" s="123"/>
      <c r="F289" s="205">
        <v>7507</v>
      </c>
      <c r="G289" s="203">
        <v>40</v>
      </c>
      <c r="H289" s="203">
        <v>72</v>
      </c>
      <c r="I289" s="203"/>
      <c r="J289" s="206" t="s">
        <v>1662</v>
      </c>
      <c r="K289" s="206" t="s">
        <v>1662</v>
      </c>
    </row>
    <row r="290" spans="1:11" ht="11.25" customHeight="1">
      <c r="A290" s="146" t="s">
        <v>117</v>
      </c>
      <c r="B290" s="146"/>
      <c r="C290" s="146"/>
      <c r="D290" s="146"/>
      <c r="E290" s="135"/>
      <c r="F290" s="204"/>
      <c r="G290" s="209"/>
      <c r="H290" s="209"/>
      <c r="I290" s="209"/>
      <c r="J290" s="209"/>
      <c r="K290" s="209"/>
    </row>
    <row r="291" spans="1:11" ht="11.25" customHeight="1">
      <c r="A291" s="153" t="s">
        <v>118</v>
      </c>
      <c r="B291" s="149"/>
      <c r="C291" s="149"/>
      <c r="D291" s="149"/>
      <c r="E291" s="123"/>
      <c r="F291" s="205">
        <v>280530</v>
      </c>
      <c r="G291" s="203">
        <v>17</v>
      </c>
      <c r="H291" s="203">
        <v>71</v>
      </c>
      <c r="I291" s="203"/>
      <c r="J291" s="206" t="s">
        <v>1616</v>
      </c>
      <c r="K291" s="206" t="s">
        <v>1616</v>
      </c>
    </row>
    <row r="292" spans="1:11" ht="11.25" customHeight="1">
      <c r="A292" s="130" t="s">
        <v>119</v>
      </c>
      <c r="B292" s="130"/>
      <c r="C292" s="130"/>
      <c r="D292" s="130"/>
      <c r="E292" s="176"/>
      <c r="F292" s="202">
        <v>280490</v>
      </c>
      <c r="G292" s="210">
        <v>19</v>
      </c>
      <c r="H292" s="206" t="s">
        <v>1616</v>
      </c>
      <c r="I292" s="210"/>
      <c r="J292" s="210">
        <v>468</v>
      </c>
      <c r="K292" s="210">
        <v>172</v>
      </c>
    </row>
    <row r="293" spans="1:11" ht="11.25" customHeight="1">
      <c r="A293" s="149" t="s">
        <v>451</v>
      </c>
      <c r="B293" s="149"/>
      <c r="C293" s="149"/>
      <c r="D293" s="149"/>
      <c r="E293" s="176"/>
      <c r="F293" s="125">
        <v>280461</v>
      </c>
      <c r="G293" s="210">
        <v>432</v>
      </c>
      <c r="H293" s="210">
        <v>317</v>
      </c>
      <c r="I293" s="210"/>
      <c r="J293" s="210">
        <v>126</v>
      </c>
      <c r="K293" s="210">
        <v>180</v>
      </c>
    </row>
    <row r="294" spans="1:11" ht="11.25" customHeight="1">
      <c r="A294" s="176" t="s">
        <v>120</v>
      </c>
      <c r="B294" s="176"/>
      <c r="C294" s="176"/>
      <c r="D294" s="176"/>
      <c r="E294" s="131"/>
      <c r="F294" s="204"/>
      <c r="G294" s="211"/>
      <c r="H294" s="211"/>
      <c r="I294" s="211"/>
      <c r="J294" s="211"/>
      <c r="K294" s="211"/>
    </row>
    <row r="295" spans="1:11" ht="11.25" customHeight="1">
      <c r="A295" s="134" t="s">
        <v>1418</v>
      </c>
      <c r="B295" s="130"/>
      <c r="C295" s="130"/>
      <c r="D295" s="130"/>
      <c r="E295" s="123"/>
      <c r="F295" s="205">
        <v>261610</v>
      </c>
      <c r="G295" s="206" t="s">
        <v>1662</v>
      </c>
      <c r="H295" s="206" t="s">
        <v>1662</v>
      </c>
      <c r="I295" s="203"/>
      <c r="J295" s="206" t="s">
        <v>1662</v>
      </c>
      <c r="K295" s="206" t="s">
        <v>1662</v>
      </c>
    </row>
    <row r="296" spans="1:11" ht="11.25" customHeight="1">
      <c r="A296" s="162" t="s">
        <v>121</v>
      </c>
      <c r="B296" s="146"/>
      <c r="C296" s="146"/>
      <c r="D296" s="135"/>
      <c r="E296" s="135"/>
      <c r="F296" s="204"/>
      <c r="G296" s="209"/>
      <c r="H296" s="209"/>
      <c r="I296" s="209"/>
      <c r="J296" s="209"/>
      <c r="K296" s="209"/>
    </row>
    <row r="297" spans="1:11" ht="11.25" customHeight="1">
      <c r="A297" s="156" t="s">
        <v>2544</v>
      </c>
      <c r="B297" s="149"/>
      <c r="C297" s="149"/>
      <c r="D297" s="123"/>
      <c r="E297" s="123"/>
      <c r="F297" s="205">
        <v>7106</v>
      </c>
      <c r="G297" s="206" t="s">
        <v>1662</v>
      </c>
      <c r="H297" s="206" t="s">
        <v>1662</v>
      </c>
      <c r="I297" s="203"/>
      <c r="J297" s="206" t="s">
        <v>1662</v>
      </c>
      <c r="K297" s="206" t="s">
        <v>1662</v>
      </c>
    </row>
    <row r="298" spans="1:11" ht="11.25" customHeight="1">
      <c r="A298" s="162" t="s">
        <v>122</v>
      </c>
      <c r="B298" s="146"/>
      <c r="C298" s="146"/>
      <c r="D298" s="135"/>
      <c r="E298" s="135"/>
      <c r="F298" s="122"/>
      <c r="G298" s="209"/>
      <c r="H298" s="209"/>
      <c r="I298" s="209"/>
      <c r="J298" s="209"/>
      <c r="K298" s="209"/>
    </row>
    <row r="299" spans="1:11" ht="11.25" customHeight="1">
      <c r="A299" s="156" t="s">
        <v>2542</v>
      </c>
      <c r="B299" s="149"/>
      <c r="C299" s="149"/>
      <c r="D299" s="123"/>
      <c r="E299" s="123"/>
      <c r="F299" s="128">
        <v>711291</v>
      </c>
      <c r="G299" s="206" t="s">
        <v>1662</v>
      </c>
      <c r="H299" s="206" t="s">
        <v>1662</v>
      </c>
      <c r="I299" s="203"/>
      <c r="J299" s="206" t="s">
        <v>1662</v>
      </c>
      <c r="K299" s="206" t="s">
        <v>1662</v>
      </c>
    </row>
    <row r="300" spans="1:11" ht="11.25" customHeight="1">
      <c r="A300" s="177"/>
      <c r="B300" s="161"/>
      <c r="C300" s="161"/>
      <c r="D300" s="131"/>
      <c r="E300" s="131"/>
      <c r="F300" s="221" t="s">
        <v>123</v>
      </c>
      <c r="G300" s="220"/>
      <c r="H300" s="220"/>
      <c r="I300" s="211"/>
      <c r="J300" s="220"/>
      <c r="K300" s="220"/>
    </row>
    <row r="301" spans="1:11" ht="11.25" customHeight="1">
      <c r="A301" s="153" t="s">
        <v>124</v>
      </c>
      <c r="B301" s="149"/>
      <c r="C301" s="149"/>
      <c r="D301" s="123"/>
      <c r="E301" s="123"/>
      <c r="F301" s="205">
        <v>711299</v>
      </c>
      <c r="G301" s="206" t="s">
        <v>1662</v>
      </c>
      <c r="H301" s="206" t="s">
        <v>1662</v>
      </c>
      <c r="I301" s="203"/>
      <c r="J301" s="206" t="s">
        <v>1662</v>
      </c>
      <c r="K301" s="206" t="s">
        <v>1662</v>
      </c>
    </row>
    <row r="302" spans="1:11" ht="11.25" customHeight="1">
      <c r="A302" s="130" t="s">
        <v>125</v>
      </c>
      <c r="B302" s="130"/>
      <c r="C302" s="130"/>
      <c r="D302" s="130"/>
      <c r="E302" s="123"/>
      <c r="F302" s="202">
        <v>28045090</v>
      </c>
      <c r="G302" s="203">
        <v>5</v>
      </c>
      <c r="H302" s="203">
        <v>2</v>
      </c>
      <c r="I302" s="203"/>
      <c r="J302" s="203">
        <v>18</v>
      </c>
      <c r="K302" s="203">
        <v>9</v>
      </c>
    </row>
    <row r="303" spans="1:11" ht="11.25" customHeight="1">
      <c r="A303" s="176" t="s">
        <v>2654</v>
      </c>
      <c r="B303" s="176"/>
      <c r="C303" s="176"/>
      <c r="D303" s="176"/>
      <c r="E303" s="131"/>
      <c r="F303" s="204"/>
      <c r="G303" s="211"/>
      <c r="H303" s="211"/>
      <c r="I303" s="211"/>
      <c r="J303" s="211"/>
      <c r="K303" s="211"/>
    </row>
    <row r="304" spans="1:11" ht="11.25" customHeight="1">
      <c r="A304" s="134" t="s">
        <v>1418</v>
      </c>
      <c r="B304" s="130"/>
      <c r="C304" s="130"/>
      <c r="D304" s="130"/>
      <c r="E304" s="123"/>
      <c r="F304" s="205">
        <v>2609</v>
      </c>
      <c r="G304" s="206">
        <v>797</v>
      </c>
      <c r="H304" s="206">
        <v>753</v>
      </c>
      <c r="I304" s="203"/>
      <c r="J304" s="206">
        <v>667</v>
      </c>
      <c r="K304" s="245" t="s">
        <v>1351</v>
      </c>
    </row>
    <row r="305" spans="1:11" ht="11.25" customHeight="1">
      <c r="A305" s="134" t="s">
        <v>1606</v>
      </c>
      <c r="B305" s="130"/>
      <c r="C305" s="130"/>
      <c r="D305" s="130"/>
      <c r="E305" s="131"/>
      <c r="F305" s="204"/>
      <c r="G305" s="211"/>
      <c r="H305" s="211"/>
      <c r="I305" s="211"/>
      <c r="J305" s="211"/>
      <c r="K305" s="211"/>
    </row>
    <row r="306" spans="1:11" ht="11.25" customHeight="1">
      <c r="A306" s="138" t="s">
        <v>1423</v>
      </c>
      <c r="B306" s="130"/>
      <c r="C306" s="130"/>
      <c r="D306" s="130"/>
      <c r="E306" s="123"/>
      <c r="F306" s="205">
        <v>8002</v>
      </c>
      <c r="G306" s="206" t="s">
        <v>1616</v>
      </c>
      <c r="H306" s="206" t="s">
        <v>1616</v>
      </c>
      <c r="I306" s="203"/>
      <c r="J306" s="206" t="s">
        <v>1616</v>
      </c>
      <c r="K306" s="206" t="s">
        <v>1616</v>
      </c>
    </row>
    <row r="307" spans="1:11" ht="11.25" customHeight="1">
      <c r="A307" s="138" t="s">
        <v>1424</v>
      </c>
      <c r="B307" s="130"/>
      <c r="C307" s="130"/>
      <c r="D307" s="176"/>
      <c r="E307" s="176"/>
      <c r="F307" s="202">
        <v>8001</v>
      </c>
      <c r="G307" s="210">
        <v>2106</v>
      </c>
      <c r="H307" s="210">
        <v>1227</v>
      </c>
      <c r="I307" s="210"/>
      <c r="J307" s="210">
        <v>1736</v>
      </c>
      <c r="K307" s="210">
        <v>1786</v>
      </c>
    </row>
    <row r="308" spans="1:11" ht="11.25" customHeight="1">
      <c r="A308" s="138" t="s">
        <v>1607</v>
      </c>
      <c r="B308" s="130"/>
      <c r="C308" s="130"/>
      <c r="D308" s="130"/>
      <c r="E308" s="176"/>
      <c r="F308" s="202">
        <v>8003</v>
      </c>
      <c r="G308" s="210">
        <v>22</v>
      </c>
      <c r="H308" s="210">
        <v>33</v>
      </c>
      <c r="I308" s="210"/>
      <c r="J308" s="210">
        <v>56</v>
      </c>
      <c r="K308" s="210">
        <v>303</v>
      </c>
    </row>
    <row r="309" spans="1:11" ht="11.25" customHeight="1">
      <c r="A309" s="138" t="s">
        <v>449</v>
      </c>
      <c r="B309" s="130"/>
      <c r="C309" s="130"/>
      <c r="D309" s="130"/>
      <c r="E309" s="176"/>
      <c r="F309" s="202">
        <v>8004</v>
      </c>
      <c r="G309" s="206" t="s">
        <v>1616</v>
      </c>
      <c r="H309" s="210">
        <v>167</v>
      </c>
      <c r="I309" s="210"/>
      <c r="J309" s="206" t="s">
        <v>1616</v>
      </c>
      <c r="K309" s="210">
        <v>5</v>
      </c>
    </row>
    <row r="310" spans="1:11" ht="11.25" customHeight="1">
      <c r="A310" s="140" t="s">
        <v>126</v>
      </c>
      <c r="B310" s="161"/>
      <c r="C310" s="161"/>
      <c r="D310" s="161"/>
      <c r="E310" s="131"/>
      <c r="F310" s="122"/>
      <c r="G310" s="211"/>
      <c r="H310" s="211"/>
      <c r="I310" s="211"/>
      <c r="J310" s="211"/>
      <c r="K310" s="211"/>
    </row>
    <row r="311" spans="1:11" ht="11.25" customHeight="1">
      <c r="A311" s="142" t="s">
        <v>127</v>
      </c>
      <c r="B311" s="146"/>
      <c r="C311" s="146"/>
      <c r="D311" s="146"/>
      <c r="E311" s="135"/>
      <c r="F311" s="128">
        <v>8005</v>
      </c>
      <c r="G311" s="203">
        <v>52</v>
      </c>
      <c r="H311" s="203">
        <v>109</v>
      </c>
      <c r="I311" s="203"/>
      <c r="J311" s="206" t="s">
        <v>1662</v>
      </c>
      <c r="K311" s="206" t="s">
        <v>1662</v>
      </c>
    </row>
    <row r="312" spans="1:11" ht="11.25" customHeight="1">
      <c r="A312" s="138" t="s">
        <v>88</v>
      </c>
      <c r="B312" s="130"/>
      <c r="C312" s="130"/>
      <c r="D312" s="176"/>
      <c r="E312" s="176"/>
      <c r="F312" s="125">
        <v>8006</v>
      </c>
      <c r="G312" s="210">
        <v>371</v>
      </c>
      <c r="H312" s="210">
        <v>92</v>
      </c>
      <c r="I312" s="210"/>
      <c r="J312" s="213">
        <v>5</v>
      </c>
      <c r="K312" s="206" t="s">
        <v>1616</v>
      </c>
    </row>
    <row r="313" spans="1:11" ht="11.25" customHeight="1">
      <c r="A313" s="176" t="s">
        <v>1816</v>
      </c>
      <c r="B313" s="176"/>
      <c r="C313" s="176"/>
      <c r="D313" s="176"/>
      <c r="E313" s="131"/>
      <c r="F313" s="204"/>
      <c r="G313" s="211"/>
      <c r="H313" s="211"/>
      <c r="I313" s="211"/>
      <c r="J313" s="211"/>
      <c r="K313" s="211"/>
    </row>
    <row r="314" spans="1:11" ht="11.25" customHeight="1">
      <c r="A314" s="134" t="s">
        <v>1418</v>
      </c>
      <c r="B314" s="130"/>
      <c r="C314" s="130"/>
      <c r="D314" s="130"/>
      <c r="E314" s="123"/>
      <c r="F314" s="205">
        <v>2614</v>
      </c>
      <c r="G314" s="206">
        <v>103857</v>
      </c>
      <c r="H314" s="206">
        <v>71466</v>
      </c>
      <c r="I314" s="203"/>
      <c r="J314" s="245" t="s">
        <v>1351</v>
      </c>
      <c r="K314" s="245" t="s">
        <v>1351</v>
      </c>
    </row>
    <row r="315" spans="1:11" ht="11.25" customHeight="1">
      <c r="A315" s="134" t="s">
        <v>1431</v>
      </c>
      <c r="B315" s="130"/>
      <c r="C315" s="130"/>
      <c r="D315" s="130"/>
      <c r="E315" s="176"/>
      <c r="F315" s="202">
        <v>2823</v>
      </c>
      <c r="G315" s="210">
        <v>3679</v>
      </c>
      <c r="H315" s="210">
        <v>2859</v>
      </c>
      <c r="I315" s="210"/>
      <c r="J315" s="210">
        <v>198</v>
      </c>
      <c r="K315" s="210">
        <v>107</v>
      </c>
    </row>
    <row r="316" spans="1:11" ht="11.25" customHeight="1">
      <c r="A316" s="134" t="s">
        <v>1606</v>
      </c>
      <c r="B316" s="130"/>
      <c r="C316" s="130"/>
      <c r="D316" s="130"/>
      <c r="E316" s="135"/>
      <c r="F316" s="204"/>
      <c r="G316" s="209"/>
      <c r="H316" s="209"/>
      <c r="I316" s="209"/>
      <c r="J316" s="209"/>
      <c r="K316" s="209"/>
    </row>
    <row r="317" spans="1:11" ht="11.25" customHeight="1">
      <c r="A317" s="138" t="s">
        <v>1439</v>
      </c>
      <c r="B317" s="130"/>
      <c r="C317" s="130"/>
      <c r="D317" s="130"/>
      <c r="E317" s="123"/>
      <c r="F317" s="205">
        <v>810810</v>
      </c>
      <c r="G317" s="203">
        <v>869</v>
      </c>
      <c r="H317" s="206" t="s">
        <v>1616</v>
      </c>
      <c r="I317" s="203"/>
      <c r="J317" s="203">
        <v>6841</v>
      </c>
      <c r="K317" s="206" t="s">
        <v>1616</v>
      </c>
    </row>
    <row r="318" spans="1:11" ht="11.25" customHeight="1">
      <c r="A318" s="138" t="s">
        <v>128</v>
      </c>
      <c r="B318" s="130"/>
      <c r="C318" s="130"/>
      <c r="D318" s="176"/>
      <c r="E318" s="176"/>
      <c r="F318" s="202">
        <v>810820</v>
      </c>
      <c r="G318" s="206" t="s">
        <v>1616</v>
      </c>
      <c r="H318" s="210">
        <v>986</v>
      </c>
      <c r="I318" s="210"/>
      <c r="J318" s="206" t="s">
        <v>1616</v>
      </c>
      <c r="K318" s="210">
        <v>3966</v>
      </c>
    </row>
    <row r="319" spans="1:11" ht="11.25" customHeight="1">
      <c r="A319" s="138" t="s">
        <v>1423</v>
      </c>
      <c r="B319" s="130"/>
      <c r="C319" s="130"/>
      <c r="D319" s="130"/>
      <c r="E319" s="176"/>
      <c r="F319" s="202">
        <v>810830</v>
      </c>
      <c r="G319" s="206" t="s">
        <v>1662</v>
      </c>
      <c r="H319" s="206" t="s">
        <v>1662</v>
      </c>
      <c r="I319" s="210"/>
      <c r="J319" s="206" t="s">
        <v>1616</v>
      </c>
      <c r="K319" s="210">
        <v>495</v>
      </c>
    </row>
    <row r="320" spans="1:11" ht="11.25" customHeight="1">
      <c r="A320" s="138" t="s">
        <v>450</v>
      </c>
      <c r="B320" s="130"/>
      <c r="C320" s="130"/>
      <c r="D320" s="130"/>
      <c r="E320" s="123"/>
      <c r="F320" s="202">
        <v>810890</v>
      </c>
      <c r="G320" s="203">
        <v>626</v>
      </c>
      <c r="H320" s="203">
        <v>120</v>
      </c>
      <c r="I320" s="203"/>
      <c r="J320" s="203">
        <v>12962</v>
      </c>
      <c r="K320" s="203">
        <v>11456</v>
      </c>
    </row>
    <row r="321" spans="1:11" ht="11.25" customHeight="1">
      <c r="A321" s="176" t="s">
        <v>1522</v>
      </c>
      <c r="B321" s="176"/>
      <c r="C321" s="176"/>
      <c r="D321" s="176"/>
      <c r="E321" s="135"/>
      <c r="F321" s="204"/>
      <c r="G321" s="209"/>
      <c r="H321" s="209"/>
      <c r="I321" s="209"/>
      <c r="J321" s="209"/>
      <c r="K321" s="209"/>
    </row>
    <row r="322" spans="1:11" ht="11.25" customHeight="1">
      <c r="A322" s="134" t="s">
        <v>1418</v>
      </c>
      <c r="B322" s="130"/>
      <c r="C322" s="130"/>
      <c r="D322" s="130"/>
      <c r="E322" s="123"/>
      <c r="F322" s="205">
        <v>2611</v>
      </c>
      <c r="G322" s="206">
        <v>740</v>
      </c>
      <c r="H322" s="206">
        <v>142</v>
      </c>
      <c r="I322" s="203"/>
      <c r="J322" s="206">
        <v>3064</v>
      </c>
      <c r="K322" s="206">
        <v>3176</v>
      </c>
    </row>
    <row r="323" spans="1:11" ht="11.25" customHeight="1">
      <c r="A323" s="134" t="s">
        <v>1606</v>
      </c>
      <c r="B323" s="130"/>
      <c r="C323" s="130"/>
      <c r="D323" s="130"/>
      <c r="E323" s="131"/>
      <c r="F323" s="122"/>
      <c r="G323" s="211"/>
      <c r="H323" s="211"/>
      <c r="I323" s="211"/>
      <c r="J323" s="211"/>
      <c r="K323" s="211"/>
    </row>
    <row r="324" spans="1:11" ht="11.25" customHeight="1">
      <c r="A324" s="140" t="s">
        <v>129</v>
      </c>
      <c r="B324" s="161"/>
      <c r="C324" s="161"/>
      <c r="D324" s="161"/>
      <c r="E324" s="135"/>
      <c r="F324" s="122"/>
      <c r="G324" s="209"/>
      <c r="H324" s="209"/>
      <c r="I324" s="209"/>
      <c r="J324" s="209"/>
      <c r="K324" s="209"/>
    </row>
    <row r="325" spans="1:11" ht="11.25" customHeight="1">
      <c r="A325" s="141" t="s">
        <v>1665</v>
      </c>
      <c r="B325" s="149"/>
      <c r="C325" s="149"/>
      <c r="D325" s="123"/>
      <c r="E325" s="123"/>
      <c r="F325" s="205">
        <v>810191</v>
      </c>
      <c r="G325" s="203">
        <v>143</v>
      </c>
      <c r="H325" s="206" t="s">
        <v>1616</v>
      </c>
      <c r="I325" s="203"/>
      <c r="J325" s="206" t="s">
        <v>1616</v>
      </c>
      <c r="K325" s="206" t="s">
        <v>1616</v>
      </c>
    </row>
    <row r="326" spans="1:11" ht="11.25" customHeight="1">
      <c r="A326" s="138" t="s">
        <v>1666</v>
      </c>
      <c r="B326" s="130"/>
      <c r="C326" s="130"/>
      <c r="D326" s="176"/>
      <c r="E326" s="176"/>
      <c r="F326" s="205">
        <v>810110</v>
      </c>
      <c r="G326" s="210">
        <v>3</v>
      </c>
      <c r="H326" s="206" t="s">
        <v>1616</v>
      </c>
      <c r="I326" s="210"/>
      <c r="J326" s="210">
        <v>71</v>
      </c>
      <c r="K326" s="210">
        <v>11</v>
      </c>
    </row>
    <row r="327" spans="1:11" ht="11.25" customHeight="1">
      <c r="A327" s="283" t="s">
        <v>1615</v>
      </c>
      <c r="B327" s="283"/>
      <c r="C327" s="283"/>
      <c r="D327" s="283"/>
      <c r="E327" s="283"/>
      <c r="F327" s="283"/>
      <c r="G327" s="283"/>
      <c r="H327" s="283"/>
      <c r="I327" s="283"/>
      <c r="J327" s="283"/>
      <c r="K327" s="283"/>
    </row>
    <row r="328" spans="1:11" ht="11.25" customHeight="1">
      <c r="A328" s="251"/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</row>
    <row r="329" spans="1:11" ht="11.25" customHeight="1">
      <c r="A329" s="253" t="s">
        <v>922</v>
      </c>
      <c r="B329" s="253"/>
      <c r="C329" s="253"/>
      <c r="D329" s="253"/>
      <c r="E329" s="253"/>
      <c r="F329" s="253"/>
      <c r="G329" s="253"/>
      <c r="H329" s="253"/>
      <c r="I329" s="253"/>
      <c r="J329" s="253"/>
      <c r="K329" s="253"/>
    </row>
    <row r="330" spans="1:11" ht="11.25" customHeight="1">
      <c r="A330" s="253" t="s">
        <v>2515</v>
      </c>
      <c r="B330" s="253"/>
      <c r="C330" s="253"/>
      <c r="D330" s="253"/>
      <c r="E330" s="253"/>
      <c r="F330" s="253"/>
      <c r="G330" s="253"/>
      <c r="H330" s="253"/>
      <c r="I330" s="253"/>
      <c r="J330" s="253"/>
      <c r="K330" s="253"/>
    </row>
    <row r="331" spans="1:11" ht="10.5" customHeight="1">
      <c r="A331" s="252"/>
      <c r="B331" s="252"/>
      <c r="C331" s="252"/>
      <c r="D331" s="252"/>
      <c r="E331" s="252"/>
      <c r="F331" s="252"/>
      <c r="G331" s="252"/>
      <c r="H331" s="252"/>
      <c r="I331" s="252"/>
      <c r="J331" s="252"/>
      <c r="K331" s="252"/>
    </row>
    <row r="332" spans="1:11" ht="11.25" customHeight="1">
      <c r="A332" s="253" t="s">
        <v>1407</v>
      </c>
      <c r="B332" s="260"/>
      <c r="C332" s="260"/>
      <c r="D332" s="260"/>
      <c r="E332" s="260"/>
      <c r="F332" s="260"/>
      <c r="G332" s="260"/>
      <c r="H332" s="260"/>
      <c r="I332" s="260"/>
      <c r="J332" s="260"/>
      <c r="K332" s="260"/>
    </row>
    <row r="333" spans="1:11" ht="10.5" customHeight="1">
      <c r="A333" s="255"/>
      <c r="B333" s="255"/>
      <c r="C333" s="255"/>
      <c r="D333" s="255"/>
      <c r="E333" s="255"/>
      <c r="F333" s="255"/>
      <c r="G333" s="255"/>
      <c r="H333" s="255"/>
      <c r="I333" s="255"/>
      <c r="J333" s="255"/>
      <c r="K333" s="255"/>
    </row>
    <row r="334" spans="1:11" ht="11.25" customHeight="1">
      <c r="A334" s="283"/>
      <c r="B334" s="283"/>
      <c r="C334" s="283"/>
      <c r="D334" s="283"/>
      <c r="E334" s="135"/>
      <c r="F334" s="204"/>
      <c r="G334" s="296" t="s">
        <v>1076</v>
      </c>
      <c r="H334" s="296"/>
      <c r="I334" s="126"/>
      <c r="J334" s="296" t="s">
        <v>1077</v>
      </c>
      <c r="K334" s="296"/>
    </row>
    <row r="335" spans="1:11" ht="11.25" customHeight="1">
      <c r="A335" s="280" t="s">
        <v>1408</v>
      </c>
      <c r="B335" s="280"/>
      <c r="C335" s="280"/>
      <c r="D335" s="280"/>
      <c r="E335" s="128"/>
      <c r="F335" s="205" t="s">
        <v>1409</v>
      </c>
      <c r="G335" s="206" t="s">
        <v>1612</v>
      </c>
      <c r="H335" s="206" t="s">
        <v>1613</v>
      </c>
      <c r="I335" s="128"/>
      <c r="J335" s="206" t="s">
        <v>1612</v>
      </c>
      <c r="K335" s="206" t="s">
        <v>1613</v>
      </c>
    </row>
    <row r="336" spans="1:11" ht="11.25" customHeight="1">
      <c r="A336" s="297" t="s">
        <v>923</v>
      </c>
      <c r="B336" s="297"/>
      <c r="C336" s="297"/>
      <c r="D336" s="297"/>
      <c r="E336" s="150"/>
      <c r="F336" s="219"/>
      <c r="G336" s="220"/>
      <c r="H336" s="220"/>
      <c r="I336" s="150"/>
      <c r="J336" s="220"/>
      <c r="K336" s="220"/>
    </row>
    <row r="337" spans="1:11" ht="11.25" customHeight="1">
      <c r="A337" s="176" t="s">
        <v>1667</v>
      </c>
      <c r="B337" s="176"/>
      <c r="C337" s="176"/>
      <c r="D337" s="176"/>
      <c r="E337" s="135"/>
      <c r="F337" s="223"/>
      <c r="G337" s="209"/>
      <c r="H337" s="209"/>
      <c r="I337" s="209"/>
      <c r="J337" s="209"/>
      <c r="K337" s="209"/>
    </row>
    <row r="338" spans="1:11" ht="11.25" customHeight="1">
      <c r="A338" s="134" t="s">
        <v>110</v>
      </c>
      <c r="B338" s="130"/>
      <c r="C338" s="130"/>
      <c r="D338" s="130"/>
      <c r="E338" s="135"/>
      <c r="F338" s="124"/>
      <c r="G338" s="209"/>
      <c r="H338" s="209"/>
      <c r="I338" s="209"/>
      <c r="J338" s="209"/>
      <c r="K338" s="209"/>
    </row>
    <row r="339" spans="1:11" ht="9.75" customHeight="1">
      <c r="A339" s="140" t="s">
        <v>1668</v>
      </c>
      <c r="B339" s="161"/>
      <c r="C339" s="161"/>
      <c r="D339" s="161"/>
      <c r="E339" s="135"/>
      <c r="F339" s="221" t="s">
        <v>1669</v>
      </c>
      <c r="G339" s="209"/>
      <c r="H339" s="209"/>
      <c r="I339" s="209"/>
      <c r="J339" s="209"/>
      <c r="K339" s="209"/>
    </row>
    <row r="340" spans="1:11" ht="9.75" customHeight="1">
      <c r="A340" s="141" t="s">
        <v>1670</v>
      </c>
      <c r="B340" s="149"/>
      <c r="C340" s="149"/>
      <c r="D340" s="123"/>
      <c r="E340" s="123"/>
      <c r="F340" s="205">
        <v>810195</v>
      </c>
      <c r="G340" s="203">
        <v>5</v>
      </c>
      <c r="H340" s="203">
        <v>1</v>
      </c>
      <c r="I340" s="203"/>
      <c r="J340" s="206">
        <v>7</v>
      </c>
      <c r="K340" s="206">
        <v>5</v>
      </c>
    </row>
    <row r="341" spans="1:11" ht="11.25" customHeight="1">
      <c r="A341" s="140"/>
      <c r="B341" s="161"/>
      <c r="C341" s="161"/>
      <c r="D341" s="161"/>
      <c r="E341" s="135"/>
      <c r="F341" s="221" t="s">
        <v>1671</v>
      </c>
      <c r="G341" s="209"/>
      <c r="H341" s="209"/>
      <c r="I341" s="209"/>
      <c r="J341" s="209"/>
      <c r="K341" s="209"/>
    </row>
    <row r="342" spans="1:11" ht="11.25" customHeight="1">
      <c r="A342" s="156" t="s">
        <v>1427</v>
      </c>
      <c r="B342" s="149"/>
      <c r="C342" s="149"/>
      <c r="D342" s="123"/>
      <c r="E342" s="123"/>
      <c r="F342" s="205">
        <v>810196</v>
      </c>
      <c r="G342" s="203">
        <v>11</v>
      </c>
      <c r="H342" s="203">
        <v>18</v>
      </c>
      <c r="I342" s="203"/>
      <c r="J342" s="206">
        <v>1</v>
      </c>
      <c r="K342" s="206">
        <v>3</v>
      </c>
    </row>
    <row r="343" spans="1:11" ht="11.25" customHeight="1">
      <c r="A343" s="138" t="s">
        <v>1423</v>
      </c>
      <c r="B343" s="130"/>
      <c r="C343" s="130"/>
      <c r="D343" s="130"/>
      <c r="E343" s="123"/>
      <c r="F343" s="202">
        <v>810197</v>
      </c>
      <c r="G343" s="206" t="s">
        <v>1616</v>
      </c>
      <c r="H343" s="206" t="s">
        <v>1616</v>
      </c>
      <c r="I343" s="203"/>
      <c r="J343" s="206" t="s">
        <v>1616</v>
      </c>
      <c r="K343" s="206" t="s">
        <v>1616</v>
      </c>
    </row>
    <row r="344" spans="1:11" ht="11.25" customHeight="1">
      <c r="A344" s="138" t="s">
        <v>1672</v>
      </c>
      <c r="B344" s="130"/>
      <c r="C344" s="130"/>
      <c r="D344" s="130"/>
      <c r="E344" s="123"/>
      <c r="F344" s="202">
        <v>810199</v>
      </c>
      <c r="G344" s="203">
        <v>25</v>
      </c>
      <c r="H344" s="203">
        <v>2</v>
      </c>
      <c r="I344" s="203"/>
      <c r="J344" s="203">
        <v>1</v>
      </c>
      <c r="K344" s="203">
        <v>3</v>
      </c>
    </row>
    <row r="345" spans="1:11" ht="11.25" customHeight="1">
      <c r="A345" s="176" t="s">
        <v>1673</v>
      </c>
      <c r="B345" s="176"/>
      <c r="C345" s="176"/>
      <c r="D345" s="176"/>
      <c r="E345" s="131"/>
      <c r="F345" s="204"/>
      <c r="G345" s="211"/>
      <c r="H345" s="211"/>
      <c r="I345" s="211"/>
      <c r="J345" s="211"/>
      <c r="K345" s="211"/>
    </row>
    <row r="346" spans="1:11" ht="11.25" customHeight="1">
      <c r="A346" s="134" t="s">
        <v>1418</v>
      </c>
      <c r="B346" s="130"/>
      <c r="C346" s="130"/>
      <c r="D346" s="130"/>
      <c r="E346" s="123"/>
      <c r="F346" s="205">
        <v>2612</v>
      </c>
      <c r="G346" s="206" t="s">
        <v>1662</v>
      </c>
      <c r="H346" s="206" t="s">
        <v>1662</v>
      </c>
      <c r="I346" s="203"/>
      <c r="J346" s="206" t="s">
        <v>1662</v>
      </c>
      <c r="K346" s="206" t="s">
        <v>1662</v>
      </c>
    </row>
    <row r="347" spans="1:11" ht="9.75" customHeight="1">
      <c r="A347" s="162" t="s">
        <v>1674</v>
      </c>
      <c r="B347" s="146"/>
      <c r="C347" s="146"/>
      <c r="D347" s="146"/>
      <c r="E347" s="135"/>
      <c r="F347" s="204"/>
      <c r="G347" s="208"/>
      <c r="H347" s="208"/>
      <c r="I347" s="209"/>
      <c r="J347" s="208"/>
      <c r="K347" s="208"/>
    </row>
    <row r="348" spans="1:11" ht="9.75" customHeight="1">
      <c r="A348" s="167" t="s">
        <v>1675</v>
      </c>
      <c r="B348" s="146"/>
      <c r="C348" s="146"/>
      <c r="D348" s="146"/>
      <c r="E348" s="135"/>
      <c r="F348" s="204"/>
      <c r="G348" s="208"/>
      <c r="H348" s="208"/>
      <c r="I348" s="209"/>
      <c r="J348" s="208"/>
      <c r="K348" s="208"/>
    </row>
    <row r="349" spans="1:11" ht="9.75" customHeight="1">
      <c r="A349" s="156" t="s">
        <v>1676</v>
      </c>
      <c r="B349" s="149"/>
      <c r="C349" s="149"/>
      <c r="D349" s="149"/>
      <c r="E349" s="123"/>
      <c r="F349" s="205">
        <v>284410</v>
      </c>
      <c r="G349" s="206" t="s">
        <v>1662</v>
      </c>
      <c r="H349" s="206" t="s">
        <v>1662</v>
      </c>
      <c r="I349" s="203"/>
      <c r="J349" s="206" t="s">
        <v>1662</v>
      </c>
      <c r="K349" s="206" t="s">
        <v>1662</v>
      </c>
    </row>
    <row r="350" spans="1:11" ht="11.25" customHeight="1">
      <c r="A350" s="134" t="s">
        <v>1677</v>
      </c>
      <c r="B350" s="130"/>
      <c r="C350" s="130"/>
      <c r="D350" s="130"/>
      <c r="E350" s="135"/>
      <c r="F350" s="204"/>
      <c r="G350" s="208"/>
      <c r="H350" s="208"/>
      <c r="I350" s="209"/>
      <c r="J350" s="208"/>
      <c r="K350" s="208"/>
    </row>
    <row r="351" spans="1:11" ht="11.25" customHeight="1">
      <c r="A351" s="167" t="s">
        <v>1678</v>
      </c>
      <c r="B351" s="146"/>
      <c r="C351" s="146"/>
      <c r="D351" s="146"/>
      <c r="E351" s="135"/>
      <c r="F351" s="204"/>
      <c r="G351" s="208"/>
      <c r="H351" s="208"/>
      <c r="I351" s="209"/>
      <c r="J351" s="208"/>
      <c r="K351" s="208"/>
    </row>
    <row r="352" spans="1:11" ht="11.25" customHeight="1">
      <c r="A352" s="141" t="s">
        <v>1679</v>
      </c>
      <c r="B352" s="149"/>
      <c r="C352" s="149"/>
      <c r="D352" s="149"/>
      <c r="E352" s="123"/>
      <c r="F352" s="205">
        <v>284420</v>
      </c>
      <c r="G352" s="206" t="s">
        <v>1662</v>
      </c>
      <c r="H352" s="206" t="s">
        <v>1662</v>
      </c>
      <c r="I352" s="203"/>
      <c r="J352" s="206" t="s">
        <v>1662</v>
      </c>
      <c r="K352" s="206" t="s">
        <v>1662</v>
      </c>
    </row>
    <row r="353" spans="1:11" ht="11.25" customHeight="1">
      <c r="A353" s="167" t="s">
        <v>1680</v>
      </c>
      <c r="B353" s="146"/>
      <c r="C353" s="146"/>
      <c r="D353" s="146"/>
      <c r="E353" s="135"/>
      <c r="F353" s="204"/>
      <c r="G353" s="208"/>
      <c r="H353" s="208"/>
      <c r="I353" s="209"/>
      <c r="J353" s="208"/>
      <c r="K353" s="208"/>
    </row>
    <row r="354" spans="1:11" ht="11.25" customHeight="1">
      <c r="A354" s="141" t="s">
        <v>1681</v>
      </c>
      <c r="B354" s="149"/>
      <c r="C354" s="149"/>
      <c r="D354" s="149"/>
      <c r="E354" s="123"/>
      <c r="F354" s="205">
        <v>284430</v>
      </c>
      <c r="G354" s="206" t="s">
        <v>1662</v>
      </c>
      <c r="H354" s="206" t="s">
        <v>1662</v>
      </c>
      <c r="I354" s="203"/>
      <c r="J354" s="206" t="s">
        <v>1662</v>
      </c>
      <c r="K354" s="206" t="s">
        <v>1662</v>
      </c>
    </row>
    <row r="355" spans="1:11" ht="11.25" customHeight="1">
      <c r="A355" s="176" t="s">
        <v>1858</v>
      </c>
      <c r="B355" s="176"/>
      <c r="C355" s="176"/>
      <c r="D355" s="176"/>
      <c r="E355" s="131"/>
      <c r="F355" s="204"/>
      <c r="G355" s="211"/>
      <c r="H355" s="211"/>
      <c r="I355" s="211"/>
      <c r="J355" s="211"/>
      <c r="K355" s="211"/>
    </row>
    <row r="356" spans="1:11" ht="11.25" customHeight="1">
      <c r="A356" s="134" t="s">
        <v>1418</v>
      </c>
      <c r="B356" s="130"/>
      <c r="C356" s="130"/>
      <c r="D356" s="130"/>
      <c r="E356" s="123"/>
      <c r="F356" s="205">
        <v>2608</v>
      </c>
      <c r="G356" s="206">
        <v>208228</v>
      </c>
      <c r="H356" s="206">
        <v>197679</v>
      </c>
      <c r="I356" s="203"/>
      <c r="J356" s="206">
        <v>55864</v>
      </c>
      <c r="K356" s="206">
        <v>62928</v>
      </c>
    </row>
    <row r="357" spans="1:11" ht="11.25" customHeight="1">
      <c r="A357" s="134" t="s">
        <v>1682</v>
      </c>
      <c r="B357" s="130"/>
      <c r="C357" s="130"/>
      <c r="D357" s="130"/>
      <c r="E357" s="176"/>
      <c r="F357" s="202">
        <v>281700</v>
      </c>
      <c r="G357" s="210">
        <v>10481</v>
      </c>
      <c r="H357" s="210">
        <v>7296</v>
      </c>
      <c r="I357" s="210"/>
      <c r="J357" s="210">
        <v>1106</v>
      </c>
      <c r="K357" s="210">
        <v>203</v>
      </c>
    </row>
    <row r="358" spans="1:11" ht="11.25" customHeight="1">
      <c r="A358" s="134" t="s">
        <v>1683</v>
      </c>
      <c r="B358" s="130"/>
      <c r="C358" s="130"/>
      <c r="D358" s="130"/>
      <c r="E358" s="123"/>
      <c r="F358" s="202">
        <v>790310</v>
      </c>
      <c r="G358" s="206">
        <v>330</v>
      </c>
      <c r="H358" s="206">
        <v>397</v>
      </c>
      <c r="I358" s="203"/>
      <c r="J358" s="206" t="s">
        <v>1662</v>
      </c>
      <c r="K358" s="206" t="s">
        <v>1662</v>
      </c>
    </row>
    <row r="359" spans="1:11" ht="11.25" customHeight="1">
      <c r="A359" s="134" t="s">
        <v>1684</v>
      </c>
      <c r="B359" s="130"/>
      <c r="C359" s="130"/>
      <c r="D359" s="130"/>
      <c r="E359" s="176"/>
      <c r="F359" s="202">
        <v>262011</v>
      </c>
      <c r="G359" s="206" t="s">
        <v>1662</v>
      </c>
      <c r="H359" s="206" t="s">
        <v>1662</v>
      </c>
      <c r="I359" s="210"/>
      <c r="J359" s="210">
        <v>132</v>
      </c>
      <c r="K359" s="210">
        <v>1266</v>
      </c>
    </row>
    <row r="360" spans="1:11" ht="9.75" customHeight="1">
      <c r="A360" s="177" t="s">
        <v>1136</v>
      </c>
      <c r="B360" s="161"/>
      <c r="C360" s="161"/>
      <c r="D360" s="161"/>
      <c r="E360" s="135"/>
      <c r="F360" s="122"/>
      <c r="G360" s="209"/>
      <c r="H360" s="209"/>
      <c r="I360" s="209"/>
      <c r="J360" s="209"/>
      <c r="K360" s="209"/>
    </row>
    <row r="361" spans="1:11" ht="9.75" customHeight="1">
      <c r="A361" s="156" t="s">
        <v>1137</v>
      </c>
      <c r="B361" s="149"/>
      <c r="C361" s="149"/>
      <c r="D361" s="123"/>
      <c r="E361" s="123"/>
      <c r="F361" s="205">
        <v>262019</v>
      </c>
      <c r="G361" s="203">
        <v>1355</v>
      </c>
      <c r="H361" s="203">
        <v>21</v>
      </c>
      <c r="I361" s="203"/>
      <c r="J361" s="206" t="s">
        <v>1662</v>
      </c>
      <c r="K361" s="206" t="s">
        <v>1662</v>
      </c>
    </row>
    <row r="362" spans="1:11" ht="11.25" customHeight="1">
      <c r="A362" s="134" t="s">
        <v>1606</v>
      </c>
      <c r="B362" s="130"/>
      <c r="C362" s="130"/>
      <c r="D362" s="130"/>
      <c r="E362" s="131"/>
      <c r="F362" s="204"/>
      <c r="G362" s="211"/>
      <c r="H362" s="211"/>
      <c r="I362" s="211"/>
      <c r="J362" s="211"/>
      <c r="K362" s="211"/>
    </row>
    <row r="363" spans="1:11" ht="11.25" customHeight="1">
      <c r="A363" s="138" t="s">
        <v>1423</v>
      </c>
      <c r="B363" s="130"/>
      <c r="C363" s="130"/>
      <c r="D363" s="130"/>
      <c r="E363" s="123"/>
      <c r="F363" s="205">
        <v>7902</v>
      </c>
      <c r="G363" s="206" t="s">
        <v>1616</v>
      </c>
      <c r="H363" s="206" t="s">
        <v>1616</v>
      </c>
      <c r="I363" s="203"/>
      <c r="J363" s="203">
        <v>140</v>
      </c>
      <c r="K363" s="203">
        <v>55</v>
      </c>
    </row>
    <row r="364" spans="1:11" ht="11.25" customHeight="1">
      <c r="A364" s="138" t="s">
        <v>1424</v>
      </c>
      <c r="B364" s="130"/>
      <c r="C364" s="130"/>
      <c r="D364" s="176"/>
      <c r="E364" s="176"/>
      <c r="F364" s="202">
        <v>7901</v>
      </c>
      <c r="G364" s="210">
        <v>8848</v>
      </c>
      <c r="H364" s="210">
        <v>6708</v>
      </c>
      <c r="I364" s="210"/>
      <c r="J364" s="210">
        <v>113034</v>
      </c>
      <c r="K364" s="210">
        <v>112375</v>
      </c>
    </row>
    <row r="365" spans="1:11" ht="11.25" customHeight="1">
      <c r="A365" s="138" t="s">
        <v>1425</v>
      </c>
      <c r="B365" s="130"/>
      <c r="C365" s="130"/>
      <c r="D365" s="176"/>
      <c r="E365" s="176"/>
      <c r="F365" s="202">
        <v>790390</v>
      </c>
      <c r="G365" s="210">
        <v>13</v>
      </c>
      <c r="H365" s="210">
        <v>59</v>
      </c>
      <c r="I365" s="210"/>
      <c r="J365" s="210">
        <v>2</v>
      </c>
      <c r="K365" s="210">
        <v>6</v>
      </c>
    </row>
    <row r="366" spans="1:11" ht="11.25" customHeight="1">
      <c r="A366" s="138" t="s">
        <v>1607</v>
      </c>
      <c r="B366" s="130"/>
      <c r="C366" s="130"/>
      <c r="D366" s="130"/>
      <c r="E366" s="176"/>
      <c r="F366" s="202">
        <v>7904</v>
      </c>
      <c r="G366" s="210">
        <v>28</v>
      </c>
      <c r="H366" s="210">
        <v>61</v>
      </c>
      <c r="I366" s="210"/>
      <c r="J366" s="210">
        <v>25</v>
      </c>
      <c r="K366" s="210">
        <v>26</v>
      </c>
    </row>
    <row r="367" spans="1:11" ht="11.25" customHeight="1">
      <c r="A367" s="138" t="s">
        <v>1138</v>
      </c>
      <c r="B367" s="130"/>
      <c r="C367" s="130"/>
      <c r="D367" s="130"/>
      <c r="E367" s="176"/>
      <c r="F367" s="202">
        <v>7905</v>
      </c>
      <c r="G367" s="210">
        <v>112</v>
      </c>
      <c r="H367" s="210">
        <v>139</v>
      </c>
      <c r="I367" s="210"/>
      <c r="J367" s="210">
        <v>4397</v>
      </c>
      <c r="K367" s="210">
        <v>4301</v>
      </c>
    </row>
    <row r="368" spans="1:11" ht="11.25" customHeight="1">
      <c r="A368" s="138" t="s">
        <v>1139</v>
      </c>
      <c r="B368" s="130"/>
      <c r="C368" s="130"/>
      <c r="D368" s="176"/>
      <c r="E368" s="176"/>
      <c r="F368" s="125">
        <v>7906</v>
      </c>
      <c r="G368" s="210">
        <v>3</v>
      </c>
      <c r="H368" s="210">
        <v>5</v>
      </c>
      <c r="I368" s="210"/>
      <c r="J368" s="213">
        <v>1</v>
      </c>
      <c r="K368" s="206" t="s">
        <v>1616</v>
      </c>
    </row>
    <row r="369" spans="1:11" ht="11.25" customHeight="1">
      <c r="A369" s="176" t="s">
        <v>2501</v>
      </c>
      <c r="B369" s="176"/>
      <c r="C369" s="176"/>
      <c r="D369" s="176"/>
      <c r="E369" s="131"/>
      <c r="F369" s="204"/>
      <c r="G369" s="211"/>
      <c r="H369" s="211"/>
      <c r="I369" s="211"/>
      <c r="J369" s="211"/>
      <c r="K369" s="211"/>
    </row>
    <row r="370" spans="1:11" ht="11.25" customHeight="1">
      <c r="A370" s="134" t="s">
        <v>1418</v>
      </c>
      <c r="B370" s="130"/>
      <c r="C370" s="130"/>
      <c r="D370" s="130"/>
      <c r="E370" s="123"/>
      <c r="F370" s="205">
        <v>261510</v>
      </c>
      <c r="G370" s="206">
        <v>11817</v>
      </c>
      <c r="H370" s="206">
        <v>11507</v>
      </c>
      <c r="I370" s="203"/>
      <c r="J370" s="206">
        <v>6898</v>
      </c>
      <c r="K370" s="206">
        <v>5007</v>
      </c>
    </row>
    <row r="371" spans="1:11" ht="11.25" customHeight="1">
      <c r="A371" s="134" t="s">
        <v>1140</v>
      </c>
      <c r="B371" s="130"/>
      <c r="C371" s="130"/>
      <c r="D371" s="130"/>
      <c r="E371" s="176"/>
      <c r="F371" s="202">
        <v>282560</v>
      </c>
      <c r="G371" s="210">
        <v>38</v>
      </c>
      <c r="H371" s="210">
        <v>160</v>
      </c>
      <c r="I371" s="210"/>
      <c r="J371" s="210">
        <v>1</v>
      </c>
      <c r="K371" s="206" t="s">
        <v>1616</v>
      </c>
    </row>
    <row r="372" spans="1:11" ht="11.25" customHeight="1">
      <c r="A372" s="134" t="s">
        <v>1606</v>
      </c>
      <c r="B372" s="130"/>
      <c r="C372" s="130"/>
      <c r="D372" s="130"/>
      <c r="E372" s="131"/>
      <c r="F372" s="204"/>
      <c r="G372" s="211"/>
      <c r="H372" s="211"/>
      <c r="I372" s="211"/>
      <c r="J372" s="211"/>
      <c r="K372" s="211"/>
    </row>
    <row r="373" spans="1:11" ht="11.25" customHeight="1">
      <c r="A373" s="138" t="s">
        <v>1439</v>
      </c>
      <c r="B373" s="130"/>
      <c r="C373" s="130"/>
      <c r="D373" s="130"/>
      <c r="E373" s="123"/>
      <c r="F373" s="205">
        <v>810910</v>
      </c>
      <c r="G373" s="206">
        <v>1</v>
      </c>
      <c r="H373" s="206" t="s">
        <v>1616</v>
      </c>
      <c r="I373" s="203"/>
      <c r="J373" s="206">
        <v>208</v>
      </c>
      <c r="K373" s="206" t="s">
        <v>1616</v>
      </c>
    </row>
    <row r="374" spans="1:11" ht="11.25" customHeight="1">
      <c r="A374" s="138" t="s">
        <v>1141</v>
      </c>
      <c r="B374" s="130"/>
      <c r="C374" s="130"/>
      <c r="D374" s="130"/>
      <c r="E374" s="176"/>
      <c r="F374" s="202">
        <v>810990</v>
      </c>
      <c r="G374" s="213">
        <v>11</v>
      </c>
      <c r="H374" s="213">
        <v>23</v>
      </c>
      <c r="I374" s="210"/>
      <c r="J374" s="213">
        <v>10</v>
      </c>
      <c r="K374" s="213">
        <v>114</v>
      </c>
    </row>
    <row r="375" spans="1:11" ht="11.25" customHeight="1">
      <c r="A375" s="297" t="s">
        <v>1142</v>
      </c>
      <c r="B375" s="297"/>
      <c r="C375" s="297"/>
      <c r="D375" s="297"/>
      <c r="E375" s="126"/>
      <c r="F375" s="204"/>
      <c r="G375" s="208"/>
      <c r="H375" s="208"/>
      <c r="I375" s="126"/>
      <c r="J375" s="208"/>
      <c r="K375" s="208"/>
    </row>
    <row r="376" spans="1:11" ht="11.25" customHeight="1">
      <c r="A376" s="123" t="s">
        <v>1143</v>
      </c>
      <c r="B376" s="123"/>
      <c r="C376" s="123"/>
      <c r="D376" s="123"/>
      <c r="E376" s="135"/>
      <c r="F376" s="204"/>
      <c r="G376" s="209"/>
      <c r="H376" s="209"/>
      <c r="I376" s="209"/>
      <c r="J376" s="209"/>
      <c r="K376" s="209"/>
    </row>
    <row r="377" spans="1:11" ht="11.25" customHeight="1">
      <c r="A377" s="162" t="s">
        <v>1144</v>
      </c>
      <c r="B377" s="146"/>
      <c r="C377" s="146"/>
      <c r="D377" s="146"/>
      <c r="E377" s="135"/>
      <c r="F377" s="122"/>
      <c r="G377" s="209"/>
      <c r="H377" s="209"/>
      <c r="I377" s="209"/>
      <c r="J377" s="209"/>
      <c r="K377" s="209"/>
    </row>
    <row r="378" spans="1:11" ht="11.25" customHeight="1">
      <c r="A378" s="156" t="s">
        <v>1145</v>
      </c>
      <c r="B378" s="149"/>
      <c r="C378" s="149"/>
      <c r="D378" s="149"/>
      <c r="E378" s="123"/>
      <c r="F378" s="128">
        <v>2513</v>
      </c>
      <c r="G378" s="203">
        <v>1356</v>
      </c>
      <c r="H378" s="203">
        <v>2964</v>
      </c>
      <c r="I378" s="203"/>
      <c r="J378" s="203">
        <v>7</v>
      </c>
      <c r="K378" s="203">
        <v>9</v>
      </c>
    </row>
    <row r="379" spans="1:11" ht="11.25" customHeight="1">
      <c r="A379" s="153" t="s">
        <v>1146</v>
      </c>
      <c r="B379" s="149"/>
      <c r="C379" s="149"/>
      <c r="D379" s="149"/>
      <c r="E379" s="123"/>
      <c r="F379" s="125">
        <v>281810</v>
      </c>
      <c r="G379" s="203">
        <v>26653</v>
      </c>
      <c r="H379" s="203">
        <v>36084</v>
      </c>
      <c r="I379" s="203"/>
      <c r="J379" s="203">
        <v>26914</v>
      </c>
      <c r="K379" s="203">
        <v>18078</v>
      </c>
    </row>
    <row r="380" spans="1:11" ht="11.25" customHeight="1">
      <c r="A380" s="153" t="s">
        <v>1147</v>
      </c>
      <c r="B380" s="149"/>
      <c r="C380" s="149"/>
      <c r="D380" s="149"/>
      <c r="E380" s="123"/>
      <c r="F380" s="125">
        <v>284920</v>
      </c>
      <c r="G380" s="203">
        <v>3016</v>
      </c>
      <c r="H380" s="203">
        <v>1767</v>
      </c>
      <c r="I380" s="203"/>
      <c r="J380" s="203">
        <v>33519</v>
      </c>
      <c r="K380" s="203">
        <v>32087</v>
      </c>
    </row>
    <row r="381" spans="1:11" ht="9.75" customHeight="1">
      <c r="A381" s="162" t="s">
        <v>1148</v>
      </c>
      <c r="B381" s="146"/>
      <c r="C381" s="146"/>
      <c r="D381" s="146"/>
      <c r="E381" s="135"/>
      <c r="F381" s="122"/>
      <c r="G381" s="209"/>
      <c r="H381" s="209"/>
      <c r="I381" s="209"/>
      <c r="J381" s="209"/>
      <c r="K381" s="209"/>
    </row>
    <row r="382" spans="1:11" ht="9.75" customHeight="1">
      <c r="A382" s="167" t="s">
        <v>1149</v>
      </c>
      <c r="B382" s="146"/>
      <c r="C382" s="146"/>
      <c r="D382" s="146"/>
      <c r="E382" s="135"/>
      <c r="F382" s="122"/>
      <c r="G382" s="209"/>
      <c r="H382" s="209"/>
      <c r="I382" s="209"/>
      <c r="J382" s="209"/>
      <c r="K382" s="209"/>
    </row>
    <row r="383" spans="1:11" ht="9.75" customHeight="1">
      <c r="A383" s="156" t="s">
        <v>1150</v>
      </c>
      <c r="B383" s="149"/>
      <c r="C383" s="149"/>
      <c r="D383" s="149"/>
      <c r="E383" s="123"/>
      <c r="F383" s="128">
        <v>6804</v>
      </c>
      <c r="G383" s="203">
        <v>3208</v>
      </c>
      <c r="H383" s="203">
        <v>3557</v>
      </c>
      <c r="I383" s="203"/>
      <c r="J383" s="203">
        <v>3610</v>
      </c>
      <c r="K383" s="203">
        <v>4427</v>
      </c>
    </row>
    <row r="384" spans="1:11" ht="11.25" customHeight="1">
      <c r="A384" s="123" t="s">
        <v>978</v>
      </c>
      <c r="B384" s="123"/>
      <c r="C384" s="123"/>
      <c r="D384" s="123"/>
      <c r="E384" s="176"/>
      <c r="F384" s="202">
        <v>2524</v>
      </c>
      <c r="G384" s="210">
        <v>33904</v>
      </c>
      <c r="H384" s="210">
        <v>11831</v>
      </c>
      <c r="I384" s="210"/>
      <c r="J384" s="210">
        <v>337385</v>
      </c>
      <c r="K384" s="210">
        <v>370904</v>
      </c>
    </row>
    <row r="385" spans="1:11" ht="11.25" customHeight="1">
      <c r="A385" s="146" t="s">
        <v>1151</v>
      </c>
      <c r="B385" s="146"/>
      <c r="C385" s="146"/>
      <c r="D385" s="146"/>
      <c r="E385" s="135"/>
      <c r="F385" s="122"/>
      <c r="G385" s="209"/>
      <c r="H385" s="209"/>
      <c r="I385" s="209"/>
      <c r="J385" s="209"/>
      <c r="K385" s="209"/>
    </row>
    <row r="386" spans="1:11" ht="11.25" customHeight="1">
      <c r="A386" s="153" t="s">
        <v>1152</v>
      </c>
      <c r="B386" s="149"/>
      <c r="C386" s="149"/>
      <c r="D386" s="149"/>
      <c r="E386" s="123"/>
      <c r="F386" s="128">
        <v>2511</v>
      </c>
      <c r="G386" s="203">
        <v>25282</v>
      </c>
      <c r="H386" s="203">
        <v>29545</v>
      </c>
      <c r="I386" s="203"/>
      <c r="J386" s="203">
        <v>21</v>
      </c>
      <c r="K386" s="203">
        <v>4653</v>
      </c>
    </row>
    <row r="387" spans="1:11" ht="11.25" customHeight="1">
      <c r="A387" s="130" t="s">
        <v>1153</v>
      </c>
      <c r="B387" s="130"/>
      <c r="C387" s="130"/>
      <c r="D387" s="130"/>
      <c r="E387" s="135"/>
      <c r="F387" s="126"/>
      <c r="G387" s="209"/>
      <c r="H387" s="209"/>
      <c r="I387" s="209"/>
      <c r="J387" s="209"/>
      <c r="K387" s="209"/>
    </row>
    <row r="388" spans="1:11" ht="9.75" customHeight="1">
      <c r="A388" s="162" t="s">
        <v>1154</v>
      </c>
      <c r="B388" s="146"/>
      <c r="C388" s="146"/>
      <c r="D388" s="146"/>
      <c r="E388" s="135"/>
      <c r="F388" s="122"/>
      <c r="G388" s="209"/>
      <c r="H388" s="209"/>
      <c r="I388" s="209"/>
      <c r="J388" s="209"/>
      <c r="K388" s="209"/>
    </row>
    <row r="389" spans="1:11" ht="11.25" customHeight="1">
      <c r="A389" s="167" t="s">
        <v>1155</v>
      </c>
      <c r="B389" s="146"/>
      <c r="C389" s="146"/>
      <c r="D389" s="146"/>
      <c r="E389" s="135"/>
      <c r="F389" s="126"/>
      <c r="G389" s="209"/>
      <c r="H389" s="209"/>
      <c r="I389" s="209"/>
      <c r="J389" s="209"/>
      <c r="K389" s="209"/>
    </row>
    <row r="390" spans="1:11" ht="9.75" customHeight="1">
      <c r="A390" s="156" t="s">
        <v>1156</v>
      </c>
      <c r="B390" s="149"/>
      <c r="C390" s="149"/>
      <c r="D390" s="149"/>
      <c r="E390" s="123"/>
      <c r="F390" s="128">
        <v>2528</v>
      </c>
      <c r="G390" s="203">
        <v>81009</v>
      </c>
      <c r="H390" s="203">
        <v>98474</v>
      </c>
      <c r="I390" s="145"/>
      <c r="J390" s="203">
        <v>2</v>
      </c>
      <c r="K390" s="203">
        <v>3</v>
      </c>
    </row>
    <row r="391" spans="1:11" ht="11.25" customHeight="1">
      <c r="A391" s="153" t="s">
        <v>1157</v>
      </c>
      <c r="B391" s="123"/>
      <c r="C391" s="123"/>
      <c r="D391" s="123"/>
      <c r="E391" s="176"/>
      <c r="F391" s="202">
        <v>28045010</v>
      </c>
      <c r="G391" s="213" t="s">
        <v>1662</v>
      </c>
      <c r="H391" s="213" t="s">
        <v>1662</v>
      </c>
      <c r="I391" s="210"/>
      <c r="J391" s="206" t="s">
        <v>1616</v>
      </c>
      <c r="K391" s="206" t="s">
        <v>1616</v>
      </c>
    </row>
    <row r="392" spans="1:11" ht="11.25" customHeight="1">
      <c r="A392" s="153" t="s">
        <v>1158</v>
      </c>
      <c r="B392" s="123"/>
      <c r="C392" s="123"/>
      <c r="D392" s="123"/>
      <c r="E392" s="176"/>
      <c r="F392" s="205">
        <v>281000</v>
      </c>
      <c r="G392" s="210">
        <v>1747</v>
      </c>
      <c r="H392" s="210">
        <v>9502</v>
      </c>
      <c r="I392" s="210"/>
      <c r="J392" s="210">
        <v>69275</v>
      </c>
      <c r="K392" s="210">
        <v>75116</v>
      </c>
    </row>
    <row r="393" spans="1:11" ht="11.25" customHeight="1">
      <c r="A393" s="283" t="s">
        <v>1615</v>
      </c>
      <c r="B393" s="283"/>
      <c r="C393" s="283"/>
      <c r="D393" s="283"/>
      <c r="E393" s="283"/>
      <c r="F393" s="283"/>
      <c r="G393" s="283"/>
      <c r="H393" s="283"/>
      <c r="I393" s="283"/>
      <c r="J393" s="283"/>
      <c r="K393" s="283"/>
    </row>
    <row r="394" spans="1:11" ht="11.25" customHeight="1">
      <c r="A394" s="257"/>
      <c r="B394" s="257"/>
      <c r="C394" s="257"/>
      <c r="D394" s="257"/>
      <c r="E394" s="257"/>
      <c r="F394" s="257"/>
      <c r="G394" s="257"/>
      <c r="H394" s="257"/>
      <c r="I394" s="257"/>
      <c r="J394" s="257"/>
      <c r="K394" s="257"/>
    </row>
    <row r="395" spans="1:11" ht="11.25" customHeight="1">
      <c r="A395" s="253" t="s">
        <v>922</v>
      </c>
      <c r="B395" s="253"/>
      <c r="C395" s="253"/>
      <c r="D395" s="253"/>
      <c r="E395" s="253"/>
      <c r="F395" s="253"/>
      <c r="G395" s="253"/>
      <c r="H395" s="253"/>
      <c r="I395" s="253"/>
      <c r="J395" s="253"/>
      <c r="K395" s="253"/>
    </row>
    <row r="396" spans="1:11" ht="11.25" customHeight="1">
      <c r="A396" s="253" t="s">
        <v>2515</v>
      </c>
      <c r="B396" s="253"/>
      <c r="C396" s="253"/>
      <c r="D396" s="253"/>
      <c r="E396" s="253"/>
      <c r="F396" s="253"/>
      <c r="G396" s="253"/>
      <c r="H396" s="253"/>
      <c r="I396" s="253"/>
      <c r="J396" s="253"/>
      <c r="K396" s="253"/>
    </row>
    <row r="397" spans="1:11" ht="11.25" customHeight="1">
      <c r="A397" s="252"/>
      <c r="B397" s="252"/>
      <c r="C397" s="252"/>
      <c r="D397" s="252"/>
      <c r="E397" s="252"/>
      <c r="F397" s="252"/>
      <c r="G397" s="252"/>
      <c r="H397" s="252"/>
      <c r="I397" s="252"/>
      <c r="J397" s="252"/>
      <c r="K397" s="252"/>
    </row>
    <row r="398" spans="1:11" ht="11.25" customHeight="1">
      <c r="A398" s="253" t="s">
        <v>1407</v>
      </c>
      <c r="B398" s="260"/>
      <c r="C398" s="260"/>
      <c r="D398" s="260"/>
      <c r="E398" s="260"/>
      <c r="F398" s="260"/>
      <c r="G398" s="260"/>
      <c r="H398" s="260"/>
      <c r="I398" s="260"/>
      <c r="J398" s="260"/>
      <c r="K398" s="260"/>
    </row>
    <row r="399" spans="1:11" ht="11.25" customHeight="1">
      <c r="A399" s="255"/>
      <c r="B399" s="255"/>
      <c r="C399" s="255"/>
      <c r="D399" s="255"/>
      <c r="E399" s="255"/>
      <c r="F399" s="255"/>
      <c r="G399" s="255"/>
      <c r="H399" s="255"/>
      <c r="I399" s="255"/>
      <c r="J399" s="255"/>
      <c r="K399" s="255"/>
    </row>
    <row r="400" spans="1:11" ht="11.25" customHeight="1">
      <c r="A400" s="135"/>
      <c r="B400" s="135"/>
      <c r="C400" s="135"/>
      <c r="D400" s="135"/>
      <c r="E400" s="135"/>
      <c r="F400" s="204"/>
      <c r="G400" s="296" t="s">
        <v>1076</v>
      </c>
      <c r="H400" s="296"/>
      <c r="I400" s="126"/>
      <c r="J400" s="296" t="s">
        <v>1077</v>
      </c>
      <c r="K400" s="296"/>
    </row>
    <row r="401" spans="1:11" ht="11.25" customHeight="1">
      <c r="A401" s="280" t="s">
        <v>1408</v>
      </c>
      <c r="B401" s="280"/>
      <c r="C401" s="280"/>
      <c r="D401" s="280"/>
      <c r="E401" s="128"/>
      <c r="F401" s="205" t="s">
        <v>1409</v>
      </c>
      <c r="G401" s="206" t="s">
        <v>1612</v>
      </c>
      <c r="H401" s="206" t="s">
        <v>1613</v>
      </c>
      <c r="I401" s="128"/>
      <c r="J401" s="206" t="s">
        <v>1612</v>
      </c>
      <c r="K401" s="206" t="s">
        <v>1613</v>
      </c>
    </row>
    <row r="402" spans="1:11" ht="11.25" customHeight="1">
      <c r="A402" s="297" t="s">
        <v>1159</v>
      </c>
      <c r="B402" s="297"/>
      <c r="C402" s="297"/>
      <c r="D402" s="297"/>
      <c r="E402" s="126"/>
      <c r="F402" s="219"/>
      <c r="G402" s="208"/>
      <c r="H402" s="208"/>
      <c r="I402" s="126"/>
      <c r="J402" s="208"/>
      <c r="K402" s="208"/>
    </row>
    <row r="403" spans="1:11" ht="11.25" customHeight="1">
      <c r="A403" s="123" t="s">
        <v>2288</v>
      </c>
      <c r="B403" s="123"/>
      <c r="C403" s="123"/>
      <c r="D403" s="123"/>
      <c r="E403" s="176"/>
      <c r="F403" s="205">
        <v>28013090</v>
      </c>
      <c r="G403" s="203">
        <v>1</v>
      </c>
      <c r="H403" s="203">
        <v>79</v>
      </c>
      <c r="I403" s="203"/>
      <c r="J403" s="206" t="s">
        <v>1616</v>
      </c>
      <c r="K403" s="206" t="s">
        <v>1616</v>
      </c>
    </row>
    <row r="404" spans="1:11" ht="11.25" customHeight="1">
      <c r="A404" s="146" t="s">
        <v>1160</v>
      </c>
      <c r="B404" s="146"/>
      <c r="C404" s="146"/>
      <c r="D404" s="146"/>
      <c r="E404" s="135"/>
      <c r="F404" s="122"/>
      <c r="G404" s="209"/>
      <c r="H404" s="209"/>
      <c r="I404" s="209"/>
      <c r="J404" s="209"/>
      <c r="K404" s="209"/>
    </row>
    <row r="405" spans="1:11" ht="11.25" customHeight="1">
      <c r="A405" s="153" t="s">
        <v>1161</v>
      </c>
      <c r="B405" s="149"/>
      <c r="C405" s="149"/>
      <c r="D405" s="149"/>
      <c r="E405" s="123"/>
      <c r="F405" s="128">
        <v>2523</v>
      </c>
      <c r="G405" s="203">
        <v>59153</v>
      </c>
      <c r="H405" s="203">
        <v>90522</v>
      </c>
      <c r="I405" s="203"/>
      <c r="J405" s="203">
        <v>2336170</v>
      </c>
      <c r="K405" s="203">
        <v>1846984</v>
      </c>
    </row>
    <row r="406" spans="1:11" ht="11.25" customHeight="1">
      <c r="A406" s="123" t="s">
        <v>1162</v>
      </c>
      <c r="B406" s="123"/>
      <c r="C406" s="123"/>
      <c r="D406" s="123"/>
      <c r="E406" s="176"/>
      <c r="F406" s="202">
        <v>2509</v>
      </c>
      <c r="G406" s="210">
        <v>10220</v>
      </c>
      <c r="H406" s="210">
        <v>14602</v>
      </c>
      <c r="I406" s="210"/>
      <c r="J406" s="210">
        <v>44156</v>
      </c>
      <c r="K406" s="210">
        <v>47603</v>
      </c>
    </row>
    <row r="407" spans="1:11" ht="11.25" customHeight="1">
      <c r="A407" s="176" t="s">
        <v>2301</v>
      </c>
      <c r="B407" s="176"/>
      <c r="C407" s="176"/>
      <c r="D407" s="176"/>
      <c r="E407" s="131"/>
      <c r="F407" s="204"/>
      <c r="G407" s="211"/>
      <c r="H407" s="211"/>
      <c r="I407" s="211"/>
      <c r="J407" s="211"/>
      <c r="K407" s="211"/>
    </row>
    <row r="408" spans="1:11" ht="11.25" customHeight="1">
      <c r="A408" s="134" t="s">
        <v>1163</v>
      </c>
      <c r="B408" s="130"/>
      <c r="C408" s="130"/>
      <c r="D408" s="130"/>
      <c r="E408" s="123"/>
      <c r="F408" s="205">
        <v>250810</v>
      </c>
      <c r="G408" s="206">
        <v>126605</v>
      </c>
      <c r="H408" s="206">
        <v>54852</v>
      </c>
      <c r="I408" s="203"/>
      <c r="J408" s="206">
        <v>7951</v>
      </c>
      <c r="K408" s="206">
        <v>5121</v>
      </c>
    </row>
    <row r="409" spans="1:11" ht="11.25" customHeight="1">
      <c r="A409" s="134" t="s">
        <v>1164</v>
      </c>
      <c r="B409" s="130"/>
      <c r="C409" s="130"/>
      <c r="D409" s="130"/>
      <c r="E409" s="176"/>
      <c r="F409" s="202">
        <v>250870</v>
      </c>
      <c r="G409" s="210">
        <v>22578</v>
      </c>
      <c r="H409" s="210">
        <v>21280</v>
      </c>
      <c r="I409" s="210"/>
      <c r="J409" s="210">
        <v>3834</v>
      </c>
      <c r="K409" s="210">
        <v>2725</v>
      </c>
    </row>
    <row r="410" spans="1:11" ht="11.25" customHeight="1">
      <c r="A410" s="134" t="s">
        <v>1165</v>
      </c>
      <c r="B410" s="130"/>
      <c r="C410" s="130"/>
      <c r="D410" s="130"/>
      <c r="E410" s="123"/>
      <c r="F410" s="202">
        <v>250830</v>
      </c>
      <c r="G410" s="206">
        <v>1053305</v>
      </c>
      <c r="H410" s="206">
        <v>998544</v>
      </c>
      <c r="I410" s="203"/>
      <c r="J410" s="206">
        <v>12247</v>
      </c>
      <c r="K410" s="206">
        <v>10693</v>
      </c>
    </row>
    <row r="411" spans="1:11" ht="11.25" customHeight="1">
      <c r="A411" s="134" t="s">
        <v>1166</v>
      </c>
      <c r="B411" s="130"/>
      <c r="C411" s="130"/>
      <c r="D411" s="130"/>
      <c r="E411" s="176"/>
      <c r="F411" s="202">
        <v>250820</v>
      </c>
      <c r="G411" s="210">
        <v>2889</v>
      </c>
      <c r="H411" s="210">
        <v>2123</v>
      </c>
      <c r="I411" s="210"/>
      <c r="J411" s="210">
        <v>153</v>
      </c>
      <c r="K411" s="210">
        <v>116</v>
      </c>
    </row>
    <row r="412" spans="1:11" ht="11.25" customHeight="1">
      <c r="A412" s="134" t="s">
        <v>1167</v>
      </c>
      <c r="B412" s="130"/>
      <c r="C412" s="130"/>
      <c r="D412" s="130"/>
      <c r="E412" s="176"/>
      <c r="F412" s="202">
        <v>2507</v>
      </c>
      <c r="G412" s="210">
        <v>163569</v>
      </c>
      <c r="H412" s="210">
        <v>132246</v>
      </c>
      <c r="I412" s="210"/>
      <c r="J412" s="210">
        <v>1215</v>
      </c>
      <c r="K412" s="210">
        <v>1593</v>
      </c>
    </row>
    <row r="413" spans="1:11" ht="11.25" customHeight="1">
      <c r="A413" s="123" t="s">
        <v>1168</v>
      </c>
      <c r="B413" s="123"/>
      <c r="C413" s="123"/>
      <c r="D413" s="123"/>
      <c r="E413" s="176"/>
      <c r="F413" s="202">
        <v>2527</v>
      </c>
      <c r="G413" s="213" t="s">
        <v>1662</v>
      </c>
      <c r="H413" s="213" t="s">
        <v>1662</v>
      </c>
      <c r="I413" s="210"/>
      <c r="J413" s="213" t="s">
        <v>1662</v>
      </c>
      <c r="K413" s="213" t="s">
        <v>1662</v>
      </c>
    </row>
    <row r="414" spans="1:11" ht="11.25" customHeight="1">
      <c r="A414" s="123" t="s">
        <v>1169</v>
      </c>
      <c r="B414" s="123"/>
      <c r="C414" s="123"/>
      <c r="D414" s="123"/>
      <c r="E414" s="176"/>
      <c r="F414" s="202">
        <v>7102</v>
      </c>
      <c r="G414" s="213" t="s">
        <v>1662</v>
      </c>
      <c r="H414" s="213" t="s">
        <v>1662</v>
      </c>
      <c r="I414" s="210"/>
      <c r="J414" s="213" t="s">
        <v>1662</v>
      </c>
      <c r="K414" s="213" t="s">
        <v>1662</v>
      </c>
    </row>
    <row r="415" spans="1:11" ht="11.25" customHeight="1">
      <c r="A415" s="146" t="s">
        <v>1170</v>
      </c>
      <c r="B415" s="146"/>
      <c r="C415" s="146"/>
      <c r="D415" s="146"/>
      <c r="E415" s="135"/>
      <c r="F415" s="122"/>
      <c r="G415" s="209"/>
      <c r="H415" s="209"/>
      <c r="I415" s="209"/>
      <c r="J415" s="209"/>
      <c r="K415" s="209"/>
    </row>
    <row r="416" spans="1:11" ht="11.25" customHeight="1">
      <c r="A416" s="162" t="s">
        <v>1171</v>
      </c>
      <c r="B416" s="146"/>
      <c r="C416" s="146"/>
      <c r="D416" s="146"/>
      <c r="E416" s="135"/>
      <c r="F416" s="122"/>
      <c r="G416" s="209"/>
      <c r="H416" s="209"/>
      <c r="I416" s="209"/>
      <c r="J416" s="209"/>
      <c r="K416" s="209"/>
    </row>
    <row r="417" spans="1:11" ht="11.25" customHeight="1">
      <c r="A417" s="153" t="s">
        <v>1172</v>
      </c>
      <c r="B417" s="149"/>
      <c r="C417" s="149"/>
      <c r="D417" s="149"/>
      <c r="E417" s="123"/>
      <c r="F417" s="128">
        <v>2512</v>
      </c>
      <c r="G417" s="203">
        <v>7263</v>
      </c>
      <c r="H417" s="203">
        <v>7864</v>
      </c>
      <c r="I417" s="203"/>
      <c r="J417" s="203">
        <v>228</v>
      </c>
      <c r="K417" s="203">
        <v>260</v>
      </c>
    </row>
    <row r="418" spans="1:11" ht="11.25" customHeight="1">
      <c r="A418" s="123" t="s">
        <v>1843</v>
      </c>
      <c r="B418" s="123"/>
      <c r="C418" s="123"/>
      <c r="D418" s="123"/>
      <c r="E418" s="176"/>
      <c r="F418" s="202">
        <v>252910</v>
      </c>
      <c r="G418" s="210">
        <v>279</v>
      </c>
      <c r="H418" s="210">
        <v>1005</v>
      </c>
      <c r="I418" s="210"/>
      <c r="J418" s="210">
        <v>16690</v>
      </c>
      <c r="K418" s="210">
        <v>19428</v>
      </c>
    </row>
    <row r="419" spans="1:11" ht="11.25" customHeight="1">
      <c r="A419" s="176" t="s">
        <v>1173</v>
      </c>
      <c r="B419" s="176"/>
      <c r="C419" s="176"/>
      <c r="D419" s="176"/>
      <c r="E419" s="131"/>
      <c r="F419" s="204"/>
      <c r="G419" s="211"/>
      <c r="H419" s="211"/>
      <c r="I419" s="211"/>
      <c r="J419" s="211"/>
      <c r="K419" s="211"/>
    </row>
    <row r="420" spans="1:11" ht="11.25" customHeight="1">
      <c r="A420" s="162" t="s">
        <v>1174</v>
      </c>
      <c r="B420" s="146"/>
      <c r="C420" s="146"/>
      <c r="D420" s="146"/>
      <c r="E420" s="135"/>
      <c r="F420" s="122"/>
      <c r="G420" s="209"/>
      <c r="H420" s="209"/>
      <c r="I420" s="209"/>
      <c r="J420" s="209"/>
      <c r="K420" s="209"/>
    </row>
    <row r="421" spans="1:11" ht="11.25" customHeight="1">
      <c r="A421" s="167" t="s">
        <v>1175</v>
      </c>
      <c r="B421" s="146"/>
      <c r="C421" s="146"/>
      <c r="D421" s="146"/>
      <c r="E421" s="135"/>
      <c r="F421" s="122"/>
      <c r="G421" s="209"/>
      <c r="H421" s="209"/>
      <c r="I421" s="209"/>
      <c r="J421" s="209"/>
      <c r="K421" s="209"/>
    </row>
    <row r="422" spans="1:11" ht="11.25" customHeight="1">
      <c r="A422" s="156" t="s">
        <v>1176</v>
      </c>
      <c r="B422" s="149"/>
      <c r="C422" s="149"/>
      <c r="D422" s="149"/>
      <c r="E422" s="123"/>
      <c r="F422" s="128">
        <v>3101</v>
      </c>
      <c r="G422" s="203">
        <v>18</v>
      </c>
      <c r="H422" s="203">
        <v>8</v>
      </c>
      <c r="I422" s="203"/>
      <c r="J422" s="203">
        <v>151</v>
      </c>
      <c r="K422" s="203">
        <v>389</v>
      </c>
    </row>
    <row r="423" spans="1:11" ht="11.25" customHeight="1">
      <c r="A423" s="134" t="s">
        <v>1241</v>
      </c>
      <c r="B423" s="176"/>
      <c r="C423" s="176"/>
      <c r="D423" s="176"/>
      <c r="E423" s="135"/>
      <c r="F423" s="204"/>
      <c r="G423" s="209"/>
      <c r="H423" s="209"/>
      <c r="I423" s="209"/>
      <c r="J423" s="209"/>
      <c r="K423" s="209"/>
    </row>
    <row r="424" spans="1:11" ht="11.25" customHeight="1">
      <c r="A424" s="138" t="s">
        <v>1384</v>
      </c>
      <c r="B424" s="176"/>
      <c r="C424" s="176"/>
      <c r="D424" s="176"/>
      <c r="E424" s="135"/>
      <c r="F424" s="204"/>
      <c r="G424" s="209"/>
      <c r="H424" s="209"/>
      <c r="I424" s="209"/>
      <c r="J424" s="209"/>
      <c r="K424" s="209"/>
    </row>
    <row r="425" spans="1:11" ht="11.25" customHeight="1">
      <c r="A425" s="181" t="s">
        <v>1177</v>
      </c>
      <c r="B425" s="176"/>
      <c r="C425" s="176"/>
      <c r="D425" s="176"/>
      <c r="E425" s="123"/>
      <c r="F425" s="205">
        <v>310210</v>
      </c>
      <c r="G425" s="203">
        <v>8</v>
      </c>
      <c r="H425" s="203">
        <v>23</v>
      </c>
      <c r="I425" s="203"/>
      <c r="J425" s="203">
        <v>1793088</v>
      </c>
      <c r="K425" s="203">
        <v>1807918</v>
      </c>
    </row>
    <row r="426" spans="1:11" ht="11.25" customHeight="1">
      <c r="A426" s="181" t="s">
        <v>1178</v>
      </c>
      <c r="B426" s="176"/>
      <c r="C426" s="176"/>
      <c r="D426" s="176"/>
      <c r="E426" s="123"/>
      <c r="F426" s="202">
        <v>310221</v>
      </c>
      <c r="G426" s="203">
        <v>59</v>
      </c>
      <c r="H426" s="203">
        <v>46</v>
      </c>
      <c r="I426" s="203"/>
      <c r="J426" s="203">
        <v>218964</v>
      </c>
      <c r="K426" s="203">
        <v>204495</v>
      </c>
    </row>
    <row r="427" spans="1:11" ht="11.25" customHeight="1">
      <c r="A427" s="142" t="s">
        <v>1179</v>
      </c>
      <c r="B427" s="146"/>
      <c r="C427" s="146"/>
      <c r="D427" s="146"/>
      <c r="E427" s="135"/>
      <c r="F427" s="224"/>
      <c r="G427" s="209"/>
      <c r="H427" s="209"/>
      <c r="I427" s="209"/>
      <c r="J427" s="209"/>
      <c r="K427" s="209"/>
    </row>
    <row r="428" spans="1:11" ht="11.25" customHeight="1">
      <c r="A428" s="218" t="s">
        <v>452</v>
      </c>
      <c r="B428" s="149"/>
      <c r="C428" s="149"/>
      <c r="D428" s="149"/>
      <c r="E428" s="123"/>
      <c r="F428" s="205">
        <v>310229</v>
      </c>
      <c r="G428" s="206" t="s">
        <v>1616</v>
      </c>
      <c r="H428" s="203">
        <v>1</v>
      </c>
      <c r="I428" s="203"/>
      <c r="J428" s="206" t="s">
        <v>1662</v>
      </c>
      <c r="K428" s="206" t="s">
        <v>1662</v>
      </c>
    </row>
    <row r="429" spans="1:11" ht="11.25" customHeight="1">
      <c r="A429" s="181" t="s">
        <v>1180</v>
      </c>
      <c r="B429" s="176"/>
      <c r="C429" s="176"/>
      <c r="D429" s="176"/>
      <c r="E429" s="123"/>
      <c r="F429" s="202">
        <v>310230</v>
      </c>
      <c r="G429" s="213" t="s">
        <v>1662</v>
      </c>
      <c r="H429" s="213" t="s">
        <v>1662</v>
      </c>
      <c r="I429" s="203"/>
      <c r="J429" s="203">
        <v>1343270</v>
      </c>
      <c r="K429" s="203">
        <v>1280808</v>
      </c>
    </row>
    <row r="430" spans="1:11" ht="11.25" customHeight="1">
      <c r="A430" s="142" t="s">
        <v>1181</v>
      </c>
      <c r="B430" s="146"/>
      <c r="C430" s="146"/>
      <c r="D430" s="146"/>
      <c r="E430" s="135"/>
      <c r="F430" s="224"/>
      <c r="G430" s="209"/>
      <c r="H430" s="209"/>
      <c r="I430" s="209"/>
      <c r="J430" s="209"/>
      <c r="K430" s="209"/>
    </row>
    <row r="431" spans="1:11" ht="11.25" customHeight="1">
      <c r="A431" s="218" t="s">
        <v>1182</v>
      </c>
      <c r="B431" s="149"/>
      <c r="C431" s="149"/>
      <c r="D431" s="149"/>
      <c r="E431" s="123"/>
      <c r="F431" s="205">
        <v>310240</v>
      </c>
      <c r="G431" s="206" t="s">
        <v>1616</v>
      </c>
      <c r="H431" s="203">
        <v>4</v>
      </c>
      <c r="I431" s="203"/>
      <c r="J431" s="206">
        <v>3077</v>
      </c>
      <c r="K431" s="206">
        <v>1720</v>
      </c>
    </row>
    <row r="432" spans="1:11" ht="11.25" customHeight="1">
      <c r="A432" s="141" t="s">
        <v>1183</v>
      </c>
      <c r="B432" s="149"/>
      <c r="C432" s="149"/>
      <c r="D432" s="149"/>
      <c r="E432" s="123"/>
      <c r="F432" s="202">
        <v>310260</v>
      </c>
      <c r="G432" s="203">
        <v>264</v>
      </c>
      <c r="H432" s="203">
        <v>499</v>
      </c>
      <c r="I432" s="203"/>
      <c r="J432" s="203">
        <v>3</v>
      </c>
      <c r="K432" s="203">
        <v>98</v>
      </c>
    </row>
    <row r="433" spans="1:11" ht="11.25" customHeight="1">
      <c r="A433" s="198" t="s">
        <v>1184</v>
      </c>
      <c r="B433" s="161"/>
      <c r="C433" s="161"/>
      <c r="D433" s="161"/>
      <c r="E433" s="131"/>
      <c r="F433" s="224"/>
      <c r="G433" s="211"/>
      <c r="H433" s="211"/>
      <c r="I433" s="211"/>
      <c r="J433" s="220"/>
      <c r="K433" s="220"/>
    </row>
    <row r="434" spans="1:11" ht="11.25" customHeight="1">
      <c r="A434" s="218" t="s">
        <v>1185</v>
      </c>
      <c r="B434" s="149"/>
      <c r="C434" s="149"/>
      <c r="D434" s="149"/>
      <c r="E434" s="123"/>
      <c r="F434" s="128">
        <v>310280</v>
      </c>
      <c r="G434" s="203">
        <v>1</v>
      </c>
      <c r="H434" s="203">
        <v>512</v>
      </c>
      <c r="I434" s="145"/>
      <c r="J434" s="203">
        <v>254141</v>
      </c>
      <c r="K434" s="203">
        <v>142439</v>
      </c>
    </row>
    <row r="435" spans="1:11" ht="11.25" customHeight="1">
      <c r="A435" s="138" t="s">
        <v>1186</v>
      </c>
      <c r="B435" s="176"/>
      <c r="C435" s="176"/>
      <c r="D435" s="176"/>
      <c r="E435" s="123"/>
      <c r="F435" s="202">
        <v>3103</v>
      </c>
      <c r="G435" s="213" t="s">
        <v>1662</v>
      </c>
      <c r="H435" s="213" t="s">
        <v>1662</v>
      </c>
      <c r="I435" s="145"/>
      <c r="J435" s="203">
        <v>729</v>
      </c>
      <c r="K435" s="203">
        <v>1056</v>
      </c>
    </row>
    <row r="436" spans="1:11" ht="11.25" customHeight="1">
      <c r="A436" s="138" t="s">
        <v>1387</v>
      </c>
      <c r="B436" s="176"/>
      <c r="C436" s="176"/>
      <c r="D436" s="176"/>
      <c r="E436" s="135"/>
      <c r="F436" s="224"/>
      <c r="G436" s="209"/>
      <c r="H436" s="209"/>
      <c r="I436" s="209"/>
      <c r="J436" s="209"/>
      <c r="K436" s="209"/>
    </row>
    <row r="437" spans="1:11" ht="11.25" customHeight="1">
      <c r="A437" s="181" t="s">
        <v>1187</v>
      </c>
      <c r="B437" s="176"/>
      <c r="C437" s="176"/>
      <c r="D437" s="176"/>
      <c r="E437" s="123"/>
      <c r="F437" s="205">
        <v>310420</v>
      </c>
      <c r="G437" s="206" t="s">
        <v>1662</v>
      </c>
      <c r="H437" s="206" t="s">
        <v>1662</v>
      </c>
      <c r="I437" s="203"/>
      <c r="J437" s="203">
        <v>3568572</v>
      </c>
      <c r="K437" s="203">
        <v>3334222</v>
      </c>
    </row>
    <row r="438" spans="1:11" ht="11.25" customHeight="1">
      <c r="A438" s="181" t="s">
        <v>1188</v>
      </c>
      <c r="B438" s="176"/>
      <c r="C438" s="176"/>
      <c r="D438" s="176"/>
      <c r="E438" s="123"/>
      <c r="F438" s="202">
        <v>310430</v>
      </c>
      <c r="G438" s="203">
        <v>82</v>
      </c>
      <c r="H438" s="203">
        <v>29052</v>
      </c>
      <c r="I438" s="203"/>
      <c r="J438" s="203">
        <v>49449</v>
      </c>
      <c r="K438" s="203">
        <v>51880</v>
      </c>
    </row>
    <row r="439" spans="1:11" ht="11.25" customHeight="1">
      <c r="A439" s="181" t="s">
        <v>534</v>
      </c>
      <c r="B439" s="130"/>
      <c r="C439" s="130"/>
      <c r="D439" s="130"/>
      <c r="E439" s="176"/>
      <c r="F439" s="125">
        <v>310490</v>
      </c>
      <c r="G439" s="210">
        <v>107</v>
      </c>
      <c r="H439" s="206" t="s">
        <v>1616</v>
      </c>
      <c r="I439" s="179"/>
      <c r="J439" s="210">
        <v>9</v>
      </c>
      <c r="K439" s="210">
        <v>2</v>
      </c>
    </row>
    <row r="440" spans="1:11" ht="11.25" customHeight="1">
      <c r="A440" s="130" t="s">
        <v>1189</v>
      </c>
      <c r="B440" s="176"/>
      <c r="C440" s="176"/>
      <c r="D440" s="176"/>
      <c r="E440" s="135"/>
      <c r="F440" s="150"/>
      <c r="G440" s="209"/>
      <c r="H440" s="209"/>
      <c r="I440" s="209"/>
      <c r="J440" s="209"/>
      <c r="K440" s="209"/>
    </row>
    <row r="441" spans="1:11" ht="11.25" customHeight="1">
      <c r="A441" s="134" t="s">
        <v>1190</v>
      </c>
      <c r="B441" s="176"/>
      <c r="C441" s="176"/>
      <c r="D441" s="176"/>
      <c r="E441" s="123"/>
      <c r="F441" s="128">
        <v>252921</v>
      </c>
      <c r="G441" s="206">
        <v>197307</v>
      </c>
      <c r="H441" s="206">
        <v>137580</v>
      </c>
      <c r="I441" s="203"/>
      <c r="J441" s="203">
        <v>3321</v>
      </c>
      <c r="K441" s="203">
        <v>753</v>
      </c>
    </row>
    <row r="442" spans="1:11" ht="11.25" customHeight="1">
      <c r="A442" s="134" t="s">
        <v>1191</v>
      </c>
      <c r="B442" s="176"/>
      <c r="C442" s="176"/>
      <c r="D442" s="176"/>
      <c r="E442" s="123"/>
      <c r="F442" s="125">
        <v>252922</v>
      </c>
      <c r="G442" s="203">
        <v>2346</v>
      </c>
      <c r="H442" s="203">
        <v>6143</v>
      </c>
      <c r="I442" s="203"/>
      <c r="J442" s="203">
        <v>9</v>
      </c>
      <c r="K442" s="206" t="s">
        <v>1616</v>
      </c>
    </row>
    <row r="443" spans="1:11" ht="11.25" customHeight="1">
      <c r="A443" s="130" t="s">
        <v>1799</v>
      </c>
      <c r="B443" s="130"/>
      <c r="C443" s="130"/>
      <c r="D443" s="130"/>
      <c r="E443" s="176"/>
      <c r="F443" s="125">
        <v>2504</v>
      </c>
      <c r="G443" s="210">
        <v>7502</v>
      </c>
      <c r="H443" s="210">
        <v>10333</v>
      </c>
      <c r="I443" s="179"/>
      <c r="J443" s="210">
        <v>1048</v>
      </c>
      <c r="K443" s="210">
        <v>1383</v>
      </c>
    </row>
    <row r="444" spans="1:11" ht="11.25" customHeight="1">
      <c r="A444" s="225" t="s">
        <v>1800</v>
      </c>
      <c r="B444" s="202"/>
      <c r="C444" s="202"/>
      <c r="D444" s="202"/>
      <c r="E444" s="128"/>
      <c r="F444" s="202">
        <v>2520</v>
      </c>
      <c r="G444" s="206">
        <v>62287</v>
      </c>
      <c r="H444" s="206">
        <v>118325</v>
      </c>
      <c r="I444" s="128"/>
      <c r="J444" s="206">
        <v>13614</v>
      </c>
      <c r="K444" s="206">
        <v>22824</v>
      </c>
    </row>
    <row r="445" spans="1:11" ht="11.25" customHeight="1">
      <c r="A445" s="225" t="s">
        <v>154</v>
      </c>
      <c r="B445" s="202"/>
      <c r="C445" s="202"/>
      <c r="D445" s="202"/>
      <c r="E445" s="125"/>
      <c r="F445" s="202">
        <v>280120</v>
      </c>
      <c r="G445" s="213">
        <v>87</v>
      </c>
      <c r="H445" s="213">
        <v>88</v>
      </c>
      <c r="I445" s="125"/>
      <c r="J445" s="213">
        <v>47</v>
      </c>
      <c r="K445" s="213">
        <v>15</v>
      </c>
    </row>
    <row r="446" spans="1:11" ht="11.25" customHeight="1">
      <c r="A446" s="130" t="s">
        <v>1801</v>
      </c>
      <c r="B446" s="176"/>
      <c r="C446" s="176"/>
      <c r="D446" s="176"/>
      <c r="E446" s="135"/>
      <c r="F446" s="150"/>
      <c r="G446" s="209"/>
      <c r="H446" s="209"/>
      <c r="I446" s="209"/>
      <c r="J446" s="209"/>
      <c r="K446" s="209"/>
    </row>
    <row r="447" spans="1:11" ht="11.25" customHeight="1">
      <c r="A447" s="226" t="s">
        <v>1802</v>
      </c>
      <c r="B447" s="227"/>
      <c r="C447" s="227"/>
      <c r="D447" s="227"/>
      <c r="E447" s="128"/>
      <c r="F447" s="205">
        <v>250850</v>
      </c>
      <c r="G447" s="206">
        <v>14</v>
      </c>
      <c r="H447" s="206">
        <v>5</v>
      </c>
      <c r="I447" s="128"/>
      <c r="J447" s="206" t="s">
        <v>1662</v>
      </c>
      <c r="K447" s="206" t="s">
        <v>1662</v>
      </c>
    </row>
    <row r="448" spans="1:11" ht="11.25" customHeight="1">
      <c r="A448" s="228" t="s">
        <v>237</v>
      </c>
      <c r="B448" s="225"/>
      <c r="C448" s="225"/>
      <c r="D448" s="225"/>
      <c r="E448" s="125"/>
      <c r="F448" s="202">
        <v>250860</v>
      </c>
      <c r="G448" s="206" t="s">
        <v>1616</v>
      </c>
      <c r="H448" s="206" t="s">
        <v>1616</v>
      </c>
      <c r="I448" s="125"/>
      <c r="J448" s="213" t="s">
        <v>1662</v>
      </c>
      <c r="K448" s="213" t="s">
        <v>1662</v>
      </c>
    </row>
    <row r="449" spans="1:11" ht="11.25" customHeight="1">
      <c r="A449" s="146" t="s">
        <v>238</v>
      </c>
      <c r="B449" s="146"/>
      <c r="C449" s="146"/>
      <c r="D449" s="146"/>
      <c r="E449" s="135"/>
      <c r="F449" s="150"/>
      <c r="G449" s="209"/>
      <c r="H449" s="209"/>
      <c r="I449" s="209"/>
      <c r="J449" s="209"/>
      <c r="K449" s="209"/>
    </row>
    <row r="450" spans="1:11" ht="11.25" customHeight="1">
      <c r="A450" s="153" t="s">
        <v>239</v>
      </c>
      <c r="B450" s="149"/>
      <c r="C450" s="149"/>
      <c r="D450" s="149"/>
      <c r="E450" s="123"/>
      <c r="F450" s="128">
        <v>2522</v>
      </c>
      <c r="G450" s="203">
        <v>4172</v>
      </c>
      <c r="H450" s="203">
        <v>4481</v>
      </c>
      <c r="I450" s="203"/>
      <c r="J450" s="206" t="s">
        <v>1662</v>
      </c>
      <c r="K450" s="206" t="s">
        <v>1662</v>
      </c>
    </row>
    <row r="451" spans="1:11" ht="11.25" customHeight="1">
      <c r="A451" s="130" t="s">
        <v>240</v>
      </c>
      <c r="B451" s="176"/>
      <c r="C451" s="176"/>
      <c r="D451" s="176"/>
      <c r="E451" s="135"/>
      <c r="F451" s="150"/>
      <c r="G451" s="209"/>
      <c r="H451" s="209"/>
      <c r="I451" s="209"/>
      <c r="J451" s="209"/>
      <c r="K451" s="209"/>
    </row>
    <row r="452" spans="1:11" ht="11.25" customHeight="1">
      <c r="A452" s="226" t="s">
        <v>241</v>
      </c>
      <c r="B452" s="227"/>
      <c r="C452" s="227"/>
      <c r="D452" s="227"/>
      <c r="E452" s="128"/>
      <c r="F452" s="205">
        <v>251910</v>
      </c>
      <c r="G452" s="206">
        <v>6630</v>
      </c>
      <c r="H452" s="206">
        <v>9758</v>
      </c>
      <c r="I452" s="128"/>
      <c r="J452" s="206">
        <v>742</v>
      </c>
      <c r="K452" s="206">
        <v>1425</v>
      </c>
    </row>
    <row r="453" spans="1:11" ht="11.25" customHeight="1">
      <c r="A453" s="177" t="s">
        <v>242</v>
      </c>
      <c r="B453" s="161"/>
      <c r="C453" s="161"/>
      <c r="D453" s="161"/>
      <c r="E453" s="135"/>
      <c r="F453" s="150"/>
      <c r="G453" s="209"/>
      <c r="H453" s="209"/>
      <c r="I453" s="209"/>
      <c r="J453" s="209"/>
      <c r="K453" s="209"/>
    </row>
    <row r="454" spans="1:11" ht="11.25" customHeight="1">
      <c r="A454" s="229" t="s">
        <v>243</v>
      </c>
      <c r="B454" s="227"/>
      <c r="C454" s="227"/>
      <c r="D454" s="227"/>
      <c r="E454" s="128"/>
      <c r="F454" s="205">
        <v>251990</v>
      </c>
      <c r="G454" s="206">
        <v>86517</v>
      </c>
      <c r="H454" s="206">
        <v>72556</v>
      </c>
      <c r="I454" s="128"/>
      <c r="J454" s="206">
        <v>189762</v>
      </c>
      <c r="K454" s="206">
        <v>171030</v>
      </c>
    </row>
    <row r="455" spans="1:11" ht="11.25" customHeight="1">
      <c r="A455" s="226" t="s">
        <v>244</v>
      </c>
      <c r="B455" s="227"/>
      <c r="C455" s="227"/>
      <c r="D455" s="227"/>
      <c r="E455" s="128"/>
      <c r="F455" s="202">
        <v>253020</v>
      </c>
      <c r="G455" s="206">
        <v>531</v>
      </c>
      <c r="H455" s="206">
        <v>1071</v>
      </c>
      <c r="I455" s="128"/>
      <c r="J455" s="206" t="s">
        <v>1616</v>
      </c>
      <c r="K455" s="206" t="s">
        <v>1616</v>
      </c>
    </row>
    <row r="456" spans="1:11" ht="11.25" customHeight="1">
      <c r="A456" s="283" t="s">
        <v>1615</v>
      </c>
      <c r="B456" s="283"/>
      <c r="C456" s="283"/>
      <c r="D456" s="283"/>
      <c r="E456" s="283"/>
      <c r="F456" s="283"/>
      <c r="G456" s="283"/>
      <c r="H456" s="283"/>
      <c r="I456" s="283"/>
      <c r="J456" s="283"/>
      <c r="K456" s="283"/>
    </row>
    <row r="457" spans="1:11" ht="11.25" customHeight="1">
      <c r="A457" s="251"/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</row>
    <row r="458" spans="1:11" ht="11.25" customHeight="1">
      <c r="A458" s="251"/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</row>
    <row r="459" spans="1:11" ht="11.25" customHeight="1">
      <c r="A459" s="251"/>
      <c r="B459" s="251"/>
      <c r="C459" s="251"/>
      <c r="D459" s="251"/>
      <c r="E459" s="251"/>
      <c r="F459" s="251"/>
      <c r="G459" s="251"/>
      <c r="H459" s="251"/>
      <c r="I459" s="251"/>
      <c r="J459" s="251"/>
      <c r="K459" s="251"/>
    </row>
    <row r="460" spans="1:11" ht="11.25" customHeight="1">
      <c r="A460" s="253" t="s">
        <v>922</v>
      </c>
      <c r="B460" s="253"/>
      <c r="C460" s="253"/>
      <c r="D460" s="253"/>
      <c r="E460" s="253"/>
      <c r="F460" s="253"/>
      <c r="G460" s="253"/>
      <c r="H460" s="253"/>
      <c r="I460" s="253"/>
      <c r="J460" s="253"/>
      <c r="K460" s="253"/>
    </row>
    <row r="461" spans="1:11" ht="11.25" customHeight="1">
      <c r="A461" s="253" t="s">
        <v>2515</v>
      </c>
      <c r="B461" s="253"/>
      <c r="C461" s="253"/>
      <c r="D461" s="253"/>
      <c r="E461" s="253"/>
      <c r="F461" s="253"/>
      <c r="G461" s="253"/>
      <c r="H461" s="253"/>
      <c r="I461" s="253"/>
      <c r="J461" s="253"/>
      <c r="K461" s="253"/>
    </row>
    <row r="462" spans="1:11" ht="11.25" customHeight="1">
      <c r="A462" s="252"/>
      <c r="B462" s="252"/>
      <c r="C462" s="252"/>
      <c r="D462" s="252"/>
      <c r="E462" s="252"/>
      <c r="F462" s="252"/>
      <c r="G462" s="252"/>
      <c r="H462" s="252"/>
      <c r="I462" s="252"/>
      <c r="J462" s="252"/>
      <c r="K462" s="252"/>
    </row>
    <row r="463" spans="1:11" ht="11.25" customHeight="1">
      <c r="A463" s="253" t="s">
        <v>1407</v>
      </c>
      <c r="B463" s="260"/>
      <c r="C463" s="260"/>
      <c r="D463" s="260"/>
      <c r="E463" s="260"/>
      <c r="F463" s="260"/>
      <c r="G463" s="260"/>
      <c r="H463" s="260"/>
      <c r="I463" s="260"/>
      <c r="J463" s="260"/>
      <c r="K463" s="260"/>
    </row>
    <row r="464" spans="1:11" ht="11.25" customHeight="1">
      <c r="A464" s="255"/>
      <c r="B464" s="255"/>
      <c r="C464" s="255"/>
      <c r="D464" s="255"/>
      <c r="E464" s="255"/>
      <c r="F464" s="255"/>
      <c r="G464" s="255"/>
      <c r="H464" s="255"/>
      <c r="I464" s="255"/>
      <c r="J464" s="255"/>
      <c r="K464" s="255"/>
    </row>
    <row r="465" spans="1:11" ht="11.25" customHeight="1">
      <c r="A465" s="283"/>
      <c r="B465" s="283"/>
      <c r="C465" s="283"/>
      <c r="D465" s="283"/>
      <c r="E465" s="135"/>
      <c r="F465" s="204"/>
      <c r="G465" s="296" t="s">
        <v>1076</v>
      </c>
      <c r="H465" s="296"/>
      <c r="I465" s="126"/>
      <c r="J465" s="296" t="s">
        <v>1077</v>
      </c>
      <c r="K465" s="296"/>
    </row>
    <row r="466" spans="1:11" ht="11.25" customHeight="1">
      <c r="A466" s="280" t="s">
        <v>1408</v>
      </c>
      <c r="B466" s="280"/>
      <c r="C466" s="280"/>
      <c r="D466" s="280"/>
      <c r="E466" s="128"/>
      <c r="F466" s="205" t="s">
        <v>1409</v>
      </c>
      <c r="G466" s="206" t="s">
        <v>1612</v>
      </c>
      <c r="H466" s="206" t="s">
        <v>1613</v>
      </c>
      <c r="I466" s="128"/>
      <c r="J466" s="206" t="s">
        <v>1612</v>
      </c>
      <c r="K466" s="206" t="s">
        <v>1613</v>
      </c>
    </row>
    <row r="467" spans="1:11" ht="11.25" customHeight="1">
      <c r="A467" s="297" t="s">
        <v>1159</v>
      </c>
      <c r="B467" s="297"/>
      <c r="C467" s="297"/>
      <c r="D467" s="297"/>
      <c r="E467" s="126"/>
      <c r="F467" s="219"/>
      <c r="G467" s="208"/>
      <c r="H467" s="208"/>
      <c r="I467" s="126"/>
      <c r="J467" s="208"/>
      <c r="K467" s="208"/>
    </row>
    <row r="468" spans="1:11" ht="11.25" customHeight="1">
      <c r="A468" s="130" t="s">
        <v>245</v>
      </c>
      <c r="B468" s="176"/>
      <c r="C468" s="176"/>
      <c r="D468" s="176"/>
      <c r="E468" s="135"/>
      <c r="F468" s="124"/>
      <c r="G468" s="209"/>
      <c r="H468" s="209"/>
      <c r="I468" s="209"/>
      <c r="J468" s="209"/>
      <c r="K468" s="209"/>
    </row>
    <row r="469" spans="1:11" ht="11.25" customHeight="1">
      <c r="A469" s="226" t="s">
        <v>246</v>
      </c>
      <c r="B469" s="227"/>
      <c r="C469" s="227"/>
      <c r="D469" s="227"/>
      <c r="E469" s="128"/>
      <c r="F469" s="205">
        <v>2525</v>
      </c>
      <c r="G469" s="206">
        <v>172</v>
      </c>
      <c r="H469" s="206">
        <v>365</v>
      </c>
      <c r="I469" s="128"/>
      <c r="J469" s="206">
        <v>1090</v>
      </c>
      <c r="K469" s="206">
        <v>1156</v>
      </c>
    </row>
    <row r="470" spans="1:11" ht="11.25" customHeight="1">
      <c r="A470" s="177" t="s">
        <v>247</v>
      </c>
      <c r="B470" s="161"/>
      <c r="C470" s="161"/>
      <c r="D470" s="161"/>
      <c r="E470" s="135"/>
      <c r="F470" s="150"/>
      <c r="G470" s="209"/>
      <c r="H470" s="209"/>
      <c r="I470" s="209"/>
      <c r="J470" s="209"/>
      <c r="K470" s="209"/>
    </row>
    <row r="471" spans="1:11" ht="11.25" customHeight="1">
      <c r="A471" s="229" t="s">
        <v>248</v>
      </c>
      <c r="B471" s="227"/>
      <c r="C471" s="227"/>
      <c r="D471" s="227"/>
      <c r="E471" s="128"/>
      <c r="F471" s="205">
        <v>6814</v>
      </c>
      <c r="G471" s="206">
        <v>82</v>
      </c>
      <c r="H471" s="206">
        <v>70</v>
      </c>
      <c r="I471" s="128"/>
      <c r="J471" s="206">
        <v>360</v>
      </c>
      <c r="K471" s="206">
        <v>322</v>
      </c>
    </row>
    <row r="472" spans="1:11" ht="11.25" customHeight="1">
      <c r="A472" s="225" t="s">
        <v>249</v>
      </c>
      <c r="B472" s="202"/>
      <c r="C472" s="202"/>
      <c r="D472" s="202"/>
      <c r="E472" s="125"/>
      <c r="F472" s="202">
        <v>310250</v>
      </c>
      <c r="G472" s="213">
        <v>1230</v>
      </c>
      <c r="H472" s="213">
        <v>1019</v>
      </c>
      <c r="I472" s="125"/>
      <c r="J472" s="213">
        <v>802</v>
      </c>
      <c r="K472" s="213">
        <v>717</v>
      </c>
    </row>
    <row r="473" spans="1:11" ht="11.25" customHeight="1">
      <c r="A473" s="146" t="s">
        <v>250</v>
      </c>
      <c r="B473" s="146"/>
      <c r="C473" s="146"/>
      <c r="D473" s="146"/>
      <c r="E473" s="135"/>
      <c r="F473" s="150"/>
      <c r="G473" s="209"/>
      <c r="H473" s="209"/>
      <c r="I473" s="209"/>
      <c r="J473" s="209"/>
      <c r="K473" s="209"/>
    </row>
    <row r="474" spans="1:11" ht="11.25" customHeight="1">
      <c r="A474" s="153" t="s">
        <v>251</v>
      </c>
      <c r="B474" s="149"/>
      <c r="C474" s="149"/>
      <c r="D474" s="149"/>
      <c r="E474" s="123"/>
      <c r="F474" s="128">
        <v>2510</v>
      </c>
      <c r="G474" s="203">
        <v>7181</v>
      </c>
      <c r="H474" s="203">
        <v>25675</v>
      </c>
      <c r="I474" s="203"/>
      <c r="J474" s="206">
        <v>3069645</v>
      </c>
      <c r="K474" s="206">
        <v>3244019</v>
      </c>
    </row>
    <row r="475" spans="1:11" ht="11.25" customHeight="1">
      <c r="A475" s="225" t="s">
        <v>252</v>
      </c>
      <c r="B475" s="202"/>
      <c r="C475" s="202"/>
      <c r="D475" s="202"/>
      <c r="E475" s="125"/>
      <c r="F475" s="202">
        <v>280470</v>
      </c>
      <c r="G475" s="213">
        <v>999</v>
      </c>
      <c r="H475" s="213">
        <v>5831</v>
      </c>
      <c r="I475" s="125"/>
      <c r="J475" s="206" t="s">
        <v>1616</v>
      </c>
      <c r="K475" s="206" t="s">
        <v>1616</v>
      </c>
    </row>
    <row r="476" spans="1:11" ht="11.25" customHeight="1">
      <c r="A476" s="130" t="s">
        <v>253</v>
      </c>
      <c r="B476" s="176"/>
      <c r="C476" s="176"/>
      <c r="D476" s="176"/>
      <c r="E476" s="135"/>
      <c r="F476" s="150"/>
      <c r="G476" s="209"/>
      <c r="H476" s="209"/>
      <c r="I476" s="209"/>
      <c r="J476" s="209"/>
      <c r="K476" s="209"/>
    </row>
    <row r="477" spans="1:11" ht="11.25" customHeight="1">
      <c r="A477" s="226" t="s">
        <v>254</v>
      </c>
      <c r="B477" s="227"/>
      <c r="C477" s="227"/>
      <c r="D477" s="227"/>
      <c r="E477" s="128"/>
      <c r="F477" s="205">
        <v>253040</v>
      </c>
      <c r="G477" s="206">
        <v>1701</v>
      </c>
      <c r="H477" s="206" t="s">
        <v>1616</v>
      </c>
      <c r="I477" s="128"/>
      <c r="J477" s="206" t="s">
        <v>1662</v>
      </c>
      <c r="K477" s="206" t="s">
        <v>1662</v>
      </c>
    </row>
    <row r="478" spans="1:11" ht="11.25" customHeight="1">
      <c r="A478" s="177" t="s">
        <v>724</v>
      </c>
      <c r="B478" s="161"/>
      <c r="C478" s="161"/>
      <c r="D478" s="161"/>
      <c r="E478" s="135"/>
      <c r="F478" s="150"/>
      <c r="G478" s="209"/>
      <c r="H478" s="209"/>
      <c r="I478" s="209"/>
      <c r="J478" s="209"/>
      <c r="K478" s="209"/>
    </row>
    <row r="479" spans="1:11" ht="11.25" customHeight="1">
      <c r="A479" s="229" t="s">
        <v>723</v>
      </c>
      <c r="B479" s="227"/>
      <c r="C479" s="227"/>
      <c r="D479" s="227"/>
      <c r="E479" s="128"/>
      <c r="F479" s="205">
        <v>2821</v>
      </c>
      <c r="G479" s="206">
        <v>9501</v>
      </c>
      <c r="H479" s="206">
        <v>9920</v>
      </c>
      <c r="I479" s="128"/>
      <c r="J479" s="206">
        <v>546</v>
      </c>
      <c r="K479" s="206">
        <v>183</v>
      </c>
    </row>
    <row r="480" spans="1:11" ht="11.25" customHeight="1">
      <c r="A480" s="225" t="s">
        <v>255</v>
      </c>
      <c r="B480" s="202"/>
      <c r="C480" s="202"/>
      <c r="D480" s="202"/>
      <c r="E480" s="125"/>
      <c r="F480" s="202">
        <v>310410</v>
      </c>
      <c r="G480" s="213">
        <v>22</v>
      </c>
      <c r="H480" s="213">
        <v>7</v>
      </c>
      <c r="I480" s="125"/>
      <c r="J480" s="213">
        <v>1951</v>
      </c>
      <c r="K480" s="213">
        <v>1601</v>
      </c>
    </row>
    <row r="481" spans="1:11" ht="11.25" customHeight="1">
      <c r="A481" s="131" t="s">
        <v>256</v>
      </c>
      <c r="B481" s="131"/>
      <c r="C481" s="131"/>
      <c r="D481" s="131"/>
      <c r="E481" s="131"/>
      <c r="F481" s="204"/>
      <c r="G481" s="211"/>
      <c r="H481" s="211"/>
      <c r="I481" s="211"/>
      <c r="J481" s="211"/>
      <c r="K481" s="211"/>
    </row>
    <row r="482" spans="1:11" ht="11.25" customHeight="1">
      <c r="A482" s="162" t="s">
        <v>257</v>
      </c>
      <c r="B482" s="146"/>
      <c r="C482" s="146"/>
      <c r="D482" s="146"/>
      <c r="E482" s="135"/>
      <c r="F482" s="122"/>
      <c r="G482" s="209"/>
      <c r="H482" s="209"/>
      <c r="I482" s="209"/>
      <c r="J482" s="209"/>
      <c r="K482" s="209"/>
    </row>
    <row r="483" spans="1:11" ht="11.25" customHeight="1">
      <c r="A483" s="162" t="s">
        <v>258</v>
      </c>
      <c r="B483" s="146"/>
      <c r="C483" s="146"/>
      <c r="D483" s="146"/>
      <c r="E483" s="135"/>
      <c r="F483" s="122"/>
      <c r="G483" s="209"/>
      <c r="H483" s="209"/>
      <c r="I483" s="209"/>
      <c r="J483" s="209"/>
      <c r="K483" s="209"/>
    </row>
    <row r="484" spans="1:11" ht="11.25" customHeight="1">
      <c r="A484" s="153" t="s">
        <v>259</v>
      </c>
      <c r="B484" s="149"/>
      <c r="C484" s="149"/>
      <c r="D484" s="149"/>
      <c r="E484" s="123"/>
      <c r="F484" s="128">
        <v>7103</v>
      </c>
      <c r="G484" s="206" t="s">
        <v>1662</v>
      </c>
      <c r="H484" s="206" t="s">
        <v>1662</v>
      </c>
      <c r="I484" s="203"/>
      <c r="J484" s="206" t="s">
        <v>1662</v>
      </c>
      <c r="K484" s="206" t="s">
        <v>1662</v>
      </c>
    </row>
    <row r="485" spans="1:11" ht="11.25" customHeight="1">
      <c r="A485" s="225" t="s">
        <v>260</v>
      </c>
      <c r="B485" s="225"/>
      <c r="C485" s="225"/>
      <c r="D485" s="225"/>
      <c r="E485" s="125"/>
      <c r="F485" s="202">
        <v>2502</v>
      </c>
      <c r="G485" s="206" t="s">
        <v>1662</v>
      </c>
      <c r="H485" s="206" t="s">
        <v>1662</v>
      </c>
      <c r="I485" s="203"/>
      <c r="J485" s="206" t="s">
        <v>1662</v>
      </c>
      <c r="K485" s="206" t="s">
        <v>1662</v>
      </c>
    </row>
    <row r="486" spans="1:11" ht="11.25" customHeight="1">
      <c r="A486" s="225" t="s">
        <v>261</v>
      </c>
      <c r="B486" s="225"/>
      <c r="C486" s="225"/>
      <c r="D486" s="225"/>
      <c r="E486" s="125"/>
      <c r="F486" s="202">
        <v>710410</v>
      </c>
      <c r="G486" s="206" t="s">
        <v>1662</v>
      </c>
      <c r="H486" s="206" t="s">
        <v>1662</v>
      </c>
      <c r="I486" s="203"/>
      <c r="J486" s="206" t="s">
        <v>1662</v>
      </c>
      <c r="K486" s="206" t="s">
        <v>1662</v>
      </c>
    </row>
    <row r="487" spans="1:11" ht="11.25" customHeight="1">
      <c r="A487" s="131" t="s">
        <v>262</v>
      </c>
      <c r="B487" s="131"/>
      <c r="C487" s="131"/>
      <c r="D487" s="131"/>
      <c r="E487" s="131"/>
      <c r="F487" s="204"/>
      <c r="G487" s="211"/>
      <c r="H487" s="211"/>
      <c r="I487" s="211"/>
      <c r="J487" s="211"/>
      <c r="K487" s="211"/>
    </row>
    <row r="488" spans="1:11" ht="11.25" customHeight="1">
      <c r="A488" s="162" t="s">
        <v>263</v>
      </c>
      <c r="B488" s="146"/>
      <c r="C488" s="146"/>
      <c r="D488" s="146"/>
      <c r="E488" s="135"/>
      <c r="F488" s="122"/>
      <c r="G488" s="209"/>
      <c r="H488" s="209"/>
      <c r="I488" s="209"/>
      <c r="J488" s="209"/>
      <c r="K488" s="209"/>
    </row>
    <row r="489" spans="1:11" ht="11.25" customHeight="1">
      <c r="A489" s="153" t="s">
        <v>264</v>
      </c>
      <c r="B489" s="149"/>
      <c r="C489" s="149"/>
      <c r="D489" s="149"/>
      <c r="E489" s="123"/>
      <c r="F489" s="128">
        <v>2501</v>
      </c>
      <c r="G489" s="203">
        <v>662374</v>
      </c>
      <c r="H489" s="203">
        <v>746584</v>
      </c>
      <c r="I489" s="203"/>
      <c r="J489" s="203">
        <v>23980</v>
      </c>
      <c r="K489" s="203">
        <v>21166</v>
      </c>
    </row>
    <row r="490" spans="1:11" ht="11.25" customHeight="1">
      <c r="A490" s="130" t="s">
        <v>265</v>
      </c>
      <c r="B490" s="176"/>
      <c r="C490" s="176"/>
      <c r="D490" s="176"/>
      <c r="E490" s="135"/>
      <c r="F490" s="122"/>
      <c r="G490" s="209"/>
      <c r="H490" s="209"/>
      <c r="I490" s="209"/>
      <c r="J490" s="209"/>
      <c r="K490" s="209"/>
    </row>
    <row r="491" spans="1:11" ht="11.25" customHeight="1">
      <c r="A491" s="227" t="s">
        <v>266</v>
      </c>
      <c r="B491" s="227"/>
      <c r="C491" s="227"/>
      <c r="D491" s="227"/>
      <c r="E491" s="128"/>
      <c r="F491" s="205">
        <v>283620</v>
      </c>
      <c r="G491" s="206">
        <v>62375</v>
      </c>
      <c r="H491" s="206">
        <v>49017</v>
      </c>
      <c r="I491" s="128"/>
      <c r="J491" s="206">
        <v>450551</v>
      </c>
      <c r="K491" s="206">
        <v>474467</v>
      </c>
    </row>
    <row r="492" spans="1:11" ht="11.25" customHeight="1">
      <c r="A492" s="227" t="s">
        <v>267</v>
      </c>
      <c r="B492" s="225"/>
      <c r="C492" s="225"/>
      <c r="D492" s="225"/>
      <c r="E492" s="125"/>
      <c r="F492" s="205">
        <v>283311</v>
      </c>
      <c r="G492" s="213">
        <v>27</v>
      </c>
      <c r="H492" s="213">
        <v>23</v>
      </c>
      <c r="I492" s="125"/>
      <c r="J492" s="213">
        <v>2993</v>
      </c>
      <c r="K492" s="213">
        <v>1716</v>
      </c>
    </row>
    <row r="493" spans="1:11" ht="11.25" customHeight="1">
      <c r="A493" s="130" t="s">
        <v>268</v>
      </c>
      <c r="B493" s="176"/>
      <c r="C493" s="176"/>
      <c r="D493" s="176"/>
      <c r="E493" s="135"/>
      <c r="F493" s="122"/>
      <c r="G493" s="209"/>
      <c r="H493" s="209"/>
      <c r="I493" s="209"/>
      <c r="J493" s="209"/>
      <c r="K493" s="209"/>
    </row>
    <row r="494" spans="1:11" ht="11.25" customHeight="1">
      <c r="A494" s="177" t="s">
        <v>269</v>
      </c>
      <c r="B494" s="161"/>
      <c r="C494" s="161"/>
      <c r="D494" s="161"/>
      <c r="E494" s="135"/>
      <c r="F494" s="122"/>
      <c r="G494" s="209"/>
      <c r="H494" s="209"/>
      <c r="I494" s="209"/>
      <c r="J494" s="209"/>
      <c r="K494" s="209"/>
    </row>
    <row r="495" spans="1:11" ht="11.25" customHeight="1">
      <c r="A495" s="156" t="s">
        <v>270</v>
      </c>
      <c r="B495" s="149"/>
      <c r="C495" s="149"/>
      <c r="D495" s="149"/>
      <c r="E495" s="123"/>
      <c r="F495" s="128">
        <v>2514</v>
      </c>
      <c r="G495" s="203">
        <v>3882</v>
      </c>
      <c r="H495" s="203">
        <v>8200</v>
      </c>
      <c r="I495" s="203"/>
      <c r="J495" s="203">
        <v>3</v>
      </c>
      <c r="K495" s="203">
        <v>4</v>
      </c>
    </row>
    <row r="496" spans="1:11" ht="11.25" customHeight="1">
      <c r="A496" s="177" t="s">
        <v>271</v>
      </c>
      <c r="B496" s="161"/>
      <c r="C496" s="161"/>
      <c r="D496" s="161"/>
      <c r="E496" s="135"/>
      <c r="F496" s="122"/>
      <c r="G496" s="209"/>
      <c r="H496" s="209"/>
      <c r="I496" s="209"/>
      <c r="J496" s="209"/>
      <c r="K496" s="209"/>
    </row>
    <row r="497" spans="1:11" ht="11.25" customHeight="1">
      <c r="A497" s="167" t="s">
        <v>272</v>
      </c>
      <c r="B497" s="146"/>
      <c r="C497" s="146"/>
      <c r="D497" s="146"/>
      <c r="E497" s="135"/>
      <c r="F497" s="122"/>
      <c r="G497" s="209"/>
      <c r="H497" s="209"/>
      <c r="I497" s="209"/>
      <c r="J497" s="209"/>
      <c r="K497" s="209"/>
    </row>
    <row r="498" spans="1:11" ht="11.25" customHeight="1">
      <c r="A498" s="156" t="s">
        <v>273</v>
      </c>
      <c r="B498" s="149"/>
      <c r="C498" s="149"/>
      <c r="D498" s="149"/>
      <c r="E498" s="123"/>
      <c r="F498" s="128">
        <v>2515</v>
      </c>
      <c r="G498" s="203">
        <v>5440</v>
      </c>
      <c r="H498" s="203">
        <v>8643</v>
      </c>
      <c r="I498" s="203"/>
      <c r="J498" s="203">
        <v>4911</v>
      </c>
      <c r="K498" s="203">
        <v>4192</v>
      </c>
    </row>
    <row r="499" spans="1:11" ht="11.25" customHeight="1">
      <c r="A499" s="177" t="s">
        <v>274</v>
      </c>
      <c r="B499" s="161"/>
      <c r="C499" s="161"/>
      <c r="D499" s="161"/>
      <c r="E499" s="135"/>
      <c r="F499" s="122"/>
      <c r="G499" s="209"/>
      <c r="H499" s="209"/>
      <c r="I499" s="209"/>
      <c r="J499" s="209"/>
      <c r="K499" s="209"/>
    </row>
    <row r="500" spans="1:11" ht="11.25" customHeight="1">
      <c r="A500" s="156" t="s">
        <v>275</v>
      </c>
      <c r="B500" s="149"/>
      <c r="C500" s="149"/>
      <c r="D500" s="149"/>
      <c r="E500" s="123"/>
      <c r="F500" s="128">
        <v>2516</v>
      </c>
      <c r="G500" s="203">
        <v>37353</v>
      </c>
      <c r="H500" s="203">
        <v>45687</v>
      </c>
      <c r="I500" s="203"/>
      <c r="J500" s="203">
        <v>4132</v>
      </c>
      <c r="K500" s="203">
        <v>6258</v>
      </c>
    </row>
    <row r="501" spans="1:11" ht="11.25" customHeight="1">
      <c r="A501" s="153" t="s">
        <v>276</v>
      </c>
      <c r="B501" s="149"/>
      <c r="C501" s="149"/>
      <c r="D501" s="149"/>
      <c r="E501" s="123"/>
      <c r="F501" s="125">
        <v>6801</v>
      </c>
      <c r="G501" s="203">
        <v>25245</v>
      </c>
      <c r="H501" s="203">
        <v>13909</v>
      </c>
      <c r="I501" s="203"/>
      <c r="J501" s="203">
        <v>425</v>
      </c>
      <c r="K501" s="203">
        <v>78</v>
      </c>
    </row>
    <row r="502" spans="1:11" ht="11.25" customHeight="1">
      <c r="A502" s="177" t="s">
        <v>277</v>
      </c>
      <c r="B502" s="161"/>
      <c r="C502" s="161"/>
      <c r="D502" s="161"/>
      <c r="E502" s="135"/>
      <c r="F502" s="122"/>
      <c r="G502" s="209"/>
      <c r="H502" s="209"/>
      <c r="I502" s="209"/>
      <c r="J502" s="209"/>
      <c r="K502" s="209"/>
    </row>
    <row r="503" spans="1:11" ht="11.25" customHeight="1">
      <c r="A503" s="167" t="s">
        <v>278</v>
      </c>
      <c r="B503" s="146"/>
      <c r="C503" s="146"/>
      <c r="D503" s="146"/>
      <c r="E503" s="135"/>
      <c r="F503" s="122"/>
      <c r="G503" s="209"/>
      <c r="H503" s="209"/>
      <c r="I503" s="209"/>
      <c r="J503" s="209"/>
      <c r="K503" s="209"/>
    </row>
    <row r="504" spans="1:11" ht="11.25" customHeight="1">
      <c r="A504" s="156" t="s">
        <v>279</v>
      </c>
      <c r="B504" s="149"/>
      <c r="C504" s="149"/>
      <c r="D504" s="149"/>
      <c r="E504" s="123"/>
      <c r="F504" s="128">
        <v>6802</v>
      </c>
      <c r="G504" s="203">
        <v>62129</v>
      </c>
      <c r="H504" s="203">
        <v>78107</v>
      </c>
      <c r="I504" s="203"/>
      <c r="J504" s="203">
        <v>2090</v>
      </c>
      <c r="K504" s="203">
        <v>2498</v>
      </c>
    </row>
    <row r="505" spans="1:11" ht="11.25" customHeight="1">
      <c r="A505" s="134" t="s">
        <v>280</v>
      </c>
      <c r="B505" s="149"/>
      <c r="C505" s="149"/>
      <c r="D505" s="149"/>
      <c r="E505" s="123"/>
      <c r="F505" s="125">
        <v>6803</v>
      </c>
      <c r="G505" s="203">
        <v>1548</v>
      </c>
      <c r="H505" s="203">
        <v>1663</v>
      </c>
      <c r="I505" s="203"/>
      <c r="J505" s="206" t="s">
        <v>1662</v>
      </c>
      <c r="K505" s="206" t="s">
        <v>1662</v>
      </c>
    </row>
    <row r="506" spans="1:11" ht="11.25" customHeight="1">
      <c r="A506" s="177" t="s">
        <v>281</v>
      </c>
      <c r="B506" s="161"/>
      <c r="C506" s="161"/>
      <c r="D506" s="161"/>
      <c r="E506" s="135"/>
      <c r="F506" s="122"/>
      <c r="G506" s="209"/>
      <c r="H506" s="209"/>
      <c r="I506" s="209"/>
      <c r="J506" s="209"/>
      <c r="K506" s="209"/>
    </row>
    <row r="507" spans="1:11" ht="11.25" customHeight="1">
      <c r="A507" s="167" t="s">
        <v>282</v>
      </c>
      <c r="B507" s="146"/>
      <c r="C507" s="146"/>
      <c r="D507" s="146"/>
      <c r="E507" s="135"/>
      <c r="F507" s="122"/>
      <c r="G507" s="209"/>
      <c r="H507" s="209"/>
      <c r="I507" s="209"/>
      <c r="J507" s="209"/>
      <c r="K507" s="209"/>
    </row>
    <row r="508" spans="1:11" ht="11.25" customHeight="1">
      <c r="A508" s="156" t="s">
        <v>283</v>
      </c>
      <c r="B508" s="149"/>
      <c r="C508" s="149"/>
      <c r="D508" s="149"/>
      <c r="E508" s="123"/>
      <c r="F508" s="128">
        <v>2518</v>
      </c>
      <c r="G508" s="203">
        <v>47973</v>
      </c>
      <c r="H508" s="203">
        <v>72041</v>
      </c>
      <c r="I508" s="203"/>
      <c r="J508" s="206" t="s">
        <v>1662</v>
      </c>
      <c r="K508" s="206" t="s">
        <v>1662</v>
      </c>
    </row>
    <row r="509" spans="1:11" ht="11.25" customHeight="1">
      <c r="A509" s="177" t="s">
        <v>284</v>
      </c>
      <c r="B509" s="161"/>
      <c r="C509" s="161"/>
      <c r="D509" s="161"/>
      <c r="E509" s="135"/>
      <c r="F509" s="150"/>
      <c r="G509" s="209"/>
      <c r="H509" s="209"/>
      <c r="I509" s="209"/>
      <c r="J509" s="209"/>
      <c r="K509" s="209"/>
    </row>
    <row r="510" spans="1:11" ht="11.25" customHeight="1">
      <c r="A510" s="156" t="s">
        <v>285</v>
      </c>
      <c r="B510" s="149"/>
      <c r="C510" s="149"/>
      <c r="D510" s="149"/>
      <c r="E510" s="123"/>
      <c r="F510" s="128">
        <v>2517</v>
      </c>
      <c r="G510" s="203">
        <v>3858753</v>
      </c>
      <c r="H510" s="203">
        <v>4698931</v>
      </c>
      <c r="I510" s="203"/>
      <c r="J510" s="203">
        <v>316602</v>
      </c>
      <c r="K510" s="203">
        <v>199616</v>
      </c>
    </row>
    <row r="511" spans="1:11" ht="11.25" customHeight="1">
      <c r="A511" s="177" t="s">
        <v>286</v>
      </c>
      <c r="B511" s="161"/>
      <c r="C511" s="161"/>
      <c r="D511" s="161"/>
      <c r="E511" s="135"/>
      <c r="F511" s="150"/>
      <c r="G511" s="209"/>
      <c r="H511" s="209"/>
      <c r="I511" s="209"/>
      <c r="J511" s="209"/>
      <c r="K511" s="209"/>
    </row>
    <row r="512" spans="1:11" ht="11.25" customHeight="1">
      <c r="A512" s="156" t="s">
        <v>287</v>
      </c>
      <c r="B512" s="149"/>
      <c r="C512" s="149"/>
      <c r="D512" s="149"/>
      <c r="E512" s="123"/>
      <c r="F512" s="128">
        <v>2521</v>
      </c>
      <c r="G512" s="203">
        <v>21576</v>
      </c>
      <c r="H512" s="203">
        <v>22937</v>
      </c>
      <c r="I512" s="203"/>
      <c r="J512" s="203">
        <v>74848</v>
      </c>
      <c r="K512" s="203">
        <v>30193</v>
      </c>
    </row>
    <row r="513" spans="1:11" ht="11.25" customHeight="1">
      <c r="A513" s="177" t="s">
        <v>1891</v>
      </c>
      <c r="B513" s="161"/>
      <c r="C513" s="161"/>
      <c r="D513" s="161"/>
      <c r="E513" s="135"/>
      <c r="F513" s="150"/>
      <c r="G513" s="209"/>
      <c r="H513" s="209"/>
      <c r="I513" s="209"/>
      <c r="J513" s="209"/>
      <c r="K513" s="209"/>
    </row>
    <row r="514" spans="1:11" ht="11.25" customHeight="1">
      <c r="A514" s="156" t="s">
        <v>1892</v>
      </c>
      <c r="B514" s="149"/>
      <c r="C514" s="149"/>
      <c r="D514" s="149"/>
      <c r="E514" s="123"/>
      <c r="F514" s="128">
        <v>2506</v>
      </c>
      <c r="G514" s="203">
        <v>33025</v>
      </c>
      <c r="H514" s="203">
        <v>86314</v>
      </c>
      <c r="I514" s="203"/>
      <c r="J514" s="203">
        <v>68607</v>
      </c>
      <c r="K514" s="203">
        <v>35249</v>
      </c>
    </row>
    <row r="515" spans="1:11" ht="11.25" customHeight="1">
      <c r="A515" s="134" t="s">
        <v>1893</v>
      </c>
      <c r="B515" s="130"/>
      <c r="C515" s="130"/>
      <c r="D515" s="130"/>
      <c r="E515" s="176"/>
      <c r="F515" s="125">
        <v>2505</v>
      </c>
      <c r="G515" s="210">
        <v>106979</v>
      </c>
      <c r="H515" s="210">
        <v>112056</v>
      </c>
      <c r="I515" s="210"/>
      <c r="J515" s="210">
        <v>90359</v>
      </c>
      <c r="K515" s="210">
        <v>39384</v>
      </c>
    </row>
    <row r="516" spans="1:11" ht="11.25" customHeight="1">
      <c r="A516" s="123" t="s">
        <v>1894</v>
      </c>
      <c r="B516" s="123"/>
      <c r="C516" s="123"/>
      <c r="D516" s="123"/>
      <c r="E516" s="135"/>
      <c r="F516" s="204"/>
      <c r="G516" s="209"/>
      <c r="H516" s="209"/>
      <c r="I516" s="209"/>
      <c r="J516" s="209"/>
      <c r="K516" s="209"/>
    </row>
    <row r="517" spans="1:11" ht="11.25" customHeight="1">
      <c r="A517" s="162" t="s">
        <v>1895</v>
      </c>
      <c r="B517" s="146"/>
      <c r="C517" s="146"/>
      <c r="D517" s="146"/>
      <c r="E517" s="135"/>
      <c r="F517" s="122"/>
      <c r="G517" s="209"/>
      <c r="H517" s="209"/>
      <c r="I517" s="209"/>
      <c r="J517" s="209"/>
      <c r="K517" s="209"/>
    </row>
    <row r="518" spans="1:11" ht="11.25" customHeight="1">
      <c r="A518" s="156" t="s">
        <v>1896</v>
      </c>
      <c r="B518" s="149"/>
      <c r="C518" s="149"/>
      <c r="D518" s="149"/>
      <c r="E518" s="123"/>
      <c r="F518" s="128">
        <v>2503</v>
      </c>
      <c r="G518" s="203">
        <v>9714</v>
      </c>
      <c r="H518" s="203">
        <v>62214</v>
      </c>
      <c r="I518" s="203"/>
      <c r="J518" s="203">
        <v>1544925</v>
      </c>
      <c r="K518" s="203">
        <v>3240199</v>
      </c>
    </row>
    <row r="519" spans="1:11" ht="11.25" customHeight="1">
      <c r="A519" s="134" t="s">
        <v>1897</v>
      </c>
      <c r="B519" s="149"/>
      <c r="C519" s="149"/>
      <c r="D519" s="149"/>
      <c r="E519" s="123"/>
      <c r="F519" s="125">
        <v>2802</v>
      </c>
      <c r="G519" s="203">
        <v>56</v>
      </c>
      <c r="H519" s="203">
        <v>82</v>
      </c>
      <c r="I519" s="203"/>
      <c r="J519" s="203">
        <v>62</v>
      </c>
      <c r="K519" s="203">
        <v>6</v>
      </c>
    </row>
    <row r="520" spans="1:11" ht="11.25" customHeight="1">
      <c r="A520" s="153" t="s">
        <v>1898</v>
      </c>
      <c r="B520" s="149"/>
      <c r="C520" s="149"/>
      <c r="D520" s="149"/>
      <c r="E520" s="123"/>
      <c r="F520" s="125">
        <v>281123</v>
      </c>
      <c r="G520" s="203">
        <v>655</v>
      </c>
      <c r="H520" s="203">
        <v>3421</v>
      </c>
      <c r="I520" s="203"/>
      <c r="J520" s="203">
        <v>769</v>
      </c>
      <c r="K520" s="203">
        <v>703</v>
      </c>
    </row>
    <row r="521" spans="1:11" ht="11.25" customHeight="1">
      <c r="A521" s="153" t="s">
        <v>1899</v>
      </c>
      <c r="B521" s="149"/>
      <c r="C521" s="149"/>
      <c r="D521" s="149"/>
      <c r="E521" s="123"/>
      <c r="F521" s="128">
        <v>280700</v>
      </c>
      <c r="G521" s="203">
        <v>20198</v>
      </c>
      <c r="H521" s="203">
        <v>18826</v>
      </c>
      <c r="I521" s="203"/>
      <c r="J521" s="203">
        <v>9516</v>
      </c>
      <c r="K521" s="203">
        <v>7053</v>
      </c>
    </row>
    <row r="522" spans="1:11" ht="11.25" customHeight="1">
      <c r="A522" s="283" t="s">
        <v>1615</v>
      </c>
      <c r="B522" s="283"/>
      <c r="C522" s="283"/>
      <c r="D522" s="283"/>
      <c r="E522" s="283"/>
      <c r="F522" s="283"/>
      <c r="G522" s="283"/>
      <c r="H522" s="283"/>
      <c r="I522" s="283"/>
      <c r="J522" s="283"/>
      <c r="K522" s="283"/>
    </row>
    <row r="523" spans="1:11" ht="11.25" customHeight="1">
      <c r="A523" s="251"/>
      <c r="B523" s="251"/>
      <c r="C523" s="251"/>
      <c r="D523" s="251"/>
      <c r="E523" s="251"/>
      <c r="F523" s="251"/>
      <c r="G523" s="251"/>
      <c r="H523" s="251"/>
      <c r="I523" s="251"/>
      <c r="J523" s="251"/>
      <c r="K523" s="251"/>
    </row>
    <row r="524" spans="1:11" ht="11.25" customHeight="1">
      <c r="A524" s="251"/>
      <c r="B524" s="251"/>
      <c r="C524" s="251"/>
      <c r="D524" s="251"/>
      <c r="E524" s="251"/>
      <c r="F524" s="251"/>
      <c r="G524" s="251"/>
      <c r="H524" s="251"/>
      <c r="I524" s="251"/>
      <c r="J524" s="251"/>
      <c r="K524" s="251"/>
    </row>
    <row r="525" spans="1:11" ht="11.25" customHeight="1">
      <c r="A525" s="253" t="s">
        <v>922</v>
      </c>
      <c r="B525" s="253"/>
      <c r="C525" s="253"/>
      <c r="D525" s="253"/>
      <c r="E525" s="253"/>
      <c r="F525" s="253"/>
      <c r="G525" s="253"/>
      <c r="H525" s="253"/>
      <c r="I525" s="253"/>
      <c r="J525" s="253"/>
      <c r="K525" s="253"/>
    </row>
    <row r="526" spans="1:11" ht="11.25" customHeight="1">
      <c r="A526" s="253" t="s">
        <v>2515</v>
      </c>
      <c r="B526" s="253"/>
      <c r="C526" s="253"/>
      <c r="D526" s="253"/>
      <c r="E526" s="253"/>
      <c r="F526" s="253"/>
      <c r="G526" s="253"/>
      <c r="H526" s="253"/>
      <c r="I526" s="253"/>
      <c r="J526" s="253"/>
      <c r="K526" s="253"/>
    </row>
    <row r="527" spans="1:11" ht="11.25" customHeight="1">
      <c r="A527" s="252"/>
      <c r="B527" s="252"/>
      <c r="C527" s="252"/>
      <c r="D527" s="252"/>
      <c r="E527" s="252"/>
      <c r="F527" s="252"/>
      <c r="G527" s="252"/>
      <c r="H527" s="252"/>
      <c r="I527" s="252"/>
      <c r="J527" s="252"/>
      <c r="K527" s="252"/>
    </row>
    <row r="528" spans="1:11" ht="11.25" customHeight="1">
      <c r="A528" s="253" t="s">
        <v>1407</v>
      </c>
      <c r="B528" s="260"/>
      <c r="C528" s="260"/>
      <c r="D528" s="260"/>
      <c r="E528" s="260"/>
      <c r="F528" s="260"/>
      <c r="G528" s="260"/>
      <c r="H528" s="260"/>
      <c r="I528" s="260"/>
      <c r="J528" s="260"/>
      <c r="K528" s="260"/>
    </row>
    <row r="529" spans="1:11" ht="11.25" customHeight="1">
      <c r="A529" s="255"/>
      <c r="B529" s="255"/>
      <c r="C529" s="255"/>
      <c r="D529" s="255"/>
      <c r="E529" s="255"/>
      <c r="F529" s="255"/>
      <c r="G529" s="255"/>
      <c r="H529" s="255"/>
      <c r="I529" s="255"/>
      <c r="J529" s="255"/>
      <c r="K529" s="255"/>
    </row>
    <row r="530" spans="1:11" ht="11.25" customHeight="1">
      <c r="A530" s="283"/>
      <c r="B530" s="283"/>
      <c r="C530" s="283"/>
      <c r="D530" s="283"/>
      <c r="E530" s="135"/>
      <c r="F530" s="204"/>
      <c r="G530" s="296" t="s">
        <v>1076</v>
      </c>
      <c r="H530" s="296"/>
      <c r="I530" s="126"/>
      <c r="J530" s="296" t="s">
        <v>1077</v>
      </c>
      <c r="K530" s="296"/>
    </row>
    <row r="531" spans="1:11" ht="11.25" customHeight="1">
      <c r="A531" s="280" t="s">
        <v>1408</v>
      </c>
      <c r="B531" s="280"/>
      <c r="C531" s="280"/>
      <c r="D531" s="280"/>
      <c r="E531" s="128"/>
      <c r="F531" s="205" t="s">
        <v>1409</v>
      </c>
      <c r="G531" s="206" t="s">
        <v>1612</v>
      </c>
      <c r="H531" s="206" t="s">
        <v>1613</v>
      </c>
      <c r="I531" s="128"/>
      <c r="J531" s="206" t="s">
        <v>1612</v>
      </c>
      <c r="K531" s="206" t="s">
        <v>1613</v>
      </c>
    </row>
    <row r="532" spans="1:11" ht="11.25" customHeight="1">
      <c r="A532" s="297" t="s">
        <v>1159</v>
      </c>
      <c r="B532" s="297"/>
      <c r="C532" s="297"/>
      <c r="D532" s="297"/>
      <c r="E532" s="126"/>
      <c r="F532" s="219"/>
      <c r="G532" s="208"/>
      <c r="H532" s="208"/>
      <c r="I532" s="126"/>
      <c r="J532" s="208"/>
      <c r="K532" s="208"/>
    </row>
    <row r="533" spans="1:11" ht="11.25" customHeight="1">
      <c r="A533" s="161" t="s">
        <v>1900</v>
      </c>
      <c r="B533" s="161"/>
      <c r="C533" s="161"/>
      <c r="D533" s="161"/>
      <c r="E533" s="135"/>
      <c r="F533" s="124"/>
      <c r="G533" s="209"/>
      <c r="H533" s="209"/>
      <c r="I533" s="209"/>
      <c r="J533" s="209"/>
      <c r="K533" s="209"/>
    </row>
    <row r="534" spans="1:11" ht="11.25" customHeight="1">
      <c r="A534" s="162" t="s">
        <v>1303</v>
      </c>
      <c r="B534" s="146"/>
      <c r="C534" s="146"/>
      <c r="D534" s="146"/>
      <c r="E534" s="135"/>
      <c r="F534" s="124"/>
      <c r="G534" s="209"/>
      <c r="H534" s="209"/>
      <c r="I534" s="209"/>
      <c r="J534" s="209"/>
      <c r="K534" s="209"/>
    </row>
    <row r="535" spans="1:11" ht="11.25" customHeight="1">
      <c r="A535" s="153" t="s">
        <v>1304</v>
      </c>
      <c r="B535" s="149"/>
      <c r="C535" s="149"/>
      <c r="D535" s="149"/>
      <c r="E535" s="123"/>
      <c r="F535" s="128">
        <v>2526</v>
      </c>
      <c r="G535" s="203">
        <v>12353</v>
      </c>
      <c r="H535" s="203">
        <v>14109</v>
      </c>
      <c r="I535" s="203"/>
      <c r="J535" s="203">
        <v>1380</v>
      </c>
      <c r="K535" s="203">
        <v>948</v>
      </c>
    </row>
    <row r="536" spans="1:11" ht="11.25" customHeight="1">
      <c r="A536" s="149" t="s">
        <v>1305</v>
      </c>
      <c r="B536" s="149"/>
      <c r="C536" s="149"/>
      <c r="D536" s="149"/>
      <c r="E536" s="123"/>
      <c r="F536" s="125">
        <v>253010</v>
      </c>
      <c r="G536" s="203">
        <v>13779</v>
      </c>
      <c r="H536" s="203">
        <v>18171</v>
      </c>
      <c r="I536" s="203"/>
      <c r="J536" s="203">
        <v>9905</v>
      </c>
      <c r="K536" s="203">
        <v>8980</v>
      </c>
    </row>
    <row r="537" spans="1:11" ht="11.25" customHeight="1">
      <c r="A537" s="130" t="s">
        <v>1402</v>
      </c>
      <c r="B537" s="176"/>
      <c r="C537" s="176"/>
      <c r="D537" s="176"/>
      <c r="E537" s="135"/>
      <c r="F537" s="122"/>
      <c r="G537" s="209"/>
      <c r="H537" s="209"/>
      <c r="I537" s="209"/>
      <c r="J537" s="209"/>
      <c r="K537" s="209"/>
    </row>
    <row r="538" spans="1:11" ht="11.25" customHeight="1">
      <c r="A538" s="130" t="s">
        <v>1306</v>
      </c>
      <c r="B538" s="130"/>
      <c r="C538" s="130"/>
      <c r="D538" s="130"/>
      <c r="E538" s="123"/>
      <c r="F538" s="128">
        <v>25</v>
      </c>
      <c r="G538" s="206" t="s">
        <v>1662</v>
      </c>
      <c r="H538" s="206" t="s">
        <v>1662</v>
      </c>
      <c r="I538" s="203"/>
      <c r="J538" s="206" t="s">
        <v>1662</v>
      </c>
      <c r="K538" s="206" t="s">
        <v>1662</v>
      </c>
    </row>
    <row r="539" spans="1:11" ht="11.25" customHeight="1">
      <c r="A539" s="130" t="s">
        <v>1307</v>
      </c>
      <c r="B539" s="130"/>
      <c r="C539" s="130"/>
      <c r="D539" s="130"/>
      <c r="E539" s="123"/>
      <c r="F539" s="125">
        <v>2618</v>
      </c>
      <c r="G539" s="203">
        <v>145874</v>
      </c>
      <c r="H539" s="203">
        <v>140202</v>
      </c>
      <c r="I539" s="203"/>
      <c r="J539" s="206" t="s">
        <v>1616</v>
      </c>
      <c r="K539" s="206" t="s">
        <v>1616</v>
      </c>
    </row>
    <row r="540" spans="1:11" ht="11.25" customHeight="1">
      <c r="A540" s="161" t="s">
        <v>1308</v>
      </c>
      <c r="B540" s="161"/>
      <c r="C540" s="161"/>
      <c r="D540" s="161"/>
      <c r="E540" s="135"/>
      <c r="F540" s="122"/>
      <c r="G540" s="209"/>
      <c r="H540" s="209"/>
      <c r="I540" s="209"/>
      <c r="J540" s="209"/>
      <c r="K540" s="209"/>
    </row>
    <row r="541" spans="1:11" ht="11.25" customHeight="1">
      <c r="A541" s="153" t="s">
        <v>1309</v>
      </c>
      <c r="B541" s="149"/>
      <c r="C541" s="149"/>
      <c r="D541" s="149"/>
      <c r="E541" s="123"/>
      <c r="F541" s="128">
        <v>2619</v>
      </c>
      <c r="G541" s="203">
        <v>43991</v>
      </c>
      <c r="H541" s="203">
        <v>53148</v>
      </c>
      <c r="I541" s="203"/>
      <c r="J541" s="203">
        <v>3816</v>
      </c>
      <c r="K541" s="203">
        <v>1689</v>
      </c>
    </row>
    <row r="542" spans="1:11" ht="11.25" customHeight="1">
      <c r="A542" s="297" t="s">
        <v>1310</v>
      </c>
      <c r="B542" s="297"/>
      <c r="C542" s="297"/>
      <c r="D542" s="297"/>
      <c r="E542" s="126"/>
      <c r="F542" s="224"/>
      <c r="G542" s="208"/>
      <c r="H542" s="208"/>
      <c r="I542" s="126"/>
      <c r="J542" s="208"/>
      <c r="K542" s="208"/>
    </row>
    <row r="543" spans="1:11" ht="11.25" customHeight="1">
      <c r="A543" s="130" t="s">
        <v>1311</v>
      </c>
      <c r="B543" s="176"/>
      <c r="C543" s="176"/>
      <c r="D543" s="176"/>
      <c r="E543" s="123"/>
      <c r="F543" s="128">
        <v>271490</v>
      </c>
      <c r="G543" s="203">
        <v>1795</v>
      </c>
      <c r="H543" s="203">
        <v>2338</v>
      </c>
      <c r="I543" s="203"/>
      <c r="J543" s="203">
        <v>21</v>
      </c>
      <c r="K543" s="203">
        <v>16</v>
      </c>
    </row>
    <row r="544" spans="1:11" ht="11.25" customHeight="1">
      <c r="A544" s="130" t="s">
        <v>1312</v>
      </c>
      <c r="B544" s="130"/>
      <c r="C544" s="130"/>
      <c r="D544" s="130"/>
      <c r="E544" s="176"/>
      <c r="F544" s="125">
        <v>2803</v>
      </c>
      <c r="G544" s="210">
        <v>9200</v>
      </c>
      <c r="H544" s="210">
        <v>921</v>
      </c>
      <c r="I544" s="210"/>
      <c r="J544" s="210">
        <v>159179</v>
      </c>
      <c r="K544" s="210">
        <v>214604</v>
      </c>
    </row>
    <row r="545" spans="1:11" ht="11.25" customHeight="1">
      <c r="A545" s="123" t="s">
        <v>569</v>
      </c>
      <c r="B545" s="123"/>
      <c r="C545" s="123"/>
      <c r="D545" s="123"/>
      <c r="E545" s="135"/>
      <c r="F545" s="204"/>
      <c r="G545" s="209"/>
      <c r="H545" s="209"/>
      <c r="I545" s="209"/>
      <c r="J545" s="209"/>
      <c r="K545" s="209"/>
    </row>
    <row r="546" spans="1:11" ht="11.25" customHeight="1">
      <c r="A546" s="153" t="s">
        <v>1313</v>
      </c>
      <c r="B546" s="123"/>
      <c r="C546" s="123"/>
      <c r="D546" s="123"/>
      <c r="E546" s="135"/>
      <c r="F546" s="204"/>
      <c r="G546" s="209"/>
      <c r="H546" s="209"/>
      <c r="I546" s="209"/>
      <c r="J546" s="209"/>
      <c r="K546" s="209"/>
    </row>
    <row r="547" spans="1:11" ht="11.25" customHeight="1">
      <c r="A547" s="156" t="s">
        <v>1314</v>
      </c>
      <c r="B547" s="149"/>
      <c r="C547" s="149"/>
      <c r="D547" s="149"/>
      <c r="E547" s="123"/>
      <c r="F547" s="128">
        <v>270111</v>
      </c>
      <c r="G547" s="203">
        <v>481252</v>
      </c>
      <c r="H547" s="203">
        <v>21939</v>
      </c>
      <c r="I547" s="203"/>
      <c r="J547" s="203">
        <v>2205764</v>
      </c>
      <c r="K547" s="203">
        <v>2834117</v>
      </c>
    </row>
    <row r="548" spans="1:11" ht="11.25" customHeight="1">
      <c r="A548" s="156" t="s">
        <v>1315</v>
      </c>
      <c r="B548" s="149"/>
      <c r="C548" s="149"/>
      <c r="D548" s="149"/>
      <c r="E548" s="123"/>
      <c r="F548" s="125">
        <v>270112</v>
      </c>
      <c r="G548" s="203">
        <v>129080</v>
      </c>
      <c r="H548" s="203">
        <v>208171</v>
      </c>
      <c r="I548" s="203"/>
      <c r="J548" s="203">
        <v>42474061</v>
      </c>
      <c r="K548" s="203">
        <v>38426303</v>
      </c>
    </row>
    <row r="549" spans="1:11" ht="11.25" customHeight="1">
      <c r="A549" s="156" t="s">
        <v>1316</v>
      </c>
      <c r="B549" s="149"/>
      <c r="C549" s="149"/>
      <c r="D549" s="149"/>
      <c r="E549" s="123"/>
      <c r="F549" s="125">
        <v>2702</v>
      </c>
      <c r="G549" s="203">
        <v>242013</v>
      </c>
      <c r="H549" s="203">
        <v>86841</v>
      </c>
      <c r="I549" s="203"/>
      <c r="J549" s="203">
        <v>219421</v>
      </c>
      <c r="K549" s="203">
        <v>78880</v>
      </c>
    </row>
    <row r="550" spans="1:11" ht="11.25" customHeight="1">
      <c r="A550" s="153" t="s">
        <v>1317</v>
      </c>
      <c r="B550" s="149"/>
      <c r="C550" s="149"/>
      <c r="D550" s="149"/>
      <c r="E550" s="123"/>
      <c r="F550" s="125">
        <v>270120</v>
      </c>
      <c r="G550" s="206" t="s">
        <v>1616</v>
      </c>
      <c r="H550" s="203">
        <v>62214</v>
      </c>
      <c r="I550" s="203"/>
      <c r="J550" s="203">
        <v>3723</v>
      </c>
      <c r="K550" s="203">
        <v>351</v>
      </c>
    </row>
    <row r="551" spans="1:11" ht="11.25" customHeight="1">
      <c r="A551" s="146" t="s">
        <v>1318</v>
      </c>
      <c r="B551" s="146"/>
      <c r="C551" s="146"/>
      <c r="D551" s="146"/>
      <c r="E551" s="135"/>
      <c r="F551" s="122"/>
      <c r="G551" s="209"/>
      <c r="H551" s="209"/>
      <c r="I551" s="209"/>
      <c r="J551" s="209"/>
      <c r="K551" s="209"/>
    </row>
    <row r="552" spans="1:11" ht="11.25" customHeight="1">
      <c r="A552" s="153" t="s">
        <v>1319</v>
      </c>
      <c r="B552" s="149"/>
      <c r="C552" s="149"/>
      <c r="D552" s="149"/>
      <c r="E552" s="123"/>
      <c r="F552" s="128">
        <v>2704</v>
      </c>
      <c r="G552" s="206" t="s">
        <v>1662</v>
      </c>
      <c r="H552" s="206" t="s">
        <v>1662</v>
      </c>
      <c r="I552" s="203"/>
      <c r="J552" s="203">
        <v>2086175</v>
      </c>
      <c r="K552" s="203">
        <v>3188039</v>
      </c>
    </row>
    <row r="553" spans="1:11" ht="11.25" customHeight="1">
      <c r="A553" s="123" t="s">
        <v>1320</v>
      </c>
      <c r="B553" s="123"/>
      <c r="C553" s="123"/>
      <c r="D553" s="123"/>
      <c r="E553" s="135"/>
      <c r="F553" s="204"/>
      <c r="G553" s="209"/>
      <c r="H553" s="209"/>
      <c r="I553" s="209"/>
      <c r="J553" s="209"/>
      <c r="K553" s="209"/>
    </row>
    <row r="554" spans="1:11" ht="11.25" customHeight="1">
      <c r="A554" s="177" t="s">
        <v>1321</v>
      </c>
      <c r="B554" s="131"/>
      <c r="C554" s="131"/>
      <c r="D554" s="131"/>
      <c r="E554" s="135"/>
      <c r="F554" s="204"/>
      <c r="G554" s="209"/>
      <c r="H554" s="209"/>
      <c r="I554" s="209"/>
      <c r="J554" s="209"/>
      <c r="K554" s="209"/>
    </row>
    <row r="555" spans="1:11" ht="11.25" customHeight="1">
      <c r="A555" s="156" t="s">
        <v>1322</v>
      </c>
      <c r="B555" s="149"/>
      <c r="C555" s="149"/>
      <c r="D555" s="149"/>
      <c r="E555" s="123"/>
      <c r="F555" s="128">
        <v>2705</v>
      </c>
      <c r="G555" s="203">
        <v>5</v>
      </c>
      <c r="H555" s="206" t="s">
        <v>1616</v>
      </c>
      <c r="I555" s="203"/>
      <c r="J555" s="206" t="s">
        <v>1662</v>
      </c>
      <c r="K555" s="206" t="s">
        <v>1662</v>
      </c>
    </row>
    <row r="556" spans="1:11" ht="11.25" customHeight="1">
      <c r="A556" s="153" t="s">
        <v>1323</v>
      </c>
      <c r="B556" s="149"/>
      <c r="C556" s="149"/>
      <c r="D556" s="149"/>
      <c r="E556" s="131"/>
      <c r="F556" s="126"/>
      <c r="G556" s="211"/>
      <c r="H556" s="211"/>
      <c r="I556" s="211"/>
      <c r="J556" s="211"/>
      <c r="K556" s="211"/>
    </row>
    <row r="557" spans="1:11" ht="11.25" customHeight="1">
      <c r="A557" s="138" t="s">
        <v>1324</v>
      </c>
      <c r="B557" s="149"/>
      <c r="C557" s="149"/>
      <c r="D557" s="149"/>
      <c r="E557" s="123"/>
      <c r="F557" s="128">
        <v>271121</v>
      </c>
      <c r="G557" s="203">
        <v>3219634</v>
      </c>
      <c r="H557" s="203">
        <v>6277825</v>
      </c>
      <c r="I557" s="203"/>
      <c r="J557" s="203">
        <v>145079939</v>
      </c>
      <c r="K557" s="203">
        <v>161070093</v>
      </c>
    </row>
    <row r="558" spans="1:11" ht="11.25" customHeight="1">
      <c r="A558" s="156" t="s">
        <v>1325</v>
      </c>
      <c r="B558" s="149"/>
      <c r="C558" s="149"/>
      <c r="D558" s="149"/>
      <c r="E558" s="123"/>
      <c r="F558" s="125">
        <v>271111</v>
      </c>
      <c r="G558" s="206" t="s">
        <v>1616</v>
      </c>
      <c r="H558" s="206" t="s">
        <v>1616</v>
      </c>
      <c r="I558" s="203"/>
      <c r="J558" s="206" t="s">
        <v>1616</v>
      </c>
      <c r="K558" s="203">
        <v>13</v>
      </c>
    </row>
    <row r="559" spans="1:11" ht="11.25" customHeight="1">
      <c r="A559" s="149" t="s">
        <v>1326</v>
      </c>
      <c r="B559" s="149"/>
      <c r="C559" s="149"/>
      <c r="D559" s="149"/>
      <c r="E559" s="123"/>
      <c r="F559" s="125">
        <v>2703</v>
      </c>
      <c r="G559" s="203">
        <v>1117</v>
      </c>
      <c r="H559" s="203">
        <v>1195</v>
      </c>
      <c r="I559" s="203"/>
      <c r="J559" s="203">
        <v>56919</v>
      </c>
      <c r="K559" s="203">
        <v>71635</v>
      </c>
    </row>
    <row r="560" spans="1:11" ht="11.25" customHeight="1">
      <c r="A560" s="123" t="s">
        <v>1619</v>
      </c>
      <c r="B560" s="123"/>
      <c r="C560" s="123"/>
      <c r="D560" s="123"/>
      <c r="E560" s="135"/>
      <c r="F560" s="204"/>
      <c r="G560" s="209"/>
      <c r="H560" s="209"/>
      <c r="I560" s="209"/>
      <c r="J560" s="209"/>
      <c r="K560" s="209"/>
    </row>
    <row r="561" spans="1:11" ht="11.25" customHeight="1">
      <c r="A561" s="153" t="s">
        <v>1327</v>
      </c>
      <c r="B561" s="123"/>
      <c r="C561" s="123"/>
      <c r="D561" s="123"/>
      <c r="E561" s="123"/>
      <c r="F561" s="205">
        <v>2709</v>
      </c>
      <c r="G561" s="203">
        <v>5066704</v>
      </c>
      <c r="H561" s="203">
        <v>6140200</v>
      </c>
      <c r="I561" s="203"/>
      <c r="J561" s="203">
        <v>145345480</v>
      </c>
      <c r="K561" s="203">
        <v>184045096</v>
      </c>
    </row>
    <row r="562" spans="1:11" ht="11.25" customHeight="1">
      <c r="A562" s="153" t="s">
        <v>1328</v>
      </c>
      <c r="B562" s="123"/>
      <c r="C562" s="123"/>
      <c r="D562" s="123"/>
      <c r="E562" s="135"/>
      <c r="F562" s="204"/>
      <c r="G562" s="209"/>
      <c r="H562" s="209"/>
      <c r="I562" s="209"/>
      <c r="J562" s="209"/>
      <c r="K562" s="209"/>
    </row>
    <row r="563" spans="1:11" ht="11.25" customHeight="1">
      <c r="A563" s="156" t="s">
        <v>1329</v>
      </c>
      <c r="B563" s="123"/>
      <c r="C563" s="123"/>
      <c r="D563" s="123"/>
      <c r="E563" s="135"/>
      <c r="F563" s="204"/>
      <c r="G563" s="209"/>
      <c r="H563" s="209"/>
      <c r="I563" s="209"/>
      <c r="J563" s="209"/>
      <c r="K563" s="209"/>
    </row>
    <row r="564" spans="1:11" ht="11.25" customHeight="1">
      <c r="A564" s="156" t="s">
        <v>1330</v>
      </c>
      <c r="B564" s="149"/>
      <c r="C564" s="149"/>
      <c r="D564" s="149"/>
      <c r="E564" s="123"/>
      <c r="F564" s="128">
        <v>271112</v>
      </c>
      <c r="G564" s="203">
        <v>70</v>
      </c>
      <c r="H564" s="203">
        <v>344</v>
      </c>
      <c r="I564" s="203"/>
      <c r="J564" s="203">
        <v>612998</v>
      </c>
      <c r="K564" s="203">
        <v>566461</v>
      </c>
    </row>
    <row r="565" spans="1:11" ht="11.25" customHeight="1">
      <c r="A565" s="156" t="s">
        <v>1331</v>
      </c>
      <c r="B565" s="149"/>
      <c r="C565" s="149"/>
      <c r="D565" s="149"/>
      <c r="E565" s="123"/>
      <c r="F565" s="125">
        <v>271113</v>
      </c>
      <c r="G565" s="203">
        <v>1234</v>
      </c>
      <c r="H565" s="203">
        <v>824</v>
      </c>
      <c r="I565" s="203"/>
      <c r="J565" s="203">
        <v>160133</v>
      </c>
      <c r="K565" s="203">
        <v>211140</v>
      </c>
    </row>
    <row r="566" spans="1:11" ht="11.25" customHeight="1">
      <c r="A566" s="156" t="s">
        <v>1332</v>
      </c>
      <c r="B566" s="149"/>
      <c r="C566" s="149"/>
      <c r="D566" s="149"/>
      <c r="E566" s="123"/>
      <c r="F566" s="125">
        <v>271114</v>
      </c>
      <c r="G566" s="203">
        <v>3288</v>
      </c>
      <c r="H566" s="203">
        <v>5390</v>
      </c>
      <c r="I566" s="203"/>
      <c r="J566" s="206" t="s">
        <v>1616</v>
      </c>
      <c r="K566" s="203">
        <v>962</v>
      </c>
    </row>
    <row r="567" spans="1:11" ht="11.25" customHeight="1">
      <c r="A567" s="156" t="s">
        <v>1333</v>
      </c>
      <c r="B567" s="149"/>
      <c r="C567" s="149"/>
      <c r="D567" s="149"/>
      <c r="E567" s="123"/>
      <c r="F567" s="125">
        <v>271119</v>
      </c>
      <c r="G567" s="203">
        <v>995</v>
      </c>
      <c r="H567" s="203">
        <v>6006</v>
      </c>
      <c r="I567" s="203"/>
      <c r="J567" s="203">
        <v>35250</v>
      </c>
      <c r="K567" s="203">
        <v>2330</v>
      </c>
    </row>
    <row r="568" spans="1:11" ht="11.25" customHeight="1">
      <c r="A568" s="167" t="s">
        <v>1334</v>
      </c>
      <c r="B568" s="146"/>
      <c r="C568" s="146"/>
      <c r="D568" s="146"/>
      <c r="E568" s="135"/>
      <c r="F568" s="122"/>
      <c r="G568" s="209"/>
      <c r="H568" s="209"/>
      <c r="I568" s="209"/>
      <c r="J568" s="209"/>
      <c r="K568" s="209"/>
    </row>
    <row r="569" spans="1:11" ht="11.25" customHeight="1">
      <c r="A569" s="142" t="s">
        <v>1335</v>
      </c>
      <c r="B569" s="146"/>
      <c r="C569" s="146"/>
      <c r="D569" s="146"/>
      <c r="E569" s="135"/>
      <c r="F569" s="126"/>
      <c r="G569" s="209"/>
      <c r="H569" s="209"/>
      <c r="I569" s="209"/>
      <c r="J569" s="209"/>
      <c r="K569" s="209"/>
    </row>
    <row r="570" spans="1:11" ht="11.25" customHeight="1">
      <c r="A570" s="141" t="s">
        <v>1336</v>
      </c>
      <c r="B570" s="149"/>
      <c r="C570" s="149"/>
      <c r="D570" s="149"/>
      <c r="E570" s="123"/>
      <c r="F570" s="128">
        <v>2710</v>
      </c>
      <c r="G570" s="203">
        <v>157270</v>
      </c>
      <c r="H570" s="203">
        <v>143222</v>
      </c>
      <c r="I570" s="203"/>
      <c r="J570" s="203">
        <v>68431657</v>
      </c>
      <c r="K570" s="203">
        <v>74681228</v>
      </c>
    </row>
    <row r="571" spans="1:11" ht="11.25" customHeight="1">
      <c r="A571" s="167" t="s">
        <v>1337</v>
      </c>
      <c r="B571" s="146"/>
      <c r="C571" s="146"/>
      <c r="D571" s="146"/>
      <c r="E571" s="135"/>
      <c r="F571" s="122"/>
      <c r="G571" s="209"/>
      <c r="H571" s="209"/>
      <c r="I571" s="209"/>
      <c r="J571" s="209"/>
      <c r="K571" s="209"/>
    </row>
    <row r="572" spans="1:11" ht="11.25" customHeight="1">
      <c r="A572" s="141" t="s">
        <v>1338</v>
      </c>
      <c r="B572" s="149"/>
      <c r="C572" s="149"/>
      <c r="D572" s="149"/>
      <c r="E572" s="123"/>
      <c r="F572" s="128">
        <v>2712</v>
      </c>
      <c r="G572" s="203">
        <v>4079</v>
      </c>
      <c r="H572" s="203">
        <v>4167</v>
      </c>
      <c r="I572" s="203"/>
      <c r="J572" s="206" t="s">
        <v>1662</v>
      </c>
      <c r="K572" s="206" t="s">
        <v>1662</v>
      </c>
    </row>
    <row r="573" spans="1:11" ht="11.25" customHeight="1">
      <c r="A573" s="156" t="s">
        <v>1339</v>
      </c>
      <c r="B573" s="123"/>
      <c r="C573" s="123"/>
      <c r="D573" s="123"/>
      <c r="E573" s="123"/>
      <c r="F573" s="202">
        <v>271320</v>
      </c>
      <c r="G573" s="203">
        <v>9716</v>
      </c>
      <c r="H573" s="203">
        <v>10117</v>
      </c>
      <c r="I573" s="203"/>
      <c r="J573" s="203">
        <v>267378</v>
      </c>
      <c r="K573" s="203">
        <v>318739</v>
      </c>
    </row>
    <row r="574" spans="1:11" ht="11.25" customHeight="1">
      <c r="A574" s="138" t="s">
        <v>1340</v>
      </c>
      <c r="B574" s="130"/>
      <c r="C574" s="130"/>
      <c r="D574" s="130"/>
      <c r="E574" s="176"/>
      <c r="F574" s="202">
        <v>271390</v>
      </c>
      <c r="G574" s="210">
        <v>152</v>
      </c>
      <c r="H574" s="210">
        <v>95</v>
      </c>
      <c r="I574" s="210"/>
      <c r="J574" s="210">
        <v>56986</v>
      </c>
      <c r="K574" s="210">
        <v>40959</v>
      </c>
    </row>
    <row r="575" spans="1:11" ht="11.25" customHeight="1">
      <c r="A575" s="167" t="s">
        <v>1341</v>
      </c>
      <c r="B575" s="146"/>
      <c r="C575" s="146"/>
      <c r="D575" s="146"/>
      <c r="E575" s="135"/>
      <c r="F575" s="122"/>
      <c r="G575" s="209"/>
      <c r="H575" s="209"/>
      <c r="I575" s="209"/>
      <c r="J575" s="209"/>
      <c r="K575" s="209"/>
    </row>
    <row r="576" spans="1:11" ht="11.25" customHeight="1">
      <c r="A576" s="141" t="s">
        <v>1342</v>
      </c>
      <c r="B576" s="149"/>
      <c r="C576" s="149"/>
      <c r="D576" s="149"/>
      <c r="E576" s="123"/>
      <c r="F576" s="128">
        <v>2715</v>
      </c>
      <c r="G576" s="203">
        <v>7408</v>
      </c>
      <c r="H576" s="203">
        <v>2289</v>
      </c>
      <c r="I576" s="203"/>
      <c r="J576" s="206">
        <v>3834</v>
      </c>
      <c r="K576" s="206">
        <v>6590</v>
      </c>
    </row>
    <row r="577" spans="1:11" ht="11.25" customHeight="1">
      <c r="A577" s="156" t="s">
        <v>1343</v>
      </c>
      <c r="B577" s="123"/>
      <c r="C577" s="123"/>
      <c r="D577" s="123"/>
      <c r="E577" s="135"/>
      <c r="F577" s="204"/>
      <c r="G577" s="209"/>
      <c r="H577" s="209"/>
      <c r="I577" s="209"/>
      <c r="J577" s="209"/>
      <c r="K577" s="209"/>
    </row>
    <row r="578" spans="1:11" ht="11.25" customHeight="1">
      <c r="A578" s="141" t="s">
        <v>1344</v>
      </c>
      <c r="B578" s="149"/>
      <c r="C578" s="149"/>
      <c r="D578" s="149"/>
      <c r="E578" s="123"/>
      <c r="F578" s="128">
        <v>271311</v>
      </c>
      <c r="G578" s="203">
        <v>575457</v>
      </c>
      <c r="H578" s="203">
        <v>399604</v>
      </c>
      <c r="I578" s="203"/>
      <c r="J578" s="203">
        <v>163415</v>
      </c>
      <c r="K578" s="203">
        <v>118634</v>
      </c>
    </row>
    <row r="579" spans="1:11" ht="11.25" customHeight="1">
      <c r="A579" s="141" t="s">
        <v>1345</v>
      </c>
      <c r="B579" s="149"/>
      <c r="C579" s="149"/>
      <c r="D579" s="149"/>
      <c r="E579" s="123"/>
      <c r="F579" s="128">
        <v>271312</v>
      </c>
      <c r="G579" s="203">
        <v>179972</v>
      </c>
      <c r="H579" s="203">
        <v>132538</v>
      </c>
      <c r="I579" s="203"/>
      <c r="J579" s="203">
        <v>1008</v>
      </c>
      <c r="K579" s="206" t="s">
        <v>1616</v>
      </c>
    </row>
    <row r="580" spans="1:11" ht="11.25" customHeight="1">
      <c r="A580" s="258" t="s">
        <v>1346</v>
      </c>
      <c r="B580" s="258"/>
      <c r="C580" s="258"/>
      <c r="D580" s="258"/>
      <c r="E580" s="258"/>
      <c r="F580" s="258"/>
      <c r="G580" s="258"/>
      <c r="H580" s="258"/>
      <c r="I580" s="258"/>
      <c r="J580" s="258"/>
      <c r="K580" s="258"/>
    </row>
    <row r="581" spans="1:11" ht="11.25" customHeight="1">
      <c r="A581" s="295" t="s">
        <v>1347</v>
      </c>
      <c r="B581" s="295"/>
      <c r="C581" s="295"/>
      <c r="D581" s="295"/>
      <c r="E581" s="295"/>
      <c r="F581" s="295"/>
      <c r="G581" s="295"/>
      <c r="H581" s="295"/>
      <c r="I581" s="295"/>
      <c r="J581" s="295"/>
      <c r="K581" s="295"/>
    </row>
    <row r="582" spans="1:11" ht="11.25" customHeight="1">
      <c r="A582" s="295" t="s">
        <v>1348</v>
      </c>
      <c r="B582" s="295"/>
      <c r="C582" s="295"/>
      <c r="D582" s="295"/>
      <c r="E582" s="295"/>
      <c r="F582" s="295"/>
      <c r="G582" s="295"/>
      <c r="H582" s="295"/>
      <c r="I582" s="295"/>
      <c r="J582" s="295"/>
      <c r="K582" s="295"/>
    </row>
    <row r="583" spans="1:11" ht="11.25" customHeight="1">
      <c r="A583" s="295" t="s">
        <v>1349</v>
      </c>
      <c r="B583" s="295"/>
      <c r="C583" s="295"/>
      <c r="D583" s="295"/>
      <c r="E583" s="295"/>
      <c r="F583" s="295"/>
      <c r="G583" s="295"/>
      <c r="H583" s="295"/>
      <c r="I583" s="295"/>
      <c r="J583" s="295"/>
      <c r="K583" s="295"/>
    </row>
    <row r="584" spans="1:11" ht="11.25" customHeight="1">
      <c r="A584" s="251"/>
      <c r="B584" s="251"/>
      <c r="C584" s="251"/>
      <c r="D584" s="251"/>
      <c r="E584" s="251"/>
      <c r="F584" s="251"/>
      <c r="G584" s="251"/>
      <c r="H584" s="251"/>
      <c r="I584" s="251"/>
      <c r="J584" s="251"/>
      <c r="K584" s="251"/>
    </row>
    <row r="585" spans="1:11" ht="11.25" customHeight="1">
      <c r="A585" s="252" t="s">
        <v>1350</v>
      </c>
      <c r="B585" s="252"/>
      <c r="C585" s="252"/>
      <c r="D585" s="252"/>
      <c r="E585" s="252"/>
      <c r="F585" s="252"/>
      <c r="G585" s="252"/>
      <c r="H585" s="252"/>
      <c r="I585" s="252"/>
      <c r="J585" s="252"/>
      <c r="K585" s="252"/>
    </row>
  </sheetData>
  <mergeCells count="117">
    <mergeCell ref="A132:K132"/>
    <mergeCell ref="A131:K131"/>
    <mergeCell ref="A263:K263"/>
    <mergeCell ref="A394:K394"/>
    <mergeCell ref="A329:K329"/>
    <mergeCell ref="A330:K330"/>
    <mergeCell ref="A332:K332"/>
    <mergeCell ref="A328:K328"/>
    <mergeCell ref="A331:K331"/>
    <mergeCell ref="A204:D204"/>
    <mergeCell ref="A532:D532"/>
    <mergeCell ref="A542:D542"/>
    <mergeCell ref="A528:K528"/>
    <mergeCell ref="G530:H530"/>
    <mergeCell ref="J530:K530"/>
    <mergeCell ref="A531:D531"/>
    <mergeCell ref="A466:D466"/>
    <mergeCell ref="A467:D467"/>
    <mergeCell ref="A525:K525"/>
    <mergeCell ref="A526:K526"/>
    <mergeCell ref="A522:K522"/>
    <mergeCell ref="A523:K523"/>
    <mergeCell ref="A524:K524"/>
    <mergeCell ref="A396:K396"/>
    <mergeCell ref="A398:K398"/>
    <mergeCell ref="G400:H400"/>
    <mergeCell ref="J400:K400"/>
    <mergeCell ref="A399:K399"/>
    <mergeCell ref="A205:D205"/>
    <mergeCell ref="A264:K264"/>
    <mergeCell ref="A265:K265"/>
    <mergeCell ref="A262:K262"/>
    <mergeCell ref="A198:K198"/>
    <mergeCell ref="A199:K199"/>
    <mergeCell ref="A201:K201"/>
    <mergeCell ref="G203:H203"/>
    <mergeCell ref="J203:K203"/>
    <mergeCell ref="A200:K200"/>
    <mergeCell ref="A202:K202"/>
    <mergeCell ref="A203:D203"/>
    <mergeCell ref="A133:K133"/>
    <mergeCell ref="A134:K134"/>
    <mergeCell ref="A136:K136"/>
    <mergeCell ref="A135:K135"/>
    <mergeCell ref="A7:D7"/>
    <mergeCell ref="A8:D8"/>
    <mergeCell ref="A66:K66"/>
    <mergeCell ref="A67:K67"/>
    <mergeCell ref="A64:K64"/>
    <mergeCell ref="A65:K65"/>
    <mergeCell ref="A1:K1"/>
    <mergeCell ref="A2:K2"/>
    <mergeCell ref="A4:K4"/>
    <mergeCell ref="G6:H6"/>
    <mergeCell ref="J6:K6"/>
    <mergeCell ref="A5:K5"/>
    <mergeCell ref="A3:K3"/>
    <mergeCell ref="A68:K68"/>
    <mergeCell ref="A70:K70"/>
    <mergeCell ref="A71:D71"/>
    <mergeCell ref="A130:K130"/>
    <mergeCell ref="A69:K69"/>
    <mergeCell ref="G71:H71"/>
    <mergeCell ref="J71:K71"/>
    <mergeCell ref="A72:D72"/>
    <mergeCell ref="A73:D73"/>
    <mergeCell ref="A137:K137"/>
    <mergeCell ref="A138:D138"/>
    <mergeCell ref="A196:K196"/>
    <mergeCell ref="A197:K197"/>
    <mergeCell ref="G138:H138"/>
    <mergeCell ref="J138:K138"/>
    <mergeCell ref="A139:D139"/>
    <mergeCell ref="A140:D140"/>
    <mergeCell ref="A266:K266"/>
    <mergeCell ref="A268:K268"/>
    <mergeCell ref="A269:D269"/>
    <mergeCell ref="A327:K327"/>
    <mergeCell ref="A267:K267"/>
    <mergeCell ref="G269:H269"/>
    <mergeCell ref="J269:K269"/>
    <mergeCell ref="A270:D270"/>
    <mergeCell ref="A271:D271"/>
    <mergeCell ref="A333:K333"/>
    <mergeCell ref="A334:D334"/>
    <mergeCell ref="A393:K393"/>
    <mergeCell ref="A397:K397"/>
    <mergeCell ref="G334:H334"/>
    <mergeCell ref="J334:K334"/>
    <mergeCell ref="A335:D335"/>
    <mergeCell ref="A336:D336"/>
    <mergeCell ref="A375:D375"/>
    <mergeCell ref="A395:K395"/>
    <mergeCell ref="A456:K456"/>
    <mergeCell ref="A457:K457"/>
    <mergeCell ref="A458:K458"/>
    <mergeCell ref="A401:D401"/>
    <mergeCell ref="A402:D402"/>
    <mergeCell ref="A459:K459"/>
    <mergeCell ref="A462:K462"/>
    <mergeCell ref="A464:K464"/>
    <mergeCell ref="A465:D465"/>
    <mergeCell ref="A460:K460"/>
    <mergeCell ref="A461:K461"/>
    <mergeCell ref="A463:K463"/>
    <mergeCell ref="G465:H465"/>
    <mergeCell ref="J465:K465"/>
    <mergeCell ref="A585:K585"/>
    <mergeCell ref="A6:D6"/>
    <mergeCell ref="A581:K581"/>
    <mergeCell ref="A582:K582"/>
    <mergeCell ref="A583:K583"/>
    <mergeCell ref="A584:K584"/>
    <mergeCell ref="A527:K527"/>
    <mergeCell ref="A529:K529"/>
    <mergeCell ref="A530:D530"/>
    <mergeCell ref="A580:K580"/>
  </mergeCells>
  <printOptions/>
  <pageMargins left="0.5" right="0.5" top="0.5" bottom="0.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H42"/>
  <sheetViews>
    <sheetView workbookViewId="0" topLeftCell="A1">
      <selection activeCell="A1" sqref="A1:H1"/>
    </sheetView>
  </sheetViews>
  <sheetFormatPr defaultColWidth="9.140625" defaultRowHeight="12.75"/>
  <cols>
    <col min="1" max="4" width="11.7109375" style="0" customWidth="1"/>
    <col min="5" max="5" width="1.7109375" style="0" customWidth="1"/>
    <col min="6" max="6" width="8.421875" style="0" customWidth="1"/>
    <col min="7" max="8" width="10.7109375" style="0" customWidth="1"/>
  </cols>
  <sheetData>
    <row r="1" spans="1:8" ht="11.25" customHeight="1">
      <c r="A1" s="253" t="s">
        <v>1352</v>
      </c>
      <c r="B1" s="253"/>
      <c r="C1" s="253"/>
      <c r="D1" s="253"/>
      <c r="E1" s="253"/>
      <c r="F1" s="253"/>
      <c r="G1" s="253"/>
      <c r="H1" s="253"/>
    </row>
    <row r="2" spans="1:8" ht="11.25" customHeight="1">
      <c r="A2" s="253" t="s">
        <v>1353</v>
      </c>
      <c r="B2" s="253"/>
      <c r="C2" s="253"/>
      <c r="D2" s="253"/>
      <c r="E2" s="253"/>
      <c r="F2" s="253"/>
      <c r="G2" s="253"/>
      <c r="H2" s="253"/>
    </row>
    <row r="3" spans="1:8" ht="11.25" customHeight="1">
      <c r="A3" s="252"/>
      <c r="B3" s="252"/>
      <c r="C3" s="252"/>
      <c r="D3" s="252"/>
      <c r="E3" s="252"/>
      <c r="F3" s="252"/>
      <c r="G3" s="252"/>
      <c r="H3" s="252"/>
    </row>
    <row r="4" spans="1:8" ht="11.25" customHeight="1">
      <c r="A4" s="253" t="s">
        <v>1354</v>
      </c>
      <c r="B4" s="260"/>
      <c r="C4" s="260"/>
      <c r="D4" s="260"/>
      <c r="E4" s="260"/>
      <c r="F4" s="260"/>
      <c r="G4" s="260"/>
      <c r="H4" s="260"/>
    </row>
    <row r="5" spans="1:8" ht="11.25" customHeight="1">
      <c r="A5" s="255"/>
      <c r="B5" s="255"/>
      <c r="C5" s="255"/>
      <c r="D5" s="255"/>
      <c r="E5" s="255"/>
      <c r="F5" s="255"/>
      <c r="G5" s="255"/>
      <c r="H5" s="255"/>
    </row>
    <row r="6" spans="1:8" ht="11.25" customHeight="1">
      <c r="A6" s="280" t="s">
        <v>1408</v>
      </c>
      <c r="B6" s="280"/>
      <c r="C6" s="280"/>
      <c r="D6" s="280"/>
      <c r="E6" s="128"/>
      <c r="F6" s="205" t="s">
        <v>1355</v>
      </c>
      <c r="G6" s="206" t="s">
        <v>1612</v>
      </c>
      <c r="H6" s="206" t="s">
        <v>1613</v>
      </c>
    </row>
    <row r="7" spans="1:8" ht="11.25" customHeight="1">
      <c r="A7" s="297" t="s">
        <v>1410</v>
      </c>
      <c r="B7" s="297"/>
      <c r="C7" s="297"/>
      <c r="D7" s="297"/>
      <c r="E7" s="126"/>
      <c r="F7" s="207"/>
      <c r="G7" s="208"/>
      <c r="H7" s="208"/>
    </row>
    <row r="8" spans="1:8" ht="11.25" customHeight="1">
      <c r="A8" s="130" t="s">
        <v>1356</v>
      </c>
      <c r="B8" s="130"/>
      <c r="C8" s="130"/>
      <c r="D8" s="130"/>
      <c r="E8" s="123"/>
      <c r="F8" s="204">
        <v>253090</v>
      </c>
      <c r="G8" s="203">
        <v>5295030</v>
      </c>
      <c r="H8" s="203">
        <v>6889058</v>
      </c>
    </row>
    <row r="9" spans="1:8" ht="11.25" customHeight="1">
      <c r="A9" s="130" t="s">
        <v>1445</v>
      </c>
      <c r="B9" s="130"/>
      <c r="C9" s="130"/>
      <c r="D9" s="130"/>
      <c r="E9" s="123"/>
      <c r="F9" s="202">
        <v>8107</v>
      </c>
      <c r="G9" s="206">
        <v>303354</v>
      </c>
      <c r="H9" s="206">
        <v>951281</v>
      </c>
    </row>
    <row r="10" spans="1:8" ht="11.25" customHeight="1">
      <c r="A10" s="161" t="s">
        <v>1357</v>
      </c>
      <c r="B10" s="161"/>
      <c r="C10" s="161"/>
      <c r="D10" s="161"/>
      <c r="E10" s="131"/>
      <c r="F10" s="204"/>
      <c r="G10" s="211"/>
      <c r="H10" s="211"/>
    </row>
    <row r="11" spans="1:8" ht="11.25" customHeight="1">
      <c r="A11" s="153" t="s">
        <v>1358</v>
      </c>
      <c r="B11" s="149"/>
      <c r="C11" s="149"/>
      <c r="D11" s="149"/>
      <c r="E11" s="123"/>
      <c r="F11" s="205">
        <v>8105</v>
      </c>
      <c r="G11" s="203">
        <v>99741904</v>
      </c>
      <c r="H11" s="203">
        <v>56747281</v>
      </c>
    </row>
    <row r="12" spans="1:8" ht="11.25" customHeight="1">
      <c r="A12" s="161" t="s">
        <v>924</v>
      </c>
      <c r="B12" s="161"/>
      <c r="C12" s="161"/>
      <c r="D12" s="161"/>
      <c r="E12" s="135"/>
      <c r="F12" s="126"/>
      <c r="G12" s="209"/>
      <c r="H12" s="209"/>
    </row>
    <row r="13" spans="1:8" ht="11.25" customHeight="1">
      <c r="A13" s="153" t="s">
        <v>1359</v>
      </c>
      <c r="B13" s="149"/>
      <c r="C13" s="149"/>
      <c r="D13" s="149"/>
      <c r="E13" s="123"/>
      <c r="F13" s="205">
        <v>282530</v>
      </c>
      <c r="G13" s="214">
        <v>19000595</v>
      </c>
      <c r="H13" s="214">
        <v>18787204</v>
      </c>
    </row>
    <row r="14" spans="1:8" ht="11.25" customHeight="1">
      <c r="A14" s="130" t="s">
        <v>1614</v>
      </c>
      <c r="B14" s="130"/>
      <c r="C14" s="130"/>
      <c r="D14" s="130"/>
      <c r="E14" s="135"/>
      <c r="F14" s="122"/>
      <c r="G14" s="209"/>
      <c r="H14" s="209"/>
    </row>
    <row r="15" spans="1:8" ht="11.25" customHeight="1">
      <c r="A15" s="162" t="s">
        <v>1009</v>
      </c>
      <c r="B15" s="146"/>
      <c r="C15" s="146"/>
      <c r="D15" s="146"/>
      <c r="E15" s="135"/>
      <c r="F15" s="122"/>
      <c r="G15" s="209"/>
      <c r="H15" s="209"/>
    </row>
    <row r="16" spans="1:8" ht="11.25" customHeight="1">
      <c r="A16" s="156" t="s">
        <v>1360</v>
      </c>
      <c r="B16" s="149"/>
      <c r="C16" s="149"/>
      <c r="D16" s="149"/>
      <c r="E16" s="123"/>
      <c r="F16" s="128">
        <v>7203</v>
      </c>
      <c r="G16" s="206">
        <v>53899550</v>
      </c>
      <c r="H16" s="206">
        <v>72591015</v>
      </c>
    </row>
    <row r="17" spans="1:8" ht="11.25" customHeight="1">
      <c r="A17" s="177" t="s">
        <v>1032</v>
      </c>
      <c r="B17" s="161"/>
      <c r="C17" s="161"/>
      <c r="D17" s="161"/>
      <c r="E17" s="131"/>
      <c r="F17" s="122"/>
      <c r="G17" s="211"/>
      <c r="H17" s="211"/>
    </row>
    <row r="18" spans="1:8" ht="11.25" customHeight="1">
      <c r="A18" s="156" t="s">
        <v>1033</v>
      </c>
      <c r="B18" s="149"/>
      <c r="C18" s="149"/>
      <c r="D18" s="149"/>
      <c r="E18" s="135"/>
      <c r="F18" s="122"/>
      <c r="G18" s="209"/>
      <c r="H18" s="209"/>
    </row>
    <row r="19" spans="1:8" ht="11.25" customHeight="1">
      <c r="A19" s="181" t="s">
        <v>1034</v>
      </c>
      <c r="B19" s="130"/>
      <c r="C19" s="130"/>
      <c r="D19" s="130"/>
      <c r="E19" s="123"/>
      <c r="F19" s="122">
        <v>7208</v>
      </c>
      <c r="G19" s="203">
        <v>880846534</v>
      </c>
      <c r="H19" s="203">
        <v>1340754922</v>
      </c>
    </row>
    <row r="20" spans="1:8" ht="11.25" customHeight="1">
      <c r="A20" s="181" t="s">
        <v>1035</v>
      </c>
      <c r="B20" s="130"/>
      <c r="C20" s="130"/>
      <c r="D20" s="130"/>
      <c r="E20" s="123"/>
      <c r="F20" s="125">
        <v>7209</v>
      </c>
      <c r="G20" s="203">
        <v>427125670</v>
      </c>
      <c r="H20" s="203">
        <v>578793586</v>
      </c>
    </row>
    <row r="21" spans="1:8" ht="11.25" customHeight="1">
      <c r="A21" s="161" t="s">
        <v>453</v>
      </c>
      <c r="B21" s="161"/>
      <c r="C21" s="161"/>
      <c r="D21" s="161"/>
      <c r="E21" s="131"/>
      <c r="F21" s="122"/>
      <c r="G21" s="220"/>
      <c r="H21" s="220"/>
    </row>
    <row r="22" spans="1:8" ht="11.25" customHeight="1">
      <c r="A22" s="153" t="s">
        <v>1361</v>
      </c>
      <c r="B22" s="149"/>
      <c r="C22" s="149"/>
      <c r="D22" s="149"/>
      <c r="E22" s="123"/>
      <c r="F22" s="122">
        <v>810411</v>
      </c>
      <c r="G22" s="203">
        <v>39687149</v>
      </c>
      <c r="H22" s="203">
        <v>43509965</v>
      </c>
    </row>
    <row r="23" spans="1:8" ht="11.25" customHeight="1">
      <c r="A23" s="176" t="s">
        <v>1362</v>
      </c>
      <c r="B23" s="130"/>
      <c r="C23" s="130"/>
      <c r="D23" s="176"/>
      <c r="E23" s="176"/>
      <c r="F23" s="202">
        <v>7502</v>
      </c>
      <c r="G23" s="210">
        <v>1086263372</v>
      </c>
      <c r="H23" s="210">
        <v>1688336887</v>
      </c>
    </row>
    <row r="24" spans="1:8" ht="11.25" customHeight="1">
      <c r="A24" s="176" t="s">
        <v>1363</v>
      </c>
      <c r="B24" s="130"/>
      <c r="C24" s="130"/>
      <c r="D24" s="176"/>
      <c r="E24" s="176"/>
      <c r="F24" s="202">
        <v>8001</v>
      </c>
      <c r="G24" s="210">
        <v>9543248</v>
      </c>
      <c r="H24" s="210">
        <v>7801732</v>
      </c>
    </row>
    <row r="25" spans="1:8" ht="11.25" customHeight="1">
      <c r="A25" s="130" t="s">
        <v>387</v>
      </c>
      <c r="B25" s="130"/>
      <c r="C25" s="130"/>
      <c r="D25" s="130"/>
      <c r="E25" s="123"/>
      <c r="F25" s="202">
        <v>810890</v>
      </c>
      <c r="G25" s="203">
        <v>195354976</v>
      </c>
      <c r="H25" s="203">
        <v>154213881</v>
      </c>
    </row>
    <row r="26" spans="1:8" ht="11.25" customHeight="1">
      <c r="A26" s="176" t="s">
        <v>388</v>
      </c>
      <c r="B26" s="130"/>
      <c r="C26" s="130"/>
      <c r="D26" s="176"/>
      <c r="E26" s="176"/>
      <c r="F26" s="202">
        <v>7901</v>
      </c>
      <c r="G26" s="210">
        <v>97321515</v>
      </c>
      <c r="H26" s="210">
        <v>89336466</v>
      </c>
    </row>
    <row r="27" spans="1:8" ht="11.25" customHeight="1">
      <c r="A27" s="297" t="s">
        <v>1142</v>
      </c>
      <c r="B27" s="297"/>
      <c r="C27" s="297"/>
      <c r="D27" s="297"/>
      <c r="E27" s="150"/>
      <c r="F27" s="204"/>
      <c r="G27" s="220"/>
      <c r="H27" s="220"/>
    </row>
    <row r="28" spans="1:8" ht="11.25" customHeight="1">
      <c r="A28" s="123" t="s">
        <v>978</v>
      </c>
      <c r="B28" s="123"/>
      <c r="C28" s="123"/>
      <c r="D28" s="123"/>
      <c r="E28" s="123"/>
      <c r="F28" s="204">
        <v>2524</v>
      </c>
      <c r="G28" s="203">
        <v>55269574</v>
      </c>
      <c r="H28" s="203">
        <v>57594051</v>
      </c>
    </row>
    <row r="29" spans="1:8" ht="11.25" customHeight="1">
      <c r="A29" s="149" t="s">
        <v>389</v>
      </c>
      <c r="B29" s="123"/>
      <c r="C29" s="123"/>
      <c r="D29" s="123"/>
      <c r="E29" s="176"/>
      <c r="F29" s="202">
        <v>281000</v>
      </c>
      <c r="G29" s="210">
        <v>24043597</v>
      </c>
      <c r="H29" s="210">
        <v>24026510</v>
      </c>
    </row>
    <row r="30" spans="1:8" ht="11.25" customHeight="1">
      <c r="A30" s="146" t="s">
        <v>390</v>
      </c>
      <c r="B30" s="146"/>
      <c r="C30" s="146"/>
      <c r="D30" s="146"/>
      <c r="E30" s="135"/>
      <c r="F30" s="122"/>
      <c r="G30" s="209"/>
      <c r="H30" s="209"/>
    </row>
    <row r="31" spans="1:8" ht="11.25" customHeight="1">
      <c r="A31" s="153" t="s">
        <v>1161</v>
      </c>
      <c r="B31" s="149"/>
      <c r="C31" s="149"/>
      <c r="D31" s="149"/>
      <c r="E31" s="123"/>
      <c r="F31" s="128">
        <v>2523</v>
      </c>
      <c r="G31" s="203">
        <v>49251309</v>
      </c>
      <c r="H31" s="203">
        <v>46151721</v>
      </c>
    </row>
    <row r="32" spans="1:8" ht="11.25" customHeight="1">
      <c r="A32" s="146" t="s">
        <v>250</v>
      </c>
      <c r="B32" s="146"/>
      <c r="C32" s="146"/>
      <c r="D32" s="146"/>
      <c r="E32" s="135"/>
      <c r="F32" s="122"/>
      <c r="G32" s="209"/>
      <c r="H32" s="209"/>
    </row>
    <row r="33" spans="1:8" ht="11.25" customHeight="1">
      <c r="A33" s="153" t="s">
        <v>391</v>
      </c>
      <c r="B33" s="149"/>
      <c r="C33" s="149"/>
      <c r="D33" s="149"/>
      <c r="E33" s="123"/>
      <c r="F33" s="128">
        <v>2510</v>
      </c>
      <c r="G33" s="203">
        <v>115064272</v>
      </c>
      <c r="H33" s="203">
        <v>113525873</v>
      </c>
    </row>
    <row r="34" spans="1:8" ht="11.25" customHeight="1">
      <c r="A34" s="146" t="s">
        <v>1895</v>
      </c>
      <c r="B34" s="146"/>
      <c r="C34" s="146"/>
      <c r="D34" s="146"/>
      <c r="E34" s="135"/>
      <c r="F34" s="122"/>
      <c r="G34" s="209"/>
      <c r="H34" s="209"/>
    </row>
    <row r="35" spans="1:8" ht="11.25" customHeight="1">
      <c r="A35" s="153" t="s">
        <v>1896</v>
      </c>
      <c r="B35" s="149"/>
      <c r="C35" s="149"/>
      <c r="D35" s="149"/>
      <c r="E35" s="123"/>
      <c r="F35" s="128">
        <v>2503</v>
      </c>
      <c r="G35" s="203">
        <v>23947604</v>
      </c>
      <c r="H35" s="203">
        <v>60521733</v>
      </c>
    </row>
    <row r="36" spans="1:8" ht="11.25" customHeight="1">
      <c r="A36" s="297" t="s">
        <v>1310</v>
      </c>
      <c r="B36" s="297"/>
      <c r="C36" s="297"/>
      <c r="D36" s="297"/>
      <c r="E36" s="126"/>
      <c r="F36" s="204"/>
      <c r="G36" s="208"/>
      <c r="H36" s="208"/>
    </row>
    <row r="37" spans="1:8" ht="11.25" customHeight="1">
      <c r="A37" s="149" t="s">
        <v>392</v>
      </c>
      <c r="B37" s="149"/>
      <c r="C37" s="149"/>
      <c r="D37" s="149"/>
      <c r="E37" s="123"/>
      <c r="F37" s="128">
        <v>270112</v>
      </c>
      <c r="G37" s="203">
        <v>1269996167</v>
      </c>
      <c r="H37" s="203">
        <v>1021123154</v>
      </c>
    </row>
    <row r="38" spans="1:8" ht="11.25" customHeight="1">
      <c r="A38" s="298" t="s">
        <v>393</v>
      </c>
      <c r="B38" s="298"/>
      <c r="C38" s="298"/>
      <c r="D38" s="298"/>
      <c r="E38" s="298"/>
      <c r="F38" s="298"/>
      <c r="G38" s="298"/>
      <c r="H38" s="298"/>
    </row>
    <row r="39" spans="1:8" ht="11.25" customHeight="1">
      <c r="A39" s="295" t="s">
        <v>394</v>
      </c>
      <c r="B39" s="295"/>
      <c r="C39" s="295"/>
      <c r="D39" s="295"/>
      <c r="E39" s="295"/>
      <c r="F39" s="295"/>
      <c r="G39" s="295"/>
      <c r="H39" s="295"/>
    </row>
    <row r="40" spans="1:8" ht="11.25" customHeight="1">
      <c r="A40" s="295" t="s">
        <v>395</v>
      </c>
      <c r="B40" s="295"/>
      <c r="C40" s="295"/>
      <c r="D40" s="295"/>
      <c r="E40" s="295"/>
      <c r="F40" s="295"/>
      <c r="G40" s="295"/>
      <c r="H40" s="295"/>
    </row>
    <row r="41" spans="1:8" ht="11.25" customHeight="1">
      <c r="A41" s="252"/>
      <c r="B41" s="252"/>
      <c r="C41" s="252"/>
      <c r="D41" s="252"/>
      <c r="E41" s="252"/>
      <c r="F41" s="252"/>
      <c r="G41" s="252"/>
      <c r="H41" s="252"/>
    </row>
    <row r="42" spans="1:8" ht="11.25" customHeight="1">
      <c r="A42" s="252" t="s">
        <v>1350</v>
      </c>
      <c r="B42" s="252"/>
      <c r="C42" s="252"/>
      <c r="D42" s="252"/>
      <c r="E42" s="252"/>
      <c r="F42" s="252"/>
      <c r="G42" s="252"/>
      <c r="H42" s="252"/>
    </row>
  </sheetData>
  <mergeCells count="14">
    <mergeCell ref="A7:D7"/>
    <mergeCell ref="A27:D27"/>
    <mergeCell ref="A36:D36"/>
    <mergeCell ref="A1:H1"/>
    <mergeCell ref="A2:H2"/>
    <mergeCell ref="A4:H4"/>
    <mergeCell ref="A6:D6"/>
    <mergeCell ref="A3:H3"/>
    <mergeCell ref="A5:H5"/>
    <mergeCell ref="A42:H42"/>
    <mergeCell ref="A39:H39"/>
    <mergeCell ref="A40:H40"/>
    <mergeCell ref="A38:H38"/>
    <mergeCell ref="A41:H41"/>
  </mergeCells>
  <printOptions/>
  <pageMargins left="0.5" right="0.5" top="0.5" bottom="0.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H42"/>
  <sheetViews>
    <sheetView workbookViewId="0" topLeftCell="A1">
      <selection activeCell="A1" sqref="A1:H1"/>
    </sheetView>
  </sheetViews>
  <sheetFormatPr defaultColWidth="9.140625" defaultRowHeight="12.75"/>
  <cols>
    <col min="1" max="4" width="11.7109375" style="0" customWidth="1"/>
    <col min="5" max="5" width="1.7109375" style="0" customWidth="1"/>
    <col min="6" max="6" width="8.421875" style="0" customWidth="1"/>
    <col min="7" max="8" width="10.7109375" style="0" customWidth="1"/>
  </cols>
  <sheetData>
    <row r="1" spans="1:8" ht="11.25" customHeight="1">
      <c r="A1" s="253" t="s">
        <v>396</v>
      </c>
      <c r="B1" s="253"/>
      <c r="C1" s="253"/>
      <c r="D1" s="253"/>
      <c r="E1" s="253"/>
      <c r="F1" s="253"/>
      <c r="G1" s="253"/>
      <c r="H1" s="253"/>
    </row>
    <row r="2" spans="1:8" ht="11.25" customHeight="1">
      <c r="A2" s="253" t="s">
        <v>397</v>
      </c>
      <c r="B2" s="253"/>
      <c r="C2" s="253"/>
      <c r="D2" s="253"/>
      <c r="E2" s="253"/>
      <c r="F2" s="253"/>
      <c r="G2" s="253"/>
      <c r="H2" s="253"/>
    </row>
    <row r="3" spans="1:8" ht="11.25" customHeight="1">
      <c r="A3" s="252"/>
      <c r="B3" s="252"/>
      <c r="C3" s="252"/>
      <c r="D3" s="252"/>
      <c r="E3" s="252"/>
      <c r="F3" s="252"/>
      <c r="G3" s="252"/>
      <c r="H3" s="252"/>
    </row>
    <row r="4" spans="1:8" ht="11.25" customHeight="1">
      <c r="A4" s="253" t="s">
        <v>1354</v>
      </c>
      <c r="B4" s="260"/>
      <c r="C4" s="260"/>
      <c r="D4" s="260"/>
      <c r="E4" s="260"/>
      <c r="F4" s="260"/>
      <c r="G4" s="260"/>
      <c r="H4" s="260"/>
    </row>
    <row r="5" spans="1:8" ht="11.25" customHeight="1">
      <c r="A5" s="255"/>
      <c r="B5" s="255"/>
      <c r="C5" s="255"/>
      <c r="D5" s="255"/>
      <c r="E5" s="255"/>
      <c r="F5" s="255"/>
      <c r="G5" s="255"/>
      <c r="H5" s="255"/>
    </row>
    <row r="6" spans="1:8" ht="11.25" customHeight="1">
      <c r="A6" s="280" t="s">
        <v>1408</v>
      </c>
      <c r="B6" s="280"/>
      <c r="C6" s="280"/>
      <c r="D6" s="280"/>
      <c r="E6" s="128"/>
      <c r="F6" s="205" t="s">
        <v>1355</v>
      </c>
      <c r="G6" s="206" t="s">
        <v>1612</v>
      </c>
      <c r="H6" s="206" t="s">
        <v>1613</v>
      </c>
    </row>
    <row r="7" spans="1:8" ht="11.25" customHeight="1">
      <c r="A7" s="297" t="s">
        <v>1410</v>
      </c>
      <c r="B7" s="297"/>
      <c r="C7" s="297"/>
      <c r="D7" s="297"/>
      <c r="E7" s="150"/>
      <c r="F7" s="207"/>
      <c r="G7" s="220"/>
      <c r="H7" s="220"/>
    </row>
    <row r="8" spans="1:8" ht="11.25" customHeight="1">
      <c r="A8" s="130" t="s">
        <v>398</v>
      </c>
      <c r="B8" s="130"/>
      <c r="C8" s="130"/>
      <c r="D8" s="130"/>
      <c r="E8" s="123"/>
      <c r="F8" s="205">
        <v>281820</v>
      </c>
      <c r="G8" s="203">
        <v>934659522</v>
      </c>
      <c r="H8" s="203">
        <v>750805204</v>
      </c>
    </row>
    <row r="9" spans="1:8" ht="11.25" customHeight="1">
      <c r="A9" s="130" t="s">
        <v>399</v>
      </c>
      <c r="B9" s="130"/>
      <c r="C9" s="130"/>
      <c r="D9" s="130"/>
      <c r="E9" s="123"/>
      <c r="F9" s="202">
        <v>2610</v>
      </c>
      <c r="G9" s="203">
        <v>83708347</v>
      </c>
      <c r="H9" s="203">
        <v>75230719</v>
      </c>
    </row>
    <row r="10" spans="1:8" ht="11.25" customHeight="1">
      <c r="A10" s="130" t="s">
        <v>1614</v>
      </c>
      <c r="B10" s="130"/>
      <c r="C10" s="130"/>
      <c r="D10" s="130"/>
      <c r="E10" s="135"/>
      <c r="F10" s="122"/>
      <c r="G10" s="209"/>
      <c r="H10" s="209"/>
    </row>
    <row r="11" spans="1:8" ht="11.25" customHeight="1">
      <c r="A11" s="162" t="s">
        <v>2554</v>
      </c>
      <c r="B11" s="146"/>
      <c r="C11" s="146"/>
      <c r="D11" s="146"/>
      <c r="E11" s="135"/>
      <c r="F11" s="122"/>
      <c r="G11" s="209"/>
      <c r="H11" s="209"/>
    </row>
    <row r="12" spans="1:8" ht="11.25" customHeight="1">
      <c r="A12" s="156" t="s">
        <v>2555</v>
      </c>
      <c r="B12" s="149"/>
      <c r="C12" s="149"/>
      <c r="D12" s="149"/>
      <c r="E12" s="123"/>
      <c r="F12" s="128">
        <v>260111</v>
      </c>
      <c r="G12" s="203">
        <v>90362705</v>
      </c>
      <c r="H12" s="203">
        <v>97751577</v>
      </c>
    </row>
    <row r="13" spans="1:8" ht="11.25" customHeight="1">
      <c r="A13" s="153" t="s">
        <v>1122</v>
      </c>
      <c r="B13" s="149"/>
      <c r="C13" s="149"/>
      <c r="D13" s="149"/>
      <c r="E13" s="131"/>
      <c r="F13" s="122"/>
      <c r="G13" s="220"/>
      <c r="H13" s="220"/>
    </row>
    <row r="14" spans="1:8" ht="11.25" customHeight="1">
      <c r="A14" s="156" t="s">
        <v>1016</v>
      </c>
      <c r="B14" s="149"/>
      <c r="C14" s="149"/>
      <c r="D14" s="149"/>
      <c r="E14" s="135"/>
      <c r="F14" s="122"/>
      <c r="G14" s="209"/>
      <c r="H14" s="209"/>
    </row>
    <row r="15" spans="1:8" ht="11.25" customHeight="1">
      <c r="A15" s="141" t="s">
        <v>400</v>
      </c>
      <c r="B15" s="149"/>
      <c r="C15" s="149"/>
      <c r="D15" s="149"/>
      <c r="E15" s="123"/>
      <c r="F15" s="128">
        <v>720211</v>
      </c>
      <c r="G15" s="203">
        <v>43050526</v>
      </c>
      <c r="H15" s="203">
        <v>32850812</v>
      </c>
    </row>
    <row r="16" spans="1:8" ht="11.25" customHeight="1">
      <c r="A16" s="181" t="s">
        <v>401</v>
      </c>
      <c r="B16" s="130"/>
      <c r="C16" s="130"/>
      <c r="D16" s="130"/>
      <c r="E16" s="176"/>
      <c r="F16" s="125">
        <v>720219</v>
      </c>
      <c r="G16" s="210">
        <v>16367321</v>
      </c>
      <c r="H16" s="210">
        <v>10987699</v>
      </c>
    </row>
    <row r="17" spans="1:8" ht="11.25" customHeight="1">
      <c r="A17" s="156" t="s">
        <v>1021</v>
      </c>
      <c r="B17" s="149"/>
      <c r="C17" s="149"/>
      <c r="D17" s="149"/>
      <c r="E17" s="176"/>
      <c r="F17" s="125">
        <v>720230</v>
      </c>
      <c r="G17" s="210">
        <v>82853510</v>
      </c>
      <c r="H17" s="210">
        <v>83724045</v>
      </c>
    </row>
    <row r="18" spans="1:8" ht="11.25" customHeight="1">
      <c r="A18" s="176" t="s">
        <v>402</v>
      </c>
      <c r="B18" s="130"/>
      <c r="C18" s="130"/>
      <c r="D18" s="176"/>
      <c r="E18" s="176"/>
      <c r="F18" s="125">
        <v>7801</v>
      </c>
      <c r="G18" s="210">
        <v>22816316</v>
      </c>
      <c r="H18" s="210">
        <v>22312685</v>
      </c>
    </row>
    <row r="19" spans="1:8" ht="11.25" customHeight="1">
      <c r="A19" s="146" t="s">
        <v>403</v>
      </c>
      <c r="B19" s="146"/>
      <c r="C19" s="146"/>
      <c r="D19" s="146"/>
      <c r="E19" s="135"/>
      <c r="F19" s="122"/>
      <c r="G19" s="209"/>
      <c r="H19" s="209"/>
    </row>
    <row r="20" spans="1:8" ht="11.25" customHeight="1">
      <c r="A20" s="162" t="s">
        <v>96</v>
      </c>
      <c r="B20" s="146"/>
      <c r="C20" s="146"/>
      <c r="D20" s="146"/>
      <c r="E20" s="135"/>
      <c r="F20" s="122"/>
      <c r="G20" s="209"/>
      <c r="H20" s="209"/>
    </row>
    <row r="21" spans="1:8" ht="11.25" customHeight="1">
      <c r="A21" s="153" t="s">
        <v>97</v>
      </c>
      <c r="B21" s="149"/>
      <c r="C21" s="149"/>
      <c r="D21" s="149"/>
      <c r="E21" s="123"/>
      <c r="F21" s="128">
        <v>2602</v>
      </c>
      <c r="G21" s="206">
        <v>36347412</v>
      </c>
      <c r="H21" s="203">
        <v>33971691</v>
      </c>
    </row>
    <row r="22" spans="1:8" ht="11.25" customHeight="1">
      <c r="A22" s="176" t="s">
        <v>2654</v>
      </c>
      <c r="B22" s="176"/>
      <c r="C22" s="176"/>
      <c r="D22" s="176"/>
      <c r="E22" s="131"/>
      <c r="F22" s="204"/>
      <c r="G22" s="211"/>
      <c r="H22" s="211"/>
    </row>
    <row r="23" spans="1:8" ht="11.25" customHeight="1">
      <c r="A23" s="134" t="s">
        <v>1418</v>
      </c>
      <c r="B23" s="130"/>
      <c r="C23" s="130"/>
      <c r="D23" s="130"/>
      <c r="E23" s="123"/>
      <c r="F23" s="205">
        <v>2609</v>
      </c>
      <c r="G23" s="206">
        <v>1982616</v>
      </c>
      <c r="H23" s="206">
        <v>1484942</v>
      </c>
    </row>
    <row r="24" spans="1:8" ht="11.25" customHeight="1">
      <c r="A24" s="134" t="s">
        <v>404</v>
      </c>
      <c r="B24" s="130"/>
      <c r="C24" s="130"/>
      <c r="D24" s="176"/>
      <c r="E24" s="176"/>
      <c r="F24" s="202">
        <v>8001</v>
      </c>
      <c r="G24" s="210">
        <v>1513701</v>
      </c>
      <c r="H24" s="210">
        <v>2562673</v>
      </c>
    </row>
    <row r="25" spans="1:8" ht="11.25" customHeight="1">
      <c r="A25" s="130" t="s">
        <v>405</v>
      </c>
      <c r="B25" s="130"/>
      <c r="C25" s="130"/>
      <c r="D25" s="130"/>
      <c r="E25" s="123"/>
      <c r="F25" s="202">
        <v>2614</v>
      </c>
      <c r="G25" s="206">
        <v>14307035</v>
      </c>
      <c r="H25" s="206">
        <v>9292947</v>
      </c>
    </row>
    <row r="26" spans="1:8" ht="11.25" customHeight="1">
      <c r="A26" s="130" t="s">
        <v>406</v>
      </c>
      <c r="B26" s="130"/>
      <c r="C26" s="130"/>
      <c r="D26" s="130"/>
      <c r="E26" s="123"/>
      <c r="F26" s="202">
        <v>261510</v>
      </c>
      <c r="G26" s="206">
        <v>5443315</v>
      </c>
      <c r="H26" s="206">
        <v>4860252</v>
      </c>
    </row>
    <row r="27" spans="1:8" ht="11.25" customHeight="1">
      <c r="A27" s="297" t="s">
        <v>1142</v>
      </c>
      <c r="B27" s="297"/>
      <c r="C27" s="297"/>
      <c r="D27" s="297"/>
      <c r="E27" s="150"/>
      <c r="F27" s="204"/>
      <c r="G27" s="220"/>
      <c r="H27" s="220"/>
    </row>
    <row r="28" spans="1:8" ht="11.25" customHeight="1">
      <c r="A28" s="146" t="s">
        <v>407</v>
      </c>
      <c r="B28" s="161"/>
      <c r="C28" s="161"/>
      <c r="D28" s="161"/>
      <c r="E28" s="135"/>
      <c r="F28" s="126"/>
      <c r="G28" s="209"/>
      <c r="H28" s="209"/>
    </row>
    <row r="29" spans="1:8" ht="11.25" customHeight="1">
      <c r="A29" s="162" t="s">
        <v>408</v>
      </c>
      <c r="B29" s="146"/>
      <c r="C29" s="146"/>
      <c r="D29" s="146"/>
      <c r="E29" s="135"/>
      <c r="F29" s="122"/>
      <c r="G29" s="209"/>
      <c r="H29" s="209"/>
    </row>
    <row r="30" spans="1:8" ht="11.25" customHeight="1">
      <c r="A30" s="162" t="s">
        <v>409</v>
      </c>
      <c r="B30" s="149"/>
      <c r="C30" s="149"/>
      <c r="D30" s="149"/>
      <c r="E30" s="123"/>
      <c r="F30" s="128">
        <v>2528</v>
      </c>
      <c r="G30" s="203">
        <v>982040</v>
      </c>
      <c r="H30" s="203">
        <v>1151254</v>
      </c>
    </row>
    <row r="31" spans="1:8" ht="11.25" customHeight="1">
      <c r="A31" s="176" t="s">
        <v>2301</v>
      </c>
      <c r="B31" s="176"/>
      <c r="C31" s="176"/>
      <c r="D31" s="176"/>
      <c r="E31" s="131"/>
      <c r="F31" s="204"/>
      <c r="G31" s="211"/>
      <c r="H31" s="211"/>
    </row>
    <row r="32" spans="1:8" ht="11.25" customHeight="1">
      <c r="A32" s="134" t="s">
        <v>1165</v>
      </c>
      <c r="B32" s="130"/>
      <c r="C32" s="130"/>
      <c r="D32" s="130"/>
      <c r="E32" s="123"/>
      <c r="F32" s="205">
        <v>250830</v>
      </c>
      <c r="G32" s="206">
        <v>10823146</v>
      </c>
      <c r="H32" s="206">
        <v>9698385</v>
      </c>
    </row>
    <row r="33" spans="1:8" ht="11.25" customHeight="1">
      <c r="A33" s="134" t="s">
        <v>1167</v>
      </c>
      <c r="B33" s="130"/>
      <c r="C33" s="130"/>
      <c r="D33" s="130"/>
      <c r="E33" s="176"/>
      <c r="F33" s="202">
        <v>2507</v>
      </c>
      <c r="G33" s="210">
        <v>7447341</v>
      </c>
      <c r="H33" s="210">
        <v>6984814</v>
      </c>
    </row>
    <row r="34" spans="1:8" ht="11.25" customHeight="1">
      <c r="A34" s="130" t="s">
        <v>410</v>
      </c>
      <c r="B34" s="176"/>
      <c r="C34" s="176"/>
      <c r="D34" s="176"/>
      <c r="E34" s="123"/>
      <c r="F34" s="125">
        <v>252921</v>
      </c>
      <c r="G34" s="206">
        <v>19144861</v>
      </c>
      <c r="H34" s="206">
        <v>12570428</v>
      </c>
    </row>
    <row r="35" spans="1:8" ht="11.25" customHeight="1">
      <c r="A35" s="130" t="s">
        <v>1799</v>
      </c>
      <c r="B35" s="130"/>
      <c r="C35" s="130"/>
      <c r="D35" s="130"/>
      <c r="E35" s="176"/>
      <c r="F35" s="125">
        <v>2504</v>
      </c>
      <c r="G35" s="210">
        <v>2389336</v>
      </c>
      <c r="H35" s="210">
        <v>3308538</v>
      </c>
    </row>
    <row r="36" spans="1:8" ht="11.25" customHeight="1">
      <c r="A36" s="161" t="s">
        <v>411</v>
      </c>
      <c r="B36" s="161"/>
      <c r="C36" s="161"/>
      <c r="D36" s="161"/>
      <c r="E36" s="135"/>
      <c r="F36" s="122"/>
      <c r="G36" s="209"/>
      <c r="H36" s="209"/>
    </row>
    <row r="37" spans="1:8" ht="11.25" customHeight="1">
      <c r="A37" s="226" t="s">
        <v>412</v>
      </c>
      <c r="B37" s="227"/>
      <c r="C37" s="227"/>
      <c r="D37" s="227"/>
      <c r="E37" s="128"/>
      <c r="F37" s="205">
        <v>251990</v>
      </c>
      <c r="G37" s="206">
        <v>25805526</v>
      </c>
      <c r="H37" s="206">
        <v>22115254</v>
      </c>
    </row>
    <row r="38" spans="1:8" ht="11.25" customHeight="1">
      <c r="A38" s="298" t="s">
        <v>393</v>
      </c>
      <c r="B38" s="298"/>
      <c r="C38" s="298"/>
      <c r="D38" s="298"/>
      <c r="E38" s="298"/>
      <c r="F38" s="298"/>
      <c r="G38" s="298"/>
      <c r="H38" s="298"/>
    </row>
    <row r="39" spans="1:8" ht="11.25" customHeight="1">
      <c r="A39" s="295" t="s">
        <v>394</v>
      </c>
      <c r="B39" s="295"/>
      <c r="C39" s="295"/>
      <c r="D39" s="295"/>
      <c r="E39" s="295"/>
      <c r="F39" s="295"/>
      <c r="G39" s="295"/>
      <c r="H39" s="295"/>
    </row>
    <row r="40" spans="1:8" ht="11.25" customHeight="1">
      <c r="A40" s="295" t="s">
        <v>1348</v>
      </c>
      <c r="B40" s="295"/>
      <c r="C40" s="295"/>
      <c r="D40" s="295"/>
      <c r="E40" s="295"/>
      <c r="F40" s="295"/>
      <c r="G40" s="295"/>
      <c r="H40" s="295"/>
    </row>
    <row r="41" spans="1:8" ht="11.25" customHeight="1">
      <c r="A41" s="252"/>
      <c r="B41" s="252"/>
      <c r="C41" s="252"/>
      <c r="D41" s="252"/>
      <c r="E41" s="252"/>
      <c r="F41" s="252"/>
      <c r="G41" s="252"/>
      <c r="H41" s="252"/>
    </row>
    <row r="42" spans="1:8" ht="11.25" customHeight="1">
      <c r="A42" s="252" t="s">
        <v>1350</v>
      </c>
      <c r="B42" s="252"/>
      <c r="C42" s="252"/>
      <c r="D42" s="252"/>
      <c r="E42" s="252"/>
      <c r="F42" s="252"/>
      <c r="G42" s="252"/>
      <c r="H42" s="252"/>
    </row>
  </sheetData>
  <mergeCells count="13">
    <mergeCell ref="A7:D7"/>
    <mergeCell ref="A27:D27"/>
    <mergeCell ref="A1:H1"/>
    <mergeCell ref="A2:H2"/>
    <mergeCell ref="A4:H4"/>
    <mergeCell ref="A6:D6"/>
    <mergeCell ref="A3:H3"/>
    <mergeCell ref="A5:H5"/>
    <mergeCell ref="A41:H41"/>
    <mergeCell ref="A42:H42"/>
    <mergeCell ref="A38:H38"/>
    <mergeCell ref="A39:H39"/>
    <mergeCell ref="A40:H40"/>
  </mergeCells>
  <printOptions/>
  <pageMargins left="0.5" right="0.5" top="0.5" bottom="0.5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Q23"/>
  <sheetViews>
    <sheetView workbookViewId="0" topLeftCell="A1">
      <selection activeCell="A1" sqref="A1:Q1"/>
    </sheetView>
  </sheetViews>
  <sheetFormatPr defaultColWidth="9.140625" defaultRowHeight="12.75"/>
  <cols>
    <col min="1" max="1" width="19.8515625" style="0" customWidth="1"/>
    <col min="2" max="2" width="0.85546875" style="0" customWidth="1"/>
    <col min="3" max="3" width="6.8515625" style="0" customWidth="1"/>
    <col min="4" max="4" width="7.7109375" style="0" customWidth="1"/>
    <col min="5" max="5" width="0.85546875" style="0" customWidth="1"/>
    <col min="6" max="6" width="6.8515625" style="0" customWidth="1"/>
    <col min="7" max="7" width="7.7109375" style="0" customWidth="1"/>
    <col min="8" max="8" width="0.42578125" style="0" customWidth="1"/>
    <col min="9" max="9" width="7.28125" style="0" customWidth="1"/>
    <col min="10" max="10" width="0.85546875" style="0" customWidth="1"/>
    <col min="11" max="11" width="6.57421875" style="0" customWidth="1"/>
    <col min="12" max="12" width="7.7109375" style="0" customWidth="1"/>
    <col min="13" max="13" width="0.85546875" style="0" customWidth="1"/>
    <col min="14" max="14" width="6.8515625" style="0" customWidth="1"/>
    <col min="15" max="15" width="7.7109375" style="0" customWidth="1"/>
    <col min="16" max="16" width="0.42578125" style="0" customWidth="1"/>
    <col min="17" max="17" width="7.140625" style="0" customWidth="1"/>
  </cols>
  <sheetData>
    <row r="1" spans="1:17" ht="11.25" customHeight="1">
      <c r="A1" s="253" t="s">
        <v>413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414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11.25" customHeight="1">
      <c r="A4" s="124"/>
      <c r="B4" s="124"/>
      <c r="C4" s="254">
        <v>2001</v>
      </c>
      <c r="D4" s="254"/>
      <c r="E4" s="254"/>
      <c r="F4" s="254"/>
      <c r="G4" s="254"/>
      <c r="H4" s="254"/>
      <c r="I4" s="254"/>
      <c r="J4" s="124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4"/>
      <c r="B5" s="124"/>
      <c r="C5" s="254" t="s">
        <v>1051</v>
      </c>
      <c r="D5" s="254"/>
      <c r="E5" s="122"/>
      <c r="F5" s="254" t="s">
        <v>1052</v>
      </c>
      <c r="G5" s="254"/>
      <c r="H5" s="126"/>
      <c r="I5" s="122" t="s">
        <v>1053</v>
      </c>
      <c r="J5" s="124"/>
      <c r="K5" s="254" t="s">
        <v>1051</v>
      </c>
      <c r="L5" s="254"/>
      <c r="M5" s="122"/>
      <c r="N5" s="254" t="s">
        <v>1052</v>
      </c>
      <c r="O5" s="254"/>
      <c r="P5" s="126"/>
      <c r="Q5" s="122" t="s">
        <v>1053</v>
      </c>
    </row>
    <row r="6" spans="1:17" ht="11.25" customHeight="1">
      <c r="A6" s="124"/>
      <c r="B6" s="124"/>
      <c r="C6" s="122" t="s">
        <v>1054</v>
      </c>
      <c r="D6" s="122" t="s">
        <v>1055</v>
      </c>
      <c r="E6" s="122"/>
      <c r="F6" s="122" t="s">
        <v>1054</v>
      </c>
      <c r="G6" s="122" t="s">
        <v>1055</v>
      </c>
      <c r="H6" s="122"/>
      <c r="I6" s="122" t="s">
        <v>1056</v>
      </c>
      <c r="J6" s="122"/>
      <c r="K6" s="122" t="s">
        <v>1054</v>
      </c>
      <c r="L6" s="122" t="s">
        <v>1055</v>
      </c>
      <c r="M6" s="122"/>
      <c r="N6" s="122" t="s">
        <v>1054</v>
      </c>
      <c r="O6" s="122" t="s">
        <v>1055</v>
      </c>
      <c r="P6" s="122"/>
      <c r="Q6" s="122" t="s">
        <v>1056</v>
      </c>
    </row>
    <row r="7" spans="1:17" ht="11.25" customHeight="1">
      <c r="A7" s="128" t="s">
        <v>1057</v>
      </c>
      <c r="B7" s="123"/>
      <c r="C7" s="128" t="s">
        <v>1058</v>
      </c>
      <c r="D7" s="128" t="s">
        <v>2141</v>
      </c>
      <c r="E7" s="128"/>
      <c r="F7" s="128" t="s">
        <v>1058</v>
      </c>
      <c r="G7" s="128" t="s">
        <v>2141</v>
      </c>
      <c r="H7" s="128"/>
      <c r="I7" s="128" t="s">
        <v>1058</v>
      </c>
      <c r="J7" s="128"/>
      <c r="K7" s="128" t="s">
        <v>1058</v>
      </c>
      <c r="L7" s="128" t="s">
        <v>2141</v>
      </c>
      <c r="M7" s="128"/>
      <c r="N7" s="128" t="s">
        <v>1058</v>
      </c>
      <c r="O7" s="128" t="s">
        <v>2141</v>
      </c>
      <c r="P7" s="128"/>
      <c r="Q7" s="128" t="s">
        <v>1058</v>
      </c>
    </row>
    <row r="8" spans="1:17" ht="11.25" customHeight="1">
      <c r="A8" s="130" t="s">
        <v>1060</v>
      </c>
      <c r="B8" s="131"/>
      <c r="C8" s="247">
        <v>651.6</v>
      </c>
      <c r="D8" s="133">
        <f>(C8/C$8)*100</f>
        <v>100</v>
      </c>
      <c r="E8" s="132"/>
      <c r="F8" s="247">
        <v>687.5</v>
      </c>
      <c r="G8" s="133">
        <f>(F8/F$8)*100</f>
        <v>100</v>
      </c>
      <c r="H8" s="132"/>
      <c r="I8" s="247">
        <f>C8-F8</f>
        <v>-35.89999999999998</v>
      </c>
      <c r="J8" s="132"/>
      <c r="K8" s="247">
        <v>737</v>
      </c>
      <c r="L8" s="133">
        <f>(K8/K$8)*100</f>
        <v>100</v>
      </c>
      <c r="M8" s="132"/>
      <c r="N8" s="247">
        <v>720.5</v>
      </c>
      <c r="O8" s="133">
        <f>(N8/N$8)*100</f>
        <v>100</v>
      </c>
      <c r="P8" s="132"/>
      <c r="Q8" s="247">
        <f>K8-N8</f>
        <v>16.5</v>
      </c>
    </row>
    <row r="9" spans="1:17" ht="11.25" customHeight="1">
      <c r="A9" s="134" t="s">
        <v>1061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11.25" customHeight="1">
      <c r="A10" s="138" t="s">
        <v>1062</v>
      </c>
      <c r="B10" s="124"/>
      <c r="C10" s="139">
        <v>80.9</v>
      </c>
      <c r="D10" s="137">
        <f>(C10/C$8)*100</f>
        <v>12.41559238796808</v>
      </c>
      <c r="E10" s="139"/>
      <c r="F10" s="139">
        <v>257</v>
      </c>
      <c r="G10" s="137">
        <f>(F10/F$8)*100</f>
        <v>37.38181818181818</v>
      </c>
      <c r="H10" s="139"/>
      <c r="I10" s="139">
        <f aca="true" t="shared" si="0" ref="I10:I19">C10-F10</f>
        <v>-176.1</v>
      </c>
      <c r="J10" s="136"/>
      <c r="K10" s="139">
        <v>72</v>
      </c>
      <c r="L10" s="137">
        <f>(K10/K$8)*100</f>
        <v>9.76933514246947</v>
      </c>
      <c r="M10" s="139"/>
      <c r="N10" s="139">
        <v>225.4</v>
      </c>
      <c r="O10" s="137">
        <f>(N10/N$8)*100</f>
        <v>31.283830673143655</v>
      </c>
      <c r="P10" s="139"/>
      <c r="Q10" s="139">
        <f aca="true" t="shared" si="1" ref="Q10:Q19">K10-N10</f>
        <v>-153.4</v>
      </c>
    </row>
    <row r="11" spans="1:17" ht="11.25" customHeight="1">
      <c r="A11" s="140" t="s">
        <v>1063</v>
      </c>
      <c r="B11" s="124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24"/>
      <c r="C12" s="139">
        <v>5.4</v>
      </c>
      <c r="D12" s="137">
        <f>(C12/C$8)*100</f>
        <v>0.8287292817679558</v>
      </c>
      <c r="E12" s="139"/>
      <c r="F12" s="139">
        <v>234</v>
      </c>
      <c r="G12" s="137">
        <f>(F12/F$8)*100</f>
        <v>34.03636363636364</v>
      </c>
      <c r="H12" s="139"/>
      <c r="I12" s="139">
        <f t="shared" si="0"/>
        <v>-228.6</v>
      </c>
      <c r="J12" s="136"/>
      <c r="K12" s="139">
        <v>2.3</v>
      </c>
      <c r="L12" s="137">
        <f>(K12/K$8)*100</f>
        <v>0.31207598371777473</v>
      </c>
      <c r="M12" s="139"/>
      <c r="N12" s="139">
        <v>219.6</v>
      </c>
      <c r="O12" s="137">
        <f>(N12/N$8)*100</f>
        <v>30.47883414295628</v>
      </c>
      <c r="P12" s="139"/>
      <c r="Q12" s="139">
        <f t="shared" si="1"/>
        <v>-217.29999999999998</v>
      </c>
    </row>
    <row r="13" spans="1:17" ht="11.25" customHeight="1">
      <c r="A13" s="140" t="s">
        <v>1065</v>
      </c>
      <c r="B13" s="124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24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24"/>
      <c r="C15" s="239" t="s">
        <v>2167</v>
      </c>
      <c r="D15" s="239" t="s">
        <v>2167</v>
      </c>
      <c r="E15" s="143"/>
      <c r="F15" s="139">
        <v>6.5</v>
      </c>
      <c r="G15" s="137">
        <f>(F15/F$8)*100</f>
        <v>0.9454545454545455</v>
      </c>
      <c r="H15" s="139"/>
      <c r="I15" s="139">
        <f t="shared" si="0"/>
        <v>-8.5</v>
      </c>
      <c r="J15" s="136"/>
      <c r="K15" s="139">
        <v>1.7</v>
      </c>
      <c r="L15" s="137">
        <f>(K15/K$8)*100</f>
        <v>0.23066485753052918</v>
      </c>
      <c r="M15" s="139"/>
      <c r="N15" s="139">
        <v>9.5</v>
      </c>
      <c r="O15" s="137">
        <f>(N15/N$8)*100</f>
        <v>1.31852879944483</v>
      </c>
      <c r="P15" s="139"/>
      <c r="Q15" s="139">
        <f t="shared" si="1"/>
        <v>-7.8</v>
      </c>
    </row>
    <row r="16" spans="1:17" ht="11.25" customHeight="1">
      <c r="A16" s="140" t="s">
        <v>1068</v>
      </c>
      <c r="B16" s="124"/>
      <c r="C16" s="143"/>
      <c r="D16" s="139"/>
      <c r="E16" s="143"/>
      <c r="F16" s="139"/>
      <c r="G16" s="139"/>
      <c r="H16" s="139"/>
      <c r="I16" s="139"/>
      <c r="J16" s="136"/>
      <c r="K16" s="139"/>
      <c r="L16" s="139"/>
      <c r="M16" s="139"/>
      <c r="N16" s="139"/>
      <c r="O16" s="139"/>
      <c r="P16" s="139"/>
      <c r="Q16" s="139"/>
    </row>
    <row r="17" spans="1:17" ht="11.25" customHeight="1">
      <c r="A17" s="142" t="s">
        <v>1069</v>
      </c>
      <c r="B17" s="124"/>
      <c r="C17" s="143"/>
      <c r="D17" s="139"/>
      <c r="E17" s="143"/>
      <c r="F17" s="139"/>
      <c r="G17" s="139"/>
      <c r="H17" s="139"/>
      <c r="I17" s="139"/>
      <c r="J17" s="136"/>
      <c r="K17" s="139"/>
      <c r="L17" s="139"/>
      <c r="M17" s="139"/>
      <c r="N17" s="139"/>
      <c r="O17" s="139"/>
      <c r="P17" s="139"/>
      <c r="Q17" s="139"/>
    </row>
    <row r="18" spans="1:17" ht="11.25" customHeight="1">
      <c r="A18" s="141" t="s">
        <v>1070</v>
      </c>
      <c r="B18" s="124"/>
      <c r="C18" s="139">
        <v>399.9</v>
      </c>
      <c r="D18" s="137">
        <f>(C18/C$8)*100</f>
        <v>61.37200736648249</v>
      </c>
      <c r="E18" s="139"/>
      <c r="F18" s="139">
        <v>12.7</v>
      </c>
      <c r="G18" s="137">
        <f>(F18/F$8)*100</f>
        <v>1.8472727272727272</v>
      </c>
      <c r="H18" s="139"/>
      <c r="I18" s="139">
        <f t="shared" si="0"/>
        <v>387.2</v>
      </c>
      <c r="J18" s="136"/>
      <c r="K18" s="139">
        <v>401.3</v>
      </c>
      <c r="L18" s="137">
        <f>(K18/K$8)*100</f>
        <v>54.45047489823609</v>
      </c>
      <c r="M18" s="139"/>
      <c r="N18" s="139">
        <v>13</v>
      </c>
      <c r="O18" s="137">
        <f>(N18/N$8)*100</f>
        <v>1.8043025676613464</v>
      </c>
      <c r="P18" s="139"/>
      <c r="Q18" s="139">
        <f t="shared" si="1"/>
        <v>388.3</v>
      </c>
    </row>
    <row r="19" spans="1:17" ht="11.25" customHeight="1">
      <c r="A19" s="138" t="s">
        <v>534</v>
      </c>
      <c r="B19" s="123"/>
      <c r="C19" s="144">
        <f>C8-SUM(C10:C18)</f>
        <v>165.40000000000003</v>
      </c>
      <c r="D19" s="145">
        <f>(C19/C$8)*100</f>
        <v>25.383670963781462</v>
      </c>
      <c r="E19" s="144"/>
      <c r="F19" s="144">
        <f>F8-SUM(F10:F18)</f>
        <v>177.3</v>
      </c>
      <c r="G19" s="145">
        <f>(F19/F$8)*100</f>
        <v>25.789090909090913</v>
      </c>
      <c r="H19" s="144"/>
      <c r="I19" s="144">
        <f t="shared" si="0"/>
        <v>-11.899999999999977</v>
      </c>
      <c r="J19" s="144"/>
      <c r="K19" s="144">
        <f>K8-SUM(K10:K18)</f>
        <v>259.7</v>
      </c>
      <c r="L19" s="145">
        <f>(K19/K$8)*100</f>
        <v>35.23744911804613</v>
      </c>
      <c r="M19" s="144"/>
      <c r="N19" s="144">
        <f>N8-SUM(N10:N18)</f>
        <v>253</v>
      </c>
      <c r="O19" s="145">
        <f>(N19/N$8)*100</f>
        <v>35.11450381679389</v>
      </c>
      <c r="P19" s="144"/>
      <c r="Q19" s="144">
        <f t="shared" si="1"/>
        <v>6.699999999999989</v>
      </c>
    </row>
    <row r="20" spans="1:17" ht="11.25" customHeight="1">
      <c r="A20" s="250" t="s">
        <v>1071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t="11.25" customHeight="1">
      <c r="A21" s="281" t="s">
        <v>2165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</row>
    <row r="22" spans="1:17" ht="11.2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</row>
    <row r="23" spans="1:17" ht="11.25" customHeight="1">
      <c r="A23" s="252" t="s">
        <v>1072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</sheetData>
  <mergeCells count="13">
    <mergeCell ref="C5:D5"/>
    <mergeCell ref="F5:G5"/>
    <mergeCell ref="K5:L5"/>
    <mergeCell ref="N5:O5"/>
    <mergeCell ref="A1:Q1"/>
    <mergeCell ref="A2:Q2"/>
    <mergeCell ref="C4:I4"/>
    <mergeCell ref="K4:Q4"/>
    <mergeCell ref="A3:Q3"/>
    <mergeCell ref="A23:Q23"/>
    <mergeCell ref="A20:Q20"/>
    <mergeCell ref="A21:Q21"/>
    <mergeCell ref="A22:Q22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2"/>
  <sheetViews>
    <sheetView workbookViewId="0" topLeftCell="A1">
      <selection activeCell="A1" sqref="A1:Q1"/>
    </sheetView>
  </sheetViews>
  <sheetFormatPr defaultColWidth="9.140625" defaultRowHeight="12.75"/>
  <cols>
    <col min="1" max="1" width="19.28125" style="0" customWidth="1"/>
    <col min="2" max="2" width="0.85546875" style="0" customWidth="1"/>
    <col min="3" max="3" width="7.140625" style="0" customWidth="1"/>
    <col min="4" max="4" width="7.57421875" style="0" customWidth="1"/>
    <col min="5" max="5" width="0.85546875" style="0" customWidth="1"/>
    <col min="6" max="6" width="7.00390625" style="0" customWidth="1"/>
    <col min="7" max="7" width="7.7109375" style="0" customWidth="1"/>
    <col min="8" max="8" width="0.42578125" style="0" customWidth="1"/>
    <col min="9" max="9" width="7.28125" style="0" customWidth="1"/>
    <col min="10" max="10" width="0.85546875" style="0" customWidth="1"/>
    <col min="11" max="11" width="6.8515625" style="0" customWidth="1"/>
    <col min="12" max="12" width="7.7109375" style="0" customWidth="1"/>
    <col min="13" max="13" width="0.85546875" style="0" customWidth="1"/>
    <col min="14" max="14" width="6.8515625" style="0" customWidth="1"/>
    <col min="15" max="15" width="7.7109375" style="0" customWidth="1"/>
    <col min="16" max="16" width="0.42578125" style="0" customWidth="1"/>
    <col min="17" max="17" width="7.00390625" style="0" customWidth="1"/>
  </cols>
  <sheetData>
    <row r="1" spans="1:17" ht="11.25" customHeight="1">
      <c r="A1" s="253" t="s">
        <v>1049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1050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11.25" customHeight="1">
      <c r="A4" s="124"/>
      <c r="B4" s="124"/>
      <c r="C4" s="254">
        <v>2001</v>
      </c>
      <c r="D4" s="254"/>
      <c r="E4" s="254"/>
      <c r="F4" s="254"/>
      <c r="G4" s="254"/>
      <c r="H4" s="254"/>
      <c r="I4" s="254"/>
      <c r="J4" s="124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4"/>
      <c r="B5" s="124"/>
      <c r="C5" s="254" t="s">
        <v>1051</v>
      </c>
      <c r="D5" s="254"/>
      <c r="E5" s="122"/>
      <c r="F5" s="254" t="s">
        <v>1052</v>
      </c>
      <c r="G5" s="254"/>
      <c r="H5" s="126"/>
      <c r="I5" s="122" t="s">
        <v>1053</v>
      </c>
      <c r="J5" s="124"/>
      <c r="K5" s="254" t="s">
        <v>1051</v>
      </c>
      <c r="L5" s="254"/>
      <c r="M5" s="122"/>
      <c r="N5" s="254" t="s">
        <v>1052</v>
      </c>
      <c r="O5" s="254"/>
      <c r="P5" s="126"/>
      <c r="Q5" s="122" t="s">
        <v>1053</v>
      </c>
    </row>
    <row r="6" spans="1:17" ht="11.25" customHeight="1">
      <c r="A6" s="124"/>
      <c r="B6" s="124"/>
      <c r="C6" s="122" t="s">
        <v>1054</v>
      </c>
      <c r="D6" s="127" t="s">
        <v>1055</v>
      </c>
      <c r="E6" s="127"/>
      <c r="F6" s="122" t="s">
        <v>1054</v>
      </c>
      <c r="G6" s="127" t="s">
        <v>1055</v>
      </c>
      <c r="H6" s="127"/>
      <c r="I6" s="122" t="s">
        <v>1056</v>
      </c>
      <c r="J6" s="124"/>
      <c r="K6" s="122" t="s">
        <v>1054</v>
      </c>
      <c r="L6" s="127" t="s">
        <v>1055</v>
      </c>
      <c r="M6" s="127"/>
      <c r="N6" s="122" t="s">
        <v>1054</v>
      </c>
      <c r="O6" s="127" t="s">
        <v>1055</v>
      </c>
      <c r="P6" s="127"/>
      <c r="Q6" s="122" t="s">
        <v>1056</v>
      </c>
    </row>
    <row r="7" spans="1:17" ht="11.25" customHeight="1">
      <c r="A7" s="128" t="s">
        <v>1057</v>
      </c>
      <c r="B7" s="123"/>
      <c r="C7" s="129" t="s">
        <v>1058</v>
      </c>
      <c r="D7" s="128" t="s">
        <v>1059</v>
      </c>
      <c r="E7" s="128"/>
      <c r="F7" s="129" t="s">
        <v>1058</v>
      </c>
      <c r="G7" s="128" t="s">
        <v>1059</v>
      </c>
      <c r="H7" s="129"/>
      <c r="I7" s="129" t="s">
        <v>1058</v>
      </c>
      <c r="J7" s="123"/>
      <c r="K7" s="129" t="s">
        <v>1058</v>
      </c>
      <c r="L7" s="128" t="s">
        <v>1059</v>
      </c>
      <c r="M7" s="128"/>
      <c r="N7" s="129" t="s">
        <v>1058</v>
      </c>
      <c r="O7" s="128" t="s">
        <v>1059</v>
      </c>
      <c r="P7" s="129"/>
      <c r="Q7" s="129" t="s">
        <v>1058</v>
      </c>
    </row>
    <row r="8" spans="1:17" ht="11.25" customHeight="1">
      <c r="A8" s="130" t="s">
        <v>1060</v>
      </c>
      <c r="B8" s="131"/>
      <c r="C8" s="247">
        <v>341.8</v>
      </c>
      <c r="D8" s="133">
        <v>100</v>
      </c>
      <c r="E8" s="132"/>
      <c r="F8" s="247">
        <v>877.4</v>
      </c>
      <c r="G8" s="133">
        <v>100</v>
      </c>
      <c r="H8" s="132"/>
      <c r="I8" s="247">
        <v>-535.6</v>
      </c>
      <c r="J8" s="132"/>
      <c r="K8" s="247">
        <v>507.2</v>
      </c>
      <c r="L8" s="133">
        <v>100</v>
      </c>
      <c r="M8" s="132"/>
      <c r="N8" s="247">
        <v>991</v>
      </c>
      <c r="O8" s="133">
        <v>100</v>
      </c>
      <c r="P8" s="132"/>
      <c r="Q8" s="247">
        <v>-483.8</v>
      </c>
    </row>
    <row r="9" spans="1:17" ht="11.25" customHeight="1">
      <c r="A9" s="134" t="s">
        <v>1061</v>
      </c>
      <c r="B9" s="135"/>
      <c r="C9" s="136"/>
      <c r="D9" s="137"/>
      <c r="E9" s="136"/>
      <c r="F9" s="136"/>
      <c r="G9" s="137"/>
      <c r="H9" s="136"/>
      <c r="I9" s="136"/>
      <c r="J9" s="136"/>
      <c r="K9" s="136"/>
      <c r="L9" s="137"/>
      <c r="M9" s="136"/>
      <c r="N9" s="136"/>
      <c r="O9" s="137"/>
      <c r="P9" s="136"/>
      <c r="Q9" s="136"/>
    </row>
    <row r="10" spans="1:17" ht="11.25" customHeight="1">
      <c r="A10" s="138" t="s">
        <v>1062</v>
      </c>
      <c r="B10" s="124"/>
      <c r="C10" s="139">
        <v>37.9</v>
      </c>
      <c r="D10" s="137">
        <v>11.088355763604445</v>
      </c>
      <c r="E10" s="139"/>
      <c r="F10" s="139">
        <v>188.2</v>
      </c>
      <c r="G10" s="137">
        <v>21.449737861864598</v>
      </c>
      <c r="H10" s="139"/>
      <c r="I10" s="139">
        <v>-150.3</v>
      </c>
      <c r="J10" s="136"/>
      <c r="K10" s="139">
        <v>42.4</v>
      </c>
      <c r="L10" s="137">
        <v>8.3596214511041</v>
      </c>
      <c r="M10" s="139"/>
      <c r="N10" s="139">
        <v>174.3</v>
      </c>
      <c r="O10" s="137">
        <v>17.588294651866804</v>
      </c>
      <c r="P10" s="139"/>
      <c r="Q10" s="139">
        <v>-131.9</v>
      </c>
    </row>
    <row r="11" spans="1:17" ht="11.25" customHeight="1">
      <c r="A11" s="140" t="s">
        <v>1063</v>
      </c>
      <c r="B11" s="124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24"/>
      <c r="C12" s="139">
        <v>2.8</v>
      </c>
      <c r="D12" s="137">
        <v>0.8191925102399062</v>
      </c>
      <c r="E12" s="139"/>
      <c r="F12" s="139">
        <v>65.1</v>
      </c>
      <c r="G12" s="137">
        <v>7.419648962844769</v>
      </c>
      <c r="H12" s="139"/>
      <c r="I12" s="139">
        <v>-62.3</v>
      </c>
      <c r="J12" s="136"/>
      <c r="K12" s="139">
        <v>1.9</v>
      </c>
      <c r="L12" s="137">
        <v>0.37460567823343843</v>
      </c>
      <c r="M12" s="139"/>
      <c r="N12" s="139">
        <v>63</v>
      </c>
      <c r="O12" s="137">
        <v>6.357214934409687</v>
      </c>
      <c r="P12" s="139"/>
      <c r="Q12" s="139">
        <v>-61.1</v>
      </c>
    </row>
    <row r="13" spans="1:17" ht="11.25" customHeight="1">
      <c r="A13" s="140" t="s">
        <v>1065</v>
      </c>
      <c r="B13" s="124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24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24"/>
      <c r="C15" s="143">
        <v>1.6</v>
      </c>
      <c r="D15" s="137">
        <v>0.4681100058513751</v>
      </c>
      <c r="E15" s="143"/>
      <c r="F15" s="143">
        <v>15.4</v>
      </c>
      <c r="G15" s="137">
        <v>1.755185776156827</v>
      </c>
      <c r="H15" s="139"/>
      <c r="I15" s="139">
        <v>-13.8</v>
      </c>
      <c r="J15" s="136"/>
      <c r="K15" s="143">
        <v>3</v>
      </c>
      <c r="L15" s="137">
        <v>0.5914826498422714</v>
      </c>
      <c r="M15" s="139"/>
      <c r="N15" s="143">
        <v>19.4</v>
      </c>
      <c r="O15" s="137">
        <v>1.9576185671039352</v>
      </c>
      <c r="P15" s="139"/>
      <c r="Q15" s="139">
        <v>-16.4</v>
      </c>
    </row>
    <row r="16" spans="1:17" ht="11.25" customHeight="1">
      <c r="A16" s="140" t="s">
        <v>1068</v>
      </c>
      <c r="B16" s="124"/>
      <c r="C16" s="143"/>
      <c r="D16" s="139"/>
      <c r="E16" s="143"/>
      <c r="F16" s="143"/>
      <c r="G16" s="139"/>
      <c r="H16" s="139"/>
      <c r="I16" s="139"/>
      <c r="J16" s="136"/>
      <c r="K16" s="143"/>
      <c r="L16" s="139"/>
      <c r="M16" s="139"/>
      <c r="N16" s="143"/>
      <c r="O16" s="139"/>
      <c r="P16" s="139"/>
      <c r="Q16" s="139"/>
    </row>
    <row r="17" spans="1:17" ht="11.25" customHeight="1">
      <c r="A17" s="142" t="s">
        <v>1069</v>
      </c>
      <c r="B17" s="124"/>
      <c r="C17" s="143"/>
      <c r="D17" s="139"/>
      <c r="E17" s="143"/>
      <c r="F17" s="143"/>
      <c r="G17" s="139"/>
      <c r="H17" s="139"/>
      <c r="I17" s="139"/>
      <c r="J17" s="136"/>
      <c r="K17" s="143"/>
      <c r="L17" s="139"/>
      <c r="M17" s="139"/>
      <c r="N17" s="143"/>
      <c r="O17" s="139"/>
      <c r="P17" s="139"/>
      <c r="Q17" s="139"/>
    </row>
    <row r="18" spans="1:17" ht="11.25" customHeight="1">
      <c r="A18" s="141" t="s">
        <v>1070</v>
      </c>
      <c r="B18" s="124"/>
      <c r="C18" s="139">
        <v>43.4</v>
      </c>
      <c r="D18" s="137">
        <v>12.69748390871855</v>
      </c>
      <c r="E18" s="139"/>
      <c r="F18" s="139">
        <v>36.1</v>
      </c>
      <c r="G18" s="137">
        <v>4.114428994757238</v>
      </c>
      <c r="H18" s="139"/>
      <c r="I18" s="139">
        <v>7.3</v>
      </c>
      <c r="J18" s="136"/>
      <c r="K18" s="139">
        <v>44.8</v>
      </c>
      <c r="L18" s="137">
        <v>8.832807570977916</v>
      </c>
      <c r="M18" s="139"/>
      <c r="N18" s="139">
        <v>55.7</v>
      </c>
      <c r="O18" s="137">
        <v>5.6205852674066605</v>
      </c>
      <c r="P18" s="139"/>
      <c r="Q18" s="139">
        <v>-10.9</v>
      </c>
    </row>
    <row r="19" spans="1:17" ht="11.25" customHeight="1">
      <c r="A19" s="138" t="s">
        <v>534</v>
      </c>
      <c r="B19" s="123"/>
      <c r="C19" s="144">
        <v>256.1</v>
      </c>
      <c r="D19" s="145">
        <v>74.92685781158572</v>
      </c>
      <c r="E19" s="144"/>
      <c r="F19" s="144">
        <v>572.6</v>
      </c>
      <c r="G19" s="145">
        <v>65.26099840437655</v>
      </c>
      <c r="H19" s="144"/>
      <c r="I19" s="144">
        <v>-316.5</v>
      </c>
      <c r="J19" s="144"/>
      <c r="K19" s="144">
        <v>415.1</v>
      </c>
      <c r="L19" s="145">
        <v>81.84148264984228</v>
      </c>
      <c r="M19" s="144"/>
      <c r="N19" s="144">
        <v>678.6</v>
      </c>
      <c r="O19" s="145">
        <v>68.47628657921292</v>
      </c>
      <c r="P19" s="144"/>
      <c r="Q19" s="144">
        <v>-263.5</v>
      </c>
    </row>
    <row r="20" spans="1:17" ht="11.25" customHeight="1">
      <c r="A20" s="250" t="s">
        <v>1071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t="11.2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</row>
    <row r="22" spans="1:17" ht="11.25" customHeight="1">
      <c r="A22" s="252" t="s">
        <v>1072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</sheetData>
  <mergeCells count="12">
    <mergeCell ref="K5:L5"/>
    <mergeCell ref="N5:O5"/>
    <mergeCell ref="A20:Q20"/>
    <mergeCell ref="A21:Q21"/>
    <mergeCell ref="A22:Q22"/>
    <mergeCell ref="A1:Q1"/>
    <mergeCell ref="A2:Q2"/>
    <mergeCell ref="C4:I4"/>
    <mergeCell ref="K4:Q4"/>
    <mergeCell ref="A3:Q3"/>
    <mergeCell ref="C5:D5"/>
    <mergeCell ref="F5:G5"/>
  </mergeCells>
  <printOptions/>
  <pageMargins left="0.5" right="0.5" top="0.5" bottom="0.5" header="0.5" footer="0.5"/>
  <pageSetup horizontalDpi="1200" verticalDpi="1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J35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42187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415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2516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1.25" customHeight="1">
      <c r="A4" s="253" t="s">
        <v>1215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35"/>
      <c r="F6" s="280">
        <v>2001</v>
      </c>
      <c r="G6" s="280"/>
      <c r="H6" s="126"/>
      <c r="I6" s="280">
        <v>2002</v>
      </c>
      <c r="J6" s="280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29" t="s">
        <v>2172</v>
      </c>
      <c r="G7" s="129" t="s">
        <v>2173</v>
      </c>
      <c r="H7" s="128"/>
      <c r="I7" s="129" t="s">
        <v>2172</v>
      </c>
      <c r="J7" s="129" t="s">
        <v>2173</v>
      </c>
    </row>
    <row r="8" spans="1:10" ht="11.25" customHeight="1">
      <c r="A8" s="176" t="s">
        <v>816</v>
      </c>
      <c r="B8" s="176"/>
      <c r="C8" s="176"/>
      <c r="D8" s="176"/>
      <c r="E8" s="180" t="s">
        <v>1283</v>
      </c>
      <c r="F8" s="136"/>
      <c r="G8" s="136"/>
      <c r="H8" s="135"/>
      <c r="I8" s="136"/>
      <c r="J8" s="136"/>
    </row>
    <row r="9" spans="1:10" ht="11.25" customHeight="1">
      <c r="A9" s="134" t="s">
        <v>2176</v>
      </c>
      <c r="B9" s="134"/>
      <c r="C9" s="134"/>
      <c r="D9" s="130"/>
      <c r="E9" s="122"/>
      <c r="F9" s="139"/>
      <c r="G9" s="139"/>
      <c r="H9" s="136"/>
      <c r="I9" s="139"/>
      <c r="J9" s="139"/>
    </row>
    <row r="10" spans="1:10" ht="11.25" customHeight="1">
      <c r="A10" s="138" t="s">
        <v>2328</v>
      </c>
      <c r="B10" s="138"/>
      <c r="C10" s="138"/>
      <c r="D10" s="130"/>
      <c r="E10" s="122"/>
      <c r="F10" s="139">
        <v>373</v>
      </c>
      <c r="G10" s="139">
        <v>530</v>
      </c>
      <c r="H10" s="136"/>
      <c r="I10" s="139">
        <v>379</v>
      </c>
      <c r="J10" s="139">
        <v>504</v>
      </c>
    </row>
    <row r="11" spans="1:10" ht="11.25" customHeight="1">
      <c r="A11" s="138" t="s">
        <v>609</v>
      </c>
      <c r="B11" s="138"/>
      <c r="C11" s="138"/>
      <c r="D11" s="130"/>
      <c r="E11" s="122"/>
      <c r="F11" s="139">
        <v>543</v>
      </c>
      <c r="G11" s="139">
        <v>881</v>
      </c>
      <c r="H11" s="136"/>
      <c r="I11" s="139">
        <v>633</v>
      </c>
      <c r="J11" s="139">
        <v>967</v>
      </c>
    </row>
    <row r="12" spans="1:10" ht="11.25" customHeight="1">
      <c r="A12" s="138" t="s">
        <v>603</v>
      </c>
      <c r="B12" s="138"/>
      <c r="C12" s="138"/>
      <c r="D12" s="130"/>
      <c r="E12" s="122"/>
      <c r="F12" s="143" t="s">
        <v>584</v>
      </c>
      <c r="G12" s="143" t="s">
        <v>584</v>
      </c>
      <c r="H12" s="136"/>
      <c r="I12" s="139">
        <v>64</v>
      </c>
      <c r="J12" s="139">
        <v>83</v>
      </c>
    </row>
    <row r="13" spans="1:10" ht="11.25" customHeight="1">
      <c r="A13" s="138" t="s">
        <v>604</v>
      </c>
      <c r="B13" s="138"/>
      <c r="C13" s="138"/>
      <c r="D13" s="130"/>
      <c r="E13" s="122"/>
      <c r="F13" s="139">
        <v>63</v>
      </c>
      <c r="G13" s="139">
        <v>93</v>
      </c>
      <c r="H13" s="136"/>
      <c r="I13" s="139">
        <v>303</v>
      </c>
      <c r="J13" s="139">
        <v>460</v>
      </c>
    </row>
    <row r="14" spans="1:10" ht="11.25" customHeight="1">
      <c r="A14" s="138" t="s">
        <v>583</v>
      </c>
      <c r="B14" s="138"/>
      <c r="C14" s="138"/>
      <c r="D14" s="130"/>
      <c r="E14" s="122"/>
      <c r="F14" s="139">
        <v>34657</v>
      </c>
      <c r="G14" s="139">
        <v>51830</v>
      </c>
      <c r="H14" s="136"/>
      <c r="I14" s="139">
        <v>1221</v>
      </c>
      <c r="J14" s="139">
        <v>1618</v>
      </c>
    </row>
    <row r="15" spans="1:10" ht="11.25" customHeight="1">
      <c r="A15" s="138" t="s">
        <v>611</v>
      </c>
      <c r="B15" s="138"/>
      <c r="C15" s="138"/>
      <c r="D15" s="130"/>
      <c r="E15" s="122"/>
      <c r="F15" s="139">
        <v>6550</v>
      </c>
      <c r="G15" s="139">
        <v>9503</v>
      </c>
      <c r="H15" s="136"/>
      <c r="I15" s="139">
        <v>7213</v>
      </c>
      <c r="J15" s="139">
        <v>9767</v>
      </c>
    </row>
    <row r="16" spans="1:10" ht="11.25" customHeight="1">
      <c r="A16" s="138" t="s">
        <v>612</v>
      </c>
      <c r="B16" s="138"/>
      <c r="C16" s="138"/>
      <c r="D16" s="130"/>
      <c r="E16" s="122"/>
      <c r="F16" s="139">
        <v>65</v>
      </c>
      <c r="G16" s="139">
        <v>117</v>
      </c>
      <c r="H16" s="136"/>
      <c r="I16" s="143" t="s">
        <v>584</v>
      </c>
      <c r="J16" s="143" t="s">
        <v>584</v>
      </c>
    </row>
    <row r="17" spans="1:10" ht="11.25" customHeight="1">
      <c r="A17" s="138" t="s">
        <v>613</v>
      </c>
      <c r="B17" s="138"/>
      <c r="C17" s="138"/>
      <c r="D17" s="130"/>
      <c r="E17" s="122"/>
      <c r="F17" s="139">
        <v>776</v>
      </c>
      <c r="G17" s="139">
        <v>1097</v>
      </c>
      <c r="H17" s="136"/>
      <c r="I17" s="139">
        <v>1204</v>
      </c>
      <c r="J17" s="139">
        <v>1597</v>
      </c>
    </row>
    <row r="18" spans="1:10" ht="11.25" customHeight="1">
      <c r="A18" s="181" t="s">
        <v>1094</v>
      </c>
      <c r="B18" s="181"/>
      <c r="C18" s="181"/>
      <c r="D18" s="130"/>
      <c r="E18" s="122"/>
      <c r="F18" s="132">
        <f>SUM(F10:F17)</f>
        <v>43027</v>
      </c>
      <c r="G18" s="132">
        <f>SUM(G10:G17)</f>
        <v>64051</v>
      </c>
      <c r="H18" s="132"/>
      <c r="I18" s="132">
        <f>SUM(I10:I17)</f>
        <v>11017</v>
      </c>
      <c r="J18" s="132">
        <f>SUM(J10:J17)</f>
        <v>14996</v>
      </c>
    </row>
    <row r="19" spans="1:10" ht="11.25" customHeight="1">
      <c r="A19" s="134" t="s">
        <v>585</v>
      </c>
      <c r="B19" s="134"/>
      <c r="C19" s="134"/>
      <c r="D19" s="130"/>
      <c r="E19" s="122"/>
      <c r="F19" s="136"/>
      <c r="G19" s="136"/>
      <c r="H19" s="136"/>
      <c r="I19" s="136"/>
      <c r="J19" s="136"/>
    </row>
    <row r="20" spans="1:10" ht="11.25" customHeight="1">
      <c r="A20" s="138" t="s">
        <v>1238</v>
      </c>
      <c r="B20" s="138"/>
      <c r="C20" s="138"/>
      <c r="D20" s="130"/>
      <c r="E20" s="122"/>
      <c r="F20" s="139">
        <v>27637</v>
      </c>
      <c r="G20" s="139">
        <v>38302</v>
      </c>
      <c r="H20" s="136"/>
      <c r="I20" s="139">
        <v>28748</v>
      </c>
      <c r="J20" s="139">
        <v>38137</v>
      </c>
    </row>
    <row r="21" spans="1:10" ht="11.25" customHeight="1">
      <c r="A21" s="138" t="s">
        <v>1217</v>
      </c>
      <c r="B21" s="138"/>
      <c r="C21" s="138"/>
      <c r="D21" s="130"/>
      <c r="E21" s="122"/>
      <c r="F21" s="139">
        <v>17183</v>
      </c>
      <c r="G21" s="139">
        <v>24387</v>
      </c>
      <c r="H21" s="136"/>
      <c r="I21" s="139">
        <v>9668</v>
      </c>
      <c r="J21" s="139">
        <v>12452</v>
      </c>
    </row>
    <row r="22" spans="1:10" ht="11.25" customHeight="1">
      <c r="A22" s="138" t="s">
        <v>616</v>
      </c>
      <c r="B22" s="138"/>
      <c r="C22" s="138"/>
      <c r="D22" s="130"/>
      <c r="E22" s="122"/>
      <c r="F22" s="139">
        <v>143016</v>
      </c>
      <c r="G22" s="139">
        <v>194371</v>
      </c>
      <c r="H22" s="136"/>
      <c r="I22" s="139">
        <v>166247</v>
      </c>
      <c r="J22" s="139">
        <v>215176</v>
      </c>
    </row>
    <row r="23" spans="1:10" ht="11.25" customHeight="1">
      <c r="A23" s="138" t="s">
        <v>1205</v>
      </c>
      <c r="B23" s="138"/>
      <c r="C23" s="138"/>
      <c r="D23" s="130"/>
      <c r="E23" s="122"/>
      <c r="F23" s="139">
        <v>57</v>
      </c>
      <c r="G23" s="139">
        <v>80</v>
      </c>
      <c r="H23" s="136"/>
      <c r="I23" s="139">
        <v>128</v>
      </c>
      <c r="J23" s="139">
        <v>168</v>
      </c>
    </row>
    <row r="24" spans="1:10" ht="11.25" customHeight="1">
      <c r="A24" s="138" t="s">
        <v>2341</v>
      </c>
      <c r="B24" s="138"/>
      <c r="C24" s="138"/>
      <c r="D24" s="130"/>
      <c r="E24" s="122"/>
      <c r="F24" s="139">
        <v>143</v>
      </c>
      <c r="G24" s="139">
        <v>232</v>
      </c>
      <c r="H24" s="136"/>
      <c r="I24" s="139">
        <v>441</v>
      </c>
      <c r="J24" s="139">
        <v>603</v>
      </c>
    </row>
    <row r="25" spans="1:10" ht="11.25" customHeight="1">
      <c r="A25" s="138" t="s">
        <v>594</v>
      </c>
      <c r="B25" s="138"/>
      <c r="C25" s="138"/>
      <c r="D25" s="130"/>
      <c r="E25" s="122"/>
      <c r="F25" s="139">
        <v>54442</v>
      </c>
      <c r="G25" s="139">
        <v>74837</v>
      </c>
      <c r="H25" s="136"/>
      <c r="I25" s="143">
        <v>86530</v>
      </c>
      <c r="J25" s="143">
        <v>113859</v>
      </c>
    </row>
    <row r="26" spans="1:10" ht="11.25" customHeight="1">
      <c r="A26" s="138" t="s">
        <v>597</v>
      </c>
      <c r="B26" s="138"/>
      <c r="C26" s="138"/>
      <c r="D26" s="130"/>
      <c r="E26" s="122"/>
      <c r="F26" s="144">
        <f>F27-SUM(F20:F25)</f>
        <v>855</v>
      </c>
      <c r="G26" s="144">
        <f>G27-SUM(G20:G25)</f>
        <v>1094</v>
      </c>
      <c r="H26" s="144"/>
      <c r="I26" s="144">
        <f>I27-SUM(I20:I25)</f>
        <v>1402</v>
      </c>
      <c r="J26" s="144">
        <f>J27-SUM(J20:J25)</f>
        <v>1660</v>
      </c>
    </row>
    <row r="27" spans="1:10" ht="11.25" customHeight="1">
      <c r="A27" s="181" t="s">
        <v>1094</v>
      </c>
      <c r="B27" s="181"/>
      <c r="C27" s="181"/>
      <c r="D27" s="130"/>
      <c r="E27" s="122"/>
      <c r="F27" s="132">
        <v>243333</v>
      </c>
      <c r="G27" s="132">
        <v>333303</v>
      </c>
      <c r="H27" s="132"/>
      <c r="I27" s="132">
        <v>293164</v>
      </c>
      <c r="J27" s="132">
        <v>382055</v>
      </c>
    </row>
    <row r="28" spans="1:10" ht="11.25" customHeight="1">
      <c r="A28" s="181" t="s">
        <v>598</v>
      </c>
      <c r="B28" s="181"/>
      <c r="C28" s="181"/>
      <c r="D28" s="130"/>
      <c r="E28" s="128"/>
      <c r="F28" s="185">
        <f>SUM(F18,F27)</f>
        <v>286360</v>
      </c>
      <c r="G28" s="185">
        <f>SUM(G18,G27)</f>
        <v>397354</v>
      </c>
      <c r="H28" s="185"/>
      <c r="I28" s="185">
        <f>SUM(I18,I27)</f>
        <v>304181</v>
      </c>
      <c r="J28" s="185">
        <f>SUM(J18,J27)</f>
        <v>397051</v>
      </c>
    </row>
    <row r="29" spans="1:10" ht="11.25" customHeight="1">
      <c r="A29" s="283" t="s">
        <v>1260</v>
      </c>
      <c r="B29" s="283"/>
      <c r="C29" s="283"/>
      <c r="D29" s="283"/>
      <c r="E29" s="283"/>
      <c r="F29" s="283"/>
      <c r="G29" s="283"/>
      <c r="H29" s="283"/>
      <c r="I29" s="283"/>
      <c r="J29" s="283"/>
    </row>
    <row r="30" spans="1:10" ht="11.25" customHeight="1">
      <c r="A30" s="285" t="s">
        <v>1071</v>
      </c>
      <c r="B30" s="285"/>
      <c r="C30" s="285"/>
      <c r="D30" s="285"/>
      <c r="E30" s="285"/>
      <c r="F30" s="285"/>
      <c r="G30" s="285"/>
      <c r="H30" s="285"/>
      <c r="I30" s="285"/>
      <c r="J30" s="285"/>
    </row>
    <row r="31" spans="1:10" ht="11.25" customHeight="1">
      <c r="A31" s="285" t="s">
        <v>1211</v>
      </c>
      <c r="B31" s="285"/>
      <c r="C31" s="285"/>
      <c r="D31" s="285"/>
      <c r="E31" s="285"/>
      <c r="F31" s="285"/>
      <c r="G31" s="285"/>
      <c r="H31" s="285"/>
      <c r="I31" s="285"/>
      <c r="J31" s="285"/>
    </row>
    <row r="32" spans="1:10" ht="11.25" customHeight="1">
      <c r="A32" s="286" t="s">
        <v>1212</v>
      </c>
      <c r="B32" s="286"/>
      <c r="C32" s="286"/>
      <c r="D32" s="286"/>
      <c r="E32" s="286"/>
      <c r="F32" s="286"/>
      <c r="G32" s="286"/>
      <c r="H32" s="286"/>
      <c r="I32" s="286"/>
      <c r="J32" s="286"/>
    </row>
    <row r="33" spans="1:10" ht="11.25" customHeight="1">
      <c r="A33" s="284" t="s">
        <v>1213</v>
      </c>
      <c r="B33" s="284"/>
      <c r="C33" s="284"/>
      <c r="D33" s="284"/>
      <c r="E33" s="284"/>
      <c r="F33" s="284"/>
      <c r="G33" s="284"/>
      <c r="H33" s="284"/>
      <c r="I33" s="284"/>
      <c r="J33" s="284"/>
    </row>
    <row r="34" spans="1:10" ht="11.25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</row>
    <row r="35" spans="1:10" ht="11.25" customHeight="1">
      <c r="A35" s="252" t="s">
        <v>1072</v>
      </c>
      <c r="B35" s="252"/>
      <c r="C35" s="252"/>
      <c r="D35" s="252"/>
      <c r="E35" s="252"/>
      <c r="F35" s="252"/>
      <c r="G35" s="252"/>
      <c r="H35" s="252"/>
      <c r="I35" s="252"/>
      <c r="J35" s="252"/>
    </row>
  </sheetData>
  <mergeCells count="16">
    <mergeCell ref="A7:D7"/>
    <mergeCell ref="A1:J1"/>
    <mergeCell ref="A2:J2"/>
    <mergeCell ref="A4:J4"/>
    <mergeCell ref="F6:G6"/>
    <mergeCell ref="I6:J6"/>
    <mergeCell ref="A3:J3"/>
    <mergeCell ref="A5:J5"/>
    <mergeCell ref="A6:D6"/>
    <mergeCell ref="A33:J33"/>
    <mergeCell ref="A34:J34"/>
    <mergeCell ref="A35:J35"/>
    <mergeCell ref="A29:J29"/>
    <mergeCell ref="A30:J30"/>
    <mergeCell ref="A31:J31"/>
    <mergeCell ref="A32:J32"/>
  </mergeCells>
  <printOptions/>
  <pageMargins left="0.5" right="0.5" top="0.5" bottom="0.5" header="0.5" footer="0.5"/>
  <pageSetup horizontalDpi="1200" verticalDpi="12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K96"/>
  <sheetViews>
    <sheetView workbookViewId="0" topLeftCell="A1">
      <selection activeCell="A1" sqref="A1:K1"/>
    </sheetView>
  </sheetViews>
  <sheetFormatPr defaultColWidth="9.140625" defaultRowHeight="12.75"/>
  <cols>
    <col min="1" max="2" width="9.8515625" style="0" customWidth="1"/>
    <col min="3" max="3" width="7.7109375" style="0" customWidth="1"/>
    <col min="4" max="4" width="9.8515625" style="0" customWidth="1"/>
    <col min="5" max="5" width="18.421875" style="0" customWidth="1"/>
    <col min="6" max="6" width="1.28515625" style="0" customWidth="1"/>
    <col min="7" max="7" width="8.28125" style="0" customWidth="1"/>
    <col min="8" max="8" width="10.7109375" style="0" customWidth="1"/>
    <col min="9" max="9" width="1.28515625" style="0" customWidth="1"/>
    <col min="10" max="10" width="8.28125" style="0" customWidth="1"/>
    <col min="11" max="11" width="10.7109375" style="0" customWidth="1"/>
  </cols>
  <sheetData>
    <row r="1" spans="1:11" ht="11.25" customHeight="1">
      <c r="A1" s="253" t="s">
        <v>416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1.25" customHeight="1">
      <c r="A2" s="253" t="s">
        <v>2516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1.25" customHeight="1">
      <c r="A4" s="253" t="s">
        <v>2319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1.25" customHeight="1">
      <c r="A6" s="283"/>
      <c r="B6" s="283"/>
      <c r="C6" s="283"/>
      <c r="D6" s="283"/>
      <c r="E6" s="135"/>
      <c r="F6" s="135"/>
      <c r="G6" s="280">
        <v>2001</v>
      </c>
      <c r="H6" s="280"/>
      <c r="I6" s="126"/>
      <c r="J6" s="280">
        <v>2002</v>
      </c>
      <c r="K6" s="280"/>
    </row>
    <row r="7" spans="1:11" ht="11.25" customHeight="1">
      <c r="A7" s="280" t="s">
        <v>2170</v>
      </c>
      <c r="B7" s="280"/>
      <c r="C7" s="280"/>
      <c r="D7" s="280"/>
      <c r="E7" s="128" t="s">
        <v>2171</v>
      </c>
      <c r="F7" s="128"/>
      <c r="G7" s="129" t="s">
        <v>2172</v>
      </c>
      <c r="H7" s="129" t="s">
        <v>2173</v>
      </c>
      <c r="I7" s="128"/>
      <c r="J7" s="129" t="s">
        <v>2172</v>
      </c>
      <c r="K7" s="129" t="s">
        <v>2173</v>
      </c>
    </row>
    <row r="8" spans="1:11" ht="11.25" customHeight="1">
      <c r="A8" s="176" t="s">
        <v>1235</v>
      </c>
      <c r="B8" s="176"/>
      <c r="C8" s="176"/>
      <c r="D8" s="176"/>
      <c r="E8" s="180" t="s">
        <v>1236</v>
      </c>
      <c r="F8" s="192"/>
      <c r="G8" s="136"/>
      <c r="H8" s="136"/>
      <c r="I8" s="135"/>
      <c r="J8" s="136"/>
      <c r="K8" s="136"/>
    </row>
    <row r="9" spans="1:11" ht="11.25" customHeight="1">
      <c r="A9" s="134" t="s">
        <v>2176</v>
      </c>
      <c r="B9" s="134"/>
      <c r="C9" s="134"/>
      <c r="D9" s="130"/>
      <c r="E9" s="122"/>
      <c r="F9" s="122"/>
      <c r="G9" s="139"/>
      <c r="H9" s="139"/>
      <c r="I9" s="136"/>
      <c r="J9" s="139"/>
      <c r="K9" s="139"/>
    </row>
    <row r="10" spans="1:11" ht="11.25" customHeight="1">
      <c r="A10" s="138" t="s">
        <v>2328</v>
      </c>
      <c r="B10" s="138"/>
      <c r="C10" s="138"/>
      <c r="D10" s="186"/>
      <c r="E10" s="122"/>
      <c r="F10" s="122"/>
      <c r="G10" s="139">
        <v>380</v>
      </c>
      <c r="H10" s="139">
        <v>147</v>
      </c>
      <c r="I10" s="136"/>
      <c r="J10" s="139">
        <v>45607</v>
      </c>
      <c r="K10" s="139">
        <v>10262</v>
      </c>
    </row>
    <row r="11" spans="1:11" ht="11.25" customHeight="1">
      <c r="A11" s="138" t="s">
        <v>603</v>
      </c>
      <c r="B11" s="138"/>
      <c r="C11" s="138"/>
      <c r="D11" s="186"/>
      <c r="E11" s="122"/>
      <c r="F11" s="122"/>
      <c r="G11" s="139">
        <v>29030</v>
      </c>
      <c r="H11" s="139">
        <v>6852</v>
      </c>
      <c r="I11" s="136"/>
      <c r="J11" s="139">
        <v>23125</v>
      </c>
      <c r="K11" s="139">
        <v>4767</v>
      </c>
    </row>
    <row r="12" spans="1:11" ht="11.25" customHeight="1">
      <c r="A12" s="138" t="s">
        <v>604</v>
      </c>
      <c r="B12" s="138"/>
      <c r="C12" s="138"/>
      <c r="D12" s="186"/>
      <c r="E12" s="122"/>
      <c r="F12" s="122"/>
      <c r="G12" s="139">
        <v>3855</v>
      </c>
      <c r="H12" s="139">
        <v>990</v>
      </c>
      <c r="I12" s="136"/>
      <c r="J12" s="139">
        <v>628</v>
      </c>
      <c r="K12" s="139">
        <v>198</v>
      </c>
    </row>
    <row r="13" spans="1:11" ht="11.25" customHeight="1">
      <c r="A13" s="138" t="s">
        <v>583</v>
      </c>
      <c r="B13" s="138"/>
      <c r="C13" s="138"/>
      <c r="D13" s="186"/>
      <c r="E13" s="122"/>
      <c r="F13" s="122"/>
      <c r="G13" s="139">
        <v>27010</v>
      </c>
      <c r="H13" s="139">
        <v>8202</v>
      </c>
      <c r="I13" s="136"/>
      <c r="J13" s="139">
        <v>23120</v>
      </c>
      <c r="K13" s="139">
        <v>5797</v>
      </c>
    </row>
    <row r="14" spans="1:11" ht="11.25" customHeight="1">
      <c r="A14" s="138" t="s">
        <v>611</v>
      </c>
      <c r="B14" s="138"/>
      <c r="C14" s="138"/>
      <c r="D14" s="186"/>
      <c r="E14" s="122"/>
      <c r="F14" s="122"/>
      <c r="G14" s="139">
        <v>147166</v>
      </c>
      <c r="H14" s="139">
        <v>41211</v>
      </c>
      <c r="I14" s="136"/>
      <c r="J14" s="139">
        <v>133758</v>
      </c>
      <c r="K14" s="139">
        <v>32712</v>
      </c>
    </row>
    <row r="15" spans="1:11" ht="11.25" customHeight="1">
      <c r="A15" s="138" t="s">
        <v>612</v>
      </c>
      <c r="B15" s="138"/>
      <c r="C15" s="138"/>
      <c r="D15" s="186"/>
      <c r="E15" s="122"/>
      <c r="F15" s="122"/>
      <c r="G15" s="143">
        <v>329</v>
      </c>
      <c r="H15" s="143">
        <v>177</v>
      </c>
      <c r="I15" s="136"/>
      <c r="J15" s="143">
        <v>22</v>
      </c>
      <c r="K15" s="143">
        <v>80</v>
      </c>
    </row>
    <row r="16" spans="1:11" ht="11.25" customHeight="1">
      <c r="A16" s="138" t="s">
        <v>613</v>
      </c>
      <c r="B16" s="138"/>
      <c r="C16" s="138"/>
      <c r="D16" s="186"/>
      <c r="E16" s="122"/>
      <c r="F16" s="122"/>
      <c r="G16" s="139">
        <v>84887</v>
      </c>
      <c r="H16" s="139">
        <v>20432</v>
      </c>
      <c r="I16" s="136"/>
      <c r="J16" s="139">
        <v>109754</v>
      </c>
      <c r="K16" s="139">
        <v>19199</v>
      </c>
    </row>
    <row r="17" spans="1:11" ht="11.25" customHeight="1">
      <c r="A17" s="181" t="s">
        <v>1094</v>
      </c>
      <c r="B17" s="181"/>
      <c r="C17" s="181"/>
      <c r="D17" s="186"/>
      <c r="E17" s="122"/>
      <c r="F17" s="122"/>
      <c r="G17" s="132">
        <f>SUM(G10:G16)</f>
        <v>292657</v>
      </c>
      <c r="H17" s="132">
        <f>SUM(H10:H16)</f>
        <v>78011</v>
      </c>
      <c r="I17" s="132"/>
      <c r="J17" s="132">
        <f>SUM(J10:J16)</f>
        <v>336014</v>
      </c>
      <c r="K17" s="132">
        <f>SUM(K10:K16)</f>
        <v>73015</v>
      </c>
    </row>
    <row r="18" spans="1:11" ht="11.25" customHeight="1">
      <c r="A18" s="134" t="s">
        <v>585</v>
      </c>
      <c r="B18" s="134"/>
      <c r="C18" s="134"/>
      <c r="D18" s="130"/>
      <c r="E18" s="122"/>
      <c r="F18" s="122"/>
      <c r="G18" s="136"/>
      <c r="H18" s="136"/>
      <c r="I18" s="136"/>
      <c r="J18" s="136"/>
      <c r="K18" s="136"/>
    </row>
    <row r="19" spans="1:11" ht="11.25" customHeight="1">
      <c r="A19" s="138" t="s">
        <v>595</v>
      </c>
      <c r="B19" s="138"/>
      <c r="C19" s="138"/>
      <c r="D19" s="186"/>
      <c r="E19" s="122"/>
      <c r="F19" s="122"/>
      <c r="G19" s="139">
        <v>44</v>
      </c>
      <c r="H19" s="139">
        <v>27</v>
      </c>
      <c r="I19" s="136"/>
      <c r="J19" s="139">
        <v>139</v>
      </c>
      <c r="K19" s="139">
        <v>131</v>
      </c>
    </row>
    <row r="20" spans="1:11" ht="11.25" customHeight="1">
      <c r="A20" s="138" t="s">
        <v>1217</v>
      </c>
      <c r="B20" s="138"/>
      <c r="C20" s="138"/>
      <c r="D20" s="186"/>
      <c r="E20" s="122"/>
      <c r="F20" s="122"/>
      <c r="G20" s="139">
        <v>628</v>
      </c>
      <c r="H20" s="139">
        <v>117</v>
      </c>
      <c r="I20" s="136"/>
      <c r="J20" s="139">
        <v>603</v>
      </c>
      <c r="K20" s="139">
        <v>103</v>
      </c>
    </row>
    <row r="21" spans="1:11" ht="11.25" customHeight="1">
      <c r="A21" s="138" t="s">
        <v>1239</v>
      </c>
      <c r="B21" s="138"/>
      <c r="C21" s="138"/>
      <c r="D21" s="186"/>
      <c r="E21" s="122"/>
      <c r="F21" s="122"/>
      <c r="G21" s="139">
        <v>136</v>
      </c>
      <c r="H21" s="139">
        <v>105</v>
      </c>
      <c r="I21" s="136"/>
      <c r="J21" s="139">
        <v>10</v>
      </c>
      <c r="K21" s="139">
        <v>18</v>
      </c>
    </row>
    <row r="22" spans="1:11" ht="11.25" customHeight="1">
      <c r="A22" s="138" t="s">
        <v>1205</v>
      </c>
      <c r="B22" s="138"/>
      <c r="C22" s="138"/>
      <c r="D22" s="186"/>
      <c r="E22" s="122"/>
      <c r="F22" s="122"/>
      <c r="G22" s="139">
        <v>15</v>
      </c>
      <c r="H22" s="139">
        <v>5</v>
      </c>
      <c r="I22" s="136"/>
      <c r="J22" s="139">
        <v>11</v>
      </c>
      <c r="K22" s="139">
        <v>4</v>
      </c>
    </row>
    <row r="23" spans="1:11" ht="11.25" customHeight="1">
      <c r="A23" s="138" t="s">
        <v>597</v>
      </c>
      <c r="B23" s="138"/>
      <c r="C23" s="138"/>
      <c r="D23" s="186"/>
      <c r="E23" s="122"/>
      <c r="F23" s="122"/>
      <c r="G23" s="144">
        <f>G24-SUM(G19:G22)</f>
        <v>11</v>
      </c>
      <c r="H23" s="144">
        <f>H24-SUM(H19:H22)</f>
        <v>7</v>
      </c>
      <c r="I23" s="144"/>
      <c r="J23" s="144">
        <f>J24-SUM(J19:J22)</f>
        <v>474</v>
      </c>
      <c r="K23" s="144">
        <f>K24-SUM(K19:K22)</f>
        <v>157</v>
      </c>
    </row>
    <row r="24" spans="1:11" ht="11.25" customHeight="1">
      <c r="A24" s="181" t="s">
        <v>1094</v>
      </c>
      <c r="B24" s="181"/>
      <c r="C24" s="181"/>
      <c r="D24" s="186"/>
      <c r="E24" s="122"/>
      <c r="F24" s="122"/>
      <c r="G24" s="132">
        <v>834</v>
      </c>
      <c r="H24" s="132">
        <v>261</v>
      </c>
      <c r="I24" s="132"/>
      <c r="J24" s="132">
        <v>1237</v>
      </c>
      <c r="K24" s="132">
        <v>413</v>
      </c>
    </row>
    <row r="25" spans="1:11" ht="11.25" customHeight="1">
      <c r="A25" s="181" t="s">
        <v>598</v>
      </c>
      <c r="B25" s="181"/>
      <c r="C25" s="181"/>
      <c r="D25" s="186"/>
      <c r="E25" s="122"/>
      <c r="F25" s="122"/>
      <c r="G25" s="193">
        <f>SUM(G17,G24)</f>
        <v>293491</v>
      </c>
      <c r="H25" s="193">
        <f>SUM(H17,H24)</f>
        <v>78272</v>
      </c>
      <c r="I25" s="193"/>
      <c r="J25" s="193">
        <f>SUM(J17,J24)</f>
        <v>337251</v>
      </c>
      <c r="K25" s="193">
        <f>SUM(K17,K24)</f>
        <v>73428</v>
      </c>
    </row>
    <row r="26" spans="1:11" ht="11.25" customHeight="1">
      <c r="A26" s="130" t="s">
        <v>2368</v>
      </c>
      <c r="B26" s="138"/>
      <c r="C26" s="138"/>
      <c r="D26" s="186" t="s">
        <v>1091</v>
      </c>
      <c r="E26" s="183" t="s">
        <v>1270</v>
      </c>
      <c r="F26" s="148"/>
      <c r="G26" s="174">
        <v>565</v>
      </c>
      <c r="H26" s="174">
        <v>26668</v>
      </c>
      <c r="I26" s="174"/>
      <c r="J26" s="174">
        <v>486</v>
      </c>
      <c r="K26" s="174">
        <v>22358</v>
      </c>
    </row>
    <row r="27" spans="1:11" ht="11.25" customHeight="1">
      <c r="A27" s="176" t="s">
        <v>1206</v>
      </c>
      <c r="B27" s="176"/>
      <c r="C27" s="176"/>
      <c r="D27" s="176"/>
      <c r="E27" s="180" t="s">
        <v>417</v>
      </c>
      <c r="F27" s="148"/>
      <c r="G27" s="136"/>
      <c r="H27" s="136"/>
      <c r="I27" s="135"/>
      <c r="J27" s="136"/>
      <c r="K27" s="136"/>
    </row>
    <row r="28" spans="1:11" ht="11.25" customHeight="1">
      <c r="A28" s="134" t="s">
        <v>602</v>
      </c>
      <c r="B28" s="134"/>
      <c r="C28" s="134"/>
      <c r="D28" s="130"/>
      <c r="E28" s="122"/>
      <c r="F28" s="122"/>
      <c r="G28" s="139"/>
      <c r="H28" s="139"/>
      <c r="I28" s="136"/>
      <c r="J28" s="139"/>
      <c r="K28" s="139"/>
    </row>
    <row r="29" spans="1:11" ht="11.25" customHeight="1">
      <c r="A29" s="138" t="s">
        <v>2328</v>
      </c>
      <c r="B29" s="138"/>
      <c r="C29" s="138"/>
      <c r="D29" s="186"/>
      <c r="E29" s="122"/>
      <c r="F29" s="122"/>
      <c r="G29" s="139">
        <v>87386</v>
      </c>
      <c r="H29" s="139">
        <v>30578</v>
      </c>
      <c r="I29" s="136"/>
      <c r="J29" s="139">
        <v>80970</v>
      </c>
      <c r="K29" s="139">
        <v>23494</v>
      </c>
    </row>
    <row r="30" spans="1:11" ht="11.25" customHeight="1">
      <c r="A30" s="138" t="s">
        <v>603</v>
      </c>
      <c r="B30" s="138"/>
      <c r="C30" s="138"/>
      <c r="D30" s="186"/>
      <c r="E30" s="122"/>
      <c r="F30" s="122"/>
      <c r="G30" s="139">
        <v>61840</v>
      </c>
      <c r="H30" s="139">
        <v>22446</v>
      </c>
      <c r="I30" s="136"/>
      <c r="J30" s="139">
        <v>32414</v>
      </c>
      <c r="K30" s="139">
        <v>9531</v>
      </c>
    </row>
    <row r="31" spans="1:11" ht="11.25" customHeight="1">
      <c r="A31" s="138" t="s">
        <v>583</v>
      </c>
      <c r="B31" s="138"/>
      <c r="C31" s="138"/>
      <c r="D31" s="186"/>
      <c r="E31" s="122"/>
      <c r="F31" s="122"/>
      <c r="G31" s="139">
        <v>3577</v>
      </c>
      <c r="H31" s="139">
        <v>1289</v>
      </c>
      <c r="I31" s="136"/>
      <c r="J31" s="139">
        <v>59</v>
      </c>
      <c r="K31" s="139">
        <v>17</v>
      </c>
    </row>
    <row r="32" spans="1:11" ht="11.25" customHeight="1">
      <c r="A32" s="138" t="s">
        <v>612</v>
      </c>
      <c r="B32" s="138"/>
      <c r="C32" s="138"/>
      <c r="D32" s="186"/>
      <c r="E32" s="122"/>
      <c r="F32" s="122"/>
      <c r="G32" s="143">
        <v>138191</v>
      </c>
      <c r="H32" s="143">
        <v>48371</v>
      </c>
      <c r="I32" s="136"/>
      <c r="J32" s="143">
        <v>209775</v>
      </c>
      <c r="K32" s="143">
        <v>62472</v>
      </c>
    </row>
    <row r="33" spans="1:11" ht="11.25" customHeight="1">
      <c r="A33" s="138" t="s">
        <v>613</v>
      </c>
      <c r="B33" s="138"/>
      <c r="C33" s="138"/>
      <c r="D33" s="186"/>
      <c r="E33" s="122"/>
      <c r="F33" s="122"/>
      <c r="G33" s="139">
        <v>633</v>
      </c>
      <c r="H33" s="139">
        <v>196</v>
      </c>
      <c r="I33" s="136"/>
      <c r="J33" s="143" t="s">
        <v>584</v>
      </c>
      <c r="K33" s="143" t="s">
        <v>584</v>
      </c>
    </row>
    <row r="34" spans="1:11" ht="11.25" customHeight="1">
      <c r="A34" s="181" t="s">
        <v>1094</v>
      </c>
      <c r="B34" s="181"/>
      <c r="C34" s="181"/>
      <c r="D34" s="186"/>
      <c r="E34" s="122"/>
      <c r="F34" s="122"/>
      <c r="G34" s="132">
        <f>SUM(G29:G33)</f>
        <v>291627</v>
      </c>
      <c r="H34" s="132">
        <f>SUM(H29:H33)</f>
        <v>102880</v>
      </c>
      <c r="I34" s="132"/>
      <c r="J34" s="132">
        <f>SUM(J29:J33)</f>
        <v>323218</v>
      </c>
      <c r="K34" s="132">
        <f>SUM(K29:K33)</f>
        <v>95514</v>
      </c>
    </row>
    <row r="35" spans="1:11" ht="11.25" customHeight="1">
      <c r="A35" s="134" t="s">
        <v>585</v>
      </c>
      <c r="B35" s="134"/>
      <c r="C35" s="134"/>
      <c r="D35" s="130"/>
      <c r="E35" s="122"/>
      <c r="F35" s="122"/>
      <c r="G35" s="136"/>
      <c r="H35" s="136"/>
      <c r="I35" s="136"/>
      <c r="J35" s="136"/>
      <c r="K35" s="136"/>
    </row>
    <row r="36" spans="1:11" ht="11.25" customHeight="1">
      <c r="A36" s="138" t="s">
        <v>418</v>
      </c>
      <c r="B36" s="138"/>
      <c r="C36" s="138"/>
      <c r="D36" s="186"/>
      <c r="E36" s="122"/>
      <c r="F36" s="122"/>
      <c r="G36" s="139">
        <v>25528</v>
      </c>
      <c r="H36" s="139">
        <v>8318</v>
      </c>
      <c r="I36" s="136"/>
      <c r="J36" s="143" t="s">
        <v>584</v>
      </c>
      <c r="K36" s="143" t="s">
        <v>584</v>
      </c>
    </row>
    <row r="37" spans="1:11" ht="11.25" customHeight="1">
      <c r="A37" s="138" t="s">
        <v>419</v>
      </c>
      <c r="B37" s="138"/>
      <c r="C37" s="138"/>
      <c r="D37" s="186"/>
      <c r="E37" s="122"/>
      <c r="F37" s="122"/>
      <c r="G37" s="143" t="s">
        <v>584</v>
      </c>
      <c r="H37" s="143" t="s">
        <v>584</v>
      </c>
      <c r="I37" s="136"/>
      <c r="J37" s="139">
        <v>20865</v>
      </c>
      <c r="K37" s="139">
        <v>5930</v>
      </c>
    </row>
    <row r="38" spans="1:11" ht="11.25" customHeight="1">
      <c r="A38" s="138" t="s">
        <v>588</v>
      </c>
      <c r="B38" s="138"/>
      <c r="C38" s="138"/>
      <c r="D38" s="186"/>
      <c r="E38" s="122"/>
      <c r="F38" s="122"/>
      <c r="G38" s="139">
        <v>21155</v>
      </c>
      <c r="H38" s="139">
        <v>7394</v>
      </c>
      <c r="I38" s="136"/>
      <c r="J38" s="139">
        <v>58269</v>
      </c>
      <c r="K38" s="139">
        <v>17404</v>
      </c>
    </row>
    <row r="39" spans="1:11" ht="11.25" customHeight="1">
      <c r="A39" s="138" t="s">
        <v>1249</v>
      </c>
      <c r="B39" s="138"/>
      <c r="C39" s="138"/>
      <c r="D39" s="186"/>
      <c r="E39" s="122"/>
      <c r="F39" s="122"/>
      <c r="G39" s="139">
        <v>98641</v>
      </c>
      <c r="H39" s="139">
        <v>33026</v>
      </c>
      <c r="I39" s="136"/>
      <c r="J39" s="139">
        <v>105663</v>
      </c>
      <c r="K39" s="139">
        <v>31380</v>
      </c>
    </row>
    <row r="40" spans="1:11" ht="11.25" customHeight="1">
      <c r="A40" s="138" t="s">
        <v>592</v>
      </c>
      <c r="B40" s="138"/>
      <c r="C40" s="138"/>
      <c r="D40" s="186"/>
      <c r="E40" s="122"/>
      <c r="F40" s="122"/>
      <c r="G40" s="139">
        <v>9552</v>
      </c>
      <c r="H40" s="139">
        <v>2911</v>
      </c>
      <c r="I40" s="136"/>
      <c r="J40" s="139">
        <v>7366</v>
      </c>
      <c r="K40" s="139">
        <v>2177</v>
      </c>
    </row>
    <row r="41" spans="1:11" ht="11.25" customHeight="1">
      <c r="A41" s="138" t="s">
        <v>590</v>
      </c>
      <c r="B41" s="138"/>
      <c r="C41" s="138"/>
      <c r="D41" s="186"/>
      <c r="E41" s="122"/>
      <c r="F41" s="122"/>
      <c r="G41" s="139">
        <v>37626</v>
      </c>
      <c r="H41" s="139">
        <v>12396</v>
      </c>
      <c r="I41" s="136"/>
      <c r="J41" s="139">
        <v>67521</v>
      </c>
      <c r="K41" s="139">
        <v>20148</v>
      </c>
    </row>
    <row r="42" spans="1:11" ht="11.25" customHeight="1">
      <c r="A42" s="138" t="s">
        <v>617</v>
      </c>
      <c r="B42" s="138"/>
      <c r="C42" s="138"/>
      <c r="D42" s="186"/>
      <c r="E42" s="122"/>
      <c r="F42" s="122"/>
      <c r="G42" s="139">
        <v>30555</v>
      </c>
      <c r="H42" s="139">
        <v>10852</v>
      </c>
      <c r="I42" s="136"/>
      <c r="J42" s="143" t="s">
        <v>584</v>
      </c>
      <c r="K42" s="143" t="s">
        <v>584</v>
      </c>
    </row>
    <row r="43" spans="1:11" ht="11.25" customHeight="1">
      <c r="A43" s="138" t="s">
        <v>594</v>
      </c>
      <c r="B43" s="138"/>
      <c r="C43" s="138"/>
      <c r="D43" s="186"/>
      <c r="E43" s="122"/>
      <c r="F43" s="122"/>
      <c r="G43" s="143" t="s">
        <v>584</v>
      </c>
      <c r="H43" s="143" t="s">
        <v>584</v>
      </c>
      <c r="I43" s="136"/>
      <c r="J43" s="139">
        <v>18591</v>
      </c>
      <c r="K43" s="139">
        <v>5490</v>
      </c>
    </row>
    <row r="44" spans="1:11" ht="11.25" customHeight="1">
      <c r="A44" s="138" t="s">
        <v>597</v>
      </c>
      <c r="B44" s="138"/>
      <c r="C44" s="138"/>
      <c r="D44" s="186"/>
      <c r="E44" s="122"/>
      <c r="F44" s="122"/>
      <c r="G44" s="144">
        <f>G45-SUM(G36:G43)</f>
        <v>19178</v>
      </c>
      <c r="H44" s="144">
        <f>H45-SUM(H36:H43)</f>
        <v>6252</v>
      </c>
      <c r="I44" s="144"/>
      <c r="J44" s="240" t="s">
        <v>1849</v>
      </c>
      <c r="K44" s="144">
        <f>K45-SUM(K36:K43)</f>
        <v>30</v>
      </c>
    </row>
    <row r="45" spans="1:11" ht="11.25" customHeight="1">
      <c r="A45" s="181" t="s">
        <v>1094</v>
      </c>
      <c r="B45" s="181"/>
      <c r="C45" s="181"/>
      <c r="D45" s="186"/>
      <c r="E45" s="122"/>
      <c r="F45" s="122"/>
      <c r="G45" s="132">
        <v>242235</v>
      </c>
      <c r="H45" s="132">
        <v>81149</v>
      </c>
      <c r="I45" s="132"/>
      <c r="J45" s="132">
        <v>278275</v>
      </c>
      <c r="K45" s="132">
        <v>82559</v>
      </c>
    </row>
    <row r="46" spans="1:11" ht="11.25" customHeight="1">
      <c r="A46" s="181" t="s">
        <v>598</v>
      </c>
      <c r="B46" s="181"/>
      <c r="C46" s="181"/>
      <c r="D46" s="186"/>
      <c r="E46" s="122"/>
      <c r="F46" s="122"/>
      <c r="G46" s="182">
        <f>SUM(G34,G45)</f>
        <v>533862</v>
      </c>
      <c r="H46" s="182">
        <f>SUM(H34,H45)</f>
        <v>184029</v>
      </c>
      <c r="I46" s="182"/>
      <c r="J46" s="182">
        <f>SUM(J34,J45)</f>
        <v>601493</v>
      </c>
      <c r="K46" s="182">
        <f>SUM(K34,K45)</f>
        <v>178073</v>
      </c>
    </row>
    <row r="47" spans="1:11" ht="11.25" customHeight="1">
      <c r="A47" s="130" t="s">
        <v>420</v>
      </c>
      <c r="B47" s="134"/>
      <c r="C47" s="134"/>
      <c r="D47" s="130"/>
      <c r="E47" s="183" t="s">
        <v>1243</v>
      </c>
      <c r="F47" s="148"/>
      <c r="G47" s="136"/>
      <c r="H47" s="136"/>
      <c r="I47" s="136"/>
      <c r="J47" s="136"/>
      <c r="K47" s="136"/>
    </row>
    <row r="48" spans="1:11" ht="11.25" customHeight="1">
      <c r="A48" s="134" t="s">
        <v>603</v>
      </c>
      <c r="B48" s="138"/>
      <c r="C48" s="138"/>
      <c r="D48" s="186" t="s">
        <v>1394</v>
      </c>
      <c r="E48" s="122"/>
      <c r="F48" s="122"/>
      <c r="G48" s="139">
        <v>187</v>
      </c>
      <c r="H48" s="139">
        <v>27</v>
      </c>
      <c r="I48" s="136"/>
      <c r="J48" s="139">
        <v>2306</v>
      </c>
      <c r="K48" s="139">
        <v>342</v>
      </c>
    </row>
    <row r="49" spans="1:11" ht="11.25" customHeight="1">
      <c r="A49" s="134" t="s">
        <v>583</v>
      </c>
      <c r="B49" s="138"/>
      <c r="C49" s="138"/>
      <c r="D49" s="186" t="s">
        <v>1618</v>
      </c>
      <c r="E49" s="122"/>
      <c r="F49" s="122"/>
      <c r="G49" s="139">
        <v>29542</v>
      </c>
      <c r="H49" s="139">
        <v>3976</v>
      </c>
      <c r="I49" s="136"/>
      <c r="J49" s="139">
        <v>33181</v>
      </c>
      <c r="K49" s="139">
        <v>4507</v>
      </c>
    </row>
    <row r="50" spans="1:11" ht="11.25" customHeight="1">
      <c r="A50" s="134" t="s">
        <v>613</v>
      </c>
      <c r="B50" s="138"/>
      <c r="C50" s="138"/>
      <c r="D50" s="186" t="s">
        <v>1618</v>
      </c>
      <c r="E50" s="122"/>
      <c r="F50" s="122"/>
      <c r="G50" s="139">
        <v>49680</v>
      </c>
      <c r="H50" s="139">
        <v>5420</v>
      </c>
      <c r="I50" s="136"/>
      <c r="J50" s="139">
        <v>37838</v>
      </c>
      <c r="K50" s="139">
        <v>4353</v>
      </c>
    </row>
    <row r="51" spans="1:11" ht="11.25" customHeight="1">
      <c r="A51" s="138" t="s">
        <v>1094</v>
      </c>
      <c r="B51" s="181"/>
      <c r="C51" s="181"/>
      <c r="D51" s="186" t="s">
        <v>1618</v>
      </c>
      <c r="E51" s="122"/>
      <c r="F51" s="122"/>
      <c r="G51" s="132">
        <f>SUM(G48:G50)</f>
        <v>79409</v>
      </c>
      <c r="H51" s="132">
        <f>SUM(H48:H50)</f>
        <v>9423</v>
      </c>
      <c r="I51" s="132"/>
      <c r="J51" s="132">
        <f>SUM(J48:J50)</f>
        <v>73325</v>
      </c>
      <c r="K51" s="132">
        <f>SUM(K48:K50)</f>
        <v>9202</v>
      </c>
    </row>
    <row r="52" spans="1:11" ht="11.25" customHeight="1">
      <c r="A52" s="130" t="s">
        <v>421</v>
      </c>
      <c r="B52" s="134"/>
      <c r="C52" s="134"/>
      <c r="D52" s="130"/>
      <c r="E52" s="183" t="s">
        <v>422</v>
      </c>
      <c r="F52" s="148"/>
      <c r="G52" s="136"/>
      <c r="H52" s="136"/>
      <c r="I52" s="136"/>
      <c r="J52" s="136"/>
      <c r="K52" s="136"/>
    </row>
    <row r="53" spans="1:11" ht="11.25" customHeight="1">
      <c r="A53" s="134" t="s">
        <v>583</v>
      </c>
      <c r="B53" s="138"/>
      <c r="C53" s="138"/>
      <c r="D53" s="186"/>
      <c r="E53" s="122"/>
      <c r="F53" s="122"/>
      <c r="G53" s="139">
        <v>3722</v>
      </c>
      <c r="H53" s="139">
        <v>1096</v>
      </c>
      <c r="I53" s="136"/>
      <c r="J53" s="139">
        <v>3733</v>
      </c>
      <c r="K53" s="139">
        <v>1060</v>
      </c>
    </row>
    <row r="54" spans="1:11" ht="11.25" customHeight="1">
      <c r="A54" s="134" t="s">
        <v>613</v>
      </c>
      <c r="B54" s="138"/>
      <c r="C54" s="138"/>
      <c r="D54" s="186"/>
      <c r="E54" s="122"/>
      <c r="F54" s="122"/>
      <c r="G54" s="139">
        <v>134</v>
      </c>
      <c r="H54" s="139">
        <v>37</v>
      </c>
      <c r="I54" s="136"/>
      <c r="J54" s="139">
        <v>520</v>
      </c>
      <c r="K54" s="139">
        <v>143</v>
      </c>
    </row>
    <row r="55" spans="1:11" ht="11.25" customHeight="1">
      <c r="A55" s="138" t="s">
        <v>1094</v>
      </c>
      <c r="B55" s="181"/>
      <c r="C55" s="181"/>
      <c r="D55" s="186"/>
      <c r="E55" s="122"/>
      <c r="F55" s="122"/>
      <c r="G55" s="132">
        <f>SUM(G53:G54)</f>
        <v>3856</v>
      </c>
      <c r="H55" s="132">
        <f>SUM(H53:H54)</f>
        <v>1133</v>
      </c>
      <c r="I55" s="132"/>
      <c r="J55" s="132">
        <f>SUM(J53:J54)</f>
        <v>4253</v>
      </c>
      <c r="K55" s="132">
        <f>SUM(K53:K54)</f>
        <v>1203</v>
      </c>
    </row>
    <row r="56" spans="1:11" ht="11.25" customHeight="1">
      <c r="A56" s="130" t="s">
        <v>423</v>
      </c>
      <c r="B56" s="134"/>
      <c r="C56" s="134"/>
      <c r="D56" s="130"/>
      <c r="E56" s="183" t="s">
        <v>424</v>
      </c>
      <c r="F56" s="148"/>
      <c r="G56" s="136"/>
      <c r="H56" s="136"/>
      <c r="I56" s="136"/>
      <c r="J56" s="136"/>
      <c r="K56" s="136"/>
    </row>
    <row r="57" spans="1:11" ht="11.25" customHeight="1">
      <c r="A57" s="134" t="s">
        <v>602</v>
      </c>
      <c r="B57" s="138"/>
      <c r="C57" s="138"/>
      <c r="D57" s="186"/>
      <c r="E57" s="122"/>
      <c r="F57" s="122"/>
      <c r="G57" s="143"/>
      <c r="H57" s="143"/>
      <c r="I57" s="136"/>
      <c r="J57" s="139"/>
      <c r="K57" s="139"/>
    </row>
    <row r="58" spans="1:11" ht="11.25" customHeight="1">
      <c r="A58" s="138" t="s">
        <v>603</v>
      </c>
      <c r="B58" s="138"/>
      <c r="C58" s="138"/>
      <c r="D58" s="186"/>
      <c r="E58" s="122"/>
      <c r="F58" s="122"/>
      <c r="G58" s="139">
        <v>88</v>
      </c>
      <c r="H58" s="139">
        <v>106</v>
      </c>
      <c r="I58" s="136"/>
      <c r="J58" s="139">
        <v>742</v>
      </c>
      <c r="K58" s="139">
        <v>181</v>
      </c>
    </row>
    <row r="59" spans="1:11" ht="11.25" customHeight="1">
      <c r="A59" s="138" t="s">
        <v>583</v>
      </c>
      <c r="B59" s="138"/>
      <c r="C59" s="138"/>
      <c r="D59" s="186"/>
      <c r="E59" s="122"/>
      <c r="F59" s="122"/>
      <c r="G59" s="139">
        <v>184</v>
      </c>
      <c r="H59" s="139">
        <v>81</v>
      </c>
      <c r="I59" s="136"/>
      <c r="J59" s="139">
        <v>550</v>
      </c>
      <c r="K59" s="139">
        <v>109</v>
      </c>
    </row>
    <row r="60" spans="1:11" ht="11.25" customHeight="1">
      <c r="A60" s="138" t="s">
        <v>613</v>
      </c>
      <c r="B60" s="138"/>
      <c r="C60" s="138"/>
      <c r="D60" s="186"/>
      <c r="E60" s="122"/>
      <c r="F60" s="122"/>
      <c r="G60" s="143" t="s">
        <v>584</v>
      </c>
      <c r="H60" s="143" t="s">
        <v>584</v>
      </c>
      <c r="I60" s="136"/>
      <c r="J60" s="139">
        <v>67</v>
      </c>
      <c r="K60" s="139">
        <v>29</v>
      </c>
    </row>
    <row r="61" spans="1:11" ht="11.25" customHeight="1">
      <c r="A61" s="181" t="s">
        <v>1094</v>
      </c>
      <c r="B61" s="181"/>
      <c r="C61" s="181"/>
      <c r="D61" s="186"/>
      <c r="E61" s="122"/>
      <c r="F61" s="122"/>
      <c r="G61" s="184">
        <f>SUM(G58:G60)</f>
        <v>272</v>
      </c>
      <c r="H61" s="184">
        <f>SUM(H58:H60)</f>
        <v>187</v>
      </c>
      <c r="I61" s="184"/>
      <c r="J61" s="184">
        <f>SUM(J58:J60)</f>
        <v>1359</v>
      </c>
      <c r="K61" s="184">
        <f>SUM(K58:K60)</f>
        <v>319</v>
      </c>
    </row>
    <row r="62" spans="1:11" ht="11.25" customHeight="1">
      <c r="A62" s="134" t="s">
        <v>1081</v>
      </c>
      <c r="B62" s="181"/>
      <c r="C62" s="181"/>
      <c r="D62" s="186"/>
      <c r="E62" s="122"/>
      <c r="F62" s="122"/>
      <c r="G62" s="143" t="s">
        <v>584</v>
      </c>
      <c r="H62" s="143" t="s">
        <v>584</v>
      </c>
      <c r="I62" s="174"/>
      <c r="J62" s="174">
        <v>1</v>
      </c>
      <c r="K62" s="246" t="s">
        <v>1849</v>
      </c>
    </row>
    <row r="63" spans="1:11" ht="11.25" customHeight="1">
      <c r="A63" s="138" t="s">
        <v>598</v>
      </c>
      <c r="B63" s="181"/>
      <c r="C63" s="181"/>
      <c r="D63" s="186"/>
      <c r="E63" s="128"/>
      <c r="F63" s="128"/>
      <c r="G63" s="185">
        <f>SUM(G61:G62)</f>
        <v>272</v>
      </c>
      <c r="H63" s="185">
        <f>SUM(H61:H62)</f>
        <v>187</v>
      </c>
      <c r="I63" s="185"/>
      <c r="J63" s="185">
        <f>SUM(J61:J62)</f>
        <v>1360</v>
      </c>
      <c r="K63" s="185">
        <f>SUM(K61:K62)</f>
        <v>319</v>
      </c>
    </row>
    <row r="64" spans="1:11" ht="11.25" customHeight="1">
      <c r="A64" s="283" t="s">
        <v>1615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</row>
    <row r="65" spans="1:11" ht="11.25" customHeight="1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</row>
    <row r="66" spans="1:11" ht="11.25" customHeight="1">
      <c r="A66" s="253" t="s">
        <v>425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</row>
    <row r="67" spans="1:11" ht="11.25" customHeight="1">
      <c r="A67" s="253" t="s">
        <v>2516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1:11" ht="11.25" customHeight="1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</row>
    <row r="69" spans="1:11" ht="11.25" customHeight="1">
      <c r="A69" s="253" t="s">
        <v>2319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</row>
    <row r="70" spans="1:11" ht="11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  <c r="K70" s="280"/>
    </row>
    <row r="71" spans="1:11" ht="11.25" customHeight="1">
      <c r="A71" s="135"/>
      <c r="B71" s="135"/>
      <c r="C71" s="135"/>
      <c r="D71" s="135"/>
      <c r="E71" s="135"/>
      <c r="F71" s="135"/>
      <c r="G71" s="280">
        <v>2001</v>
      </c>
      <c r="H71" s="280"/>
      <c r="I71" s="126"/>
      <c r="J71" s="280">
        <v>2002</v>
      </c>
      <c r="K71" s="280"/>
    </row>
    <row r="72" spans="1:11" ht="11.25" customHeight="1">
      <c r="A72" s="280" t="s">
        <v>2170</v>
      </c>
      <c r="B72" s="280"/>
      <c r="C72" s="280"/>
      <c r="D72" s="280"/>
      <c r="E72" s="128" t="s">
        <v>2171</v>
      </c>
      <c r="F72" s="128"/>
      <c r="G72" s="129" t="s">
        <v>2172</v>
      </c>
      <c r="H72" s="129" t="s">
        <v>2173</v>
      </c>
      <c r="I72" s="128"/>
      <c r="J72" s="129" t="s">
        <v>2172</v>
      </c>
      <c r="K72" s="129" t="s">
        <v>2173</v>
      </c>
    </row>
    <row r="73" spans="1:11" ht="11.25" customHeight="1">
      <c r="A73" s="176" t="s">
        <v>426</v>
      </c>
      <c r="B73" s="176"/>
      <c r="C73" s="176"/>
      <c r="D73" s="176"/>
      <c r="E73" s="180" t="s">
        <v>427</v>
      </c>
      <c r="F73" s="148"/>
      <c r="G73" s="136"/>
      <c r="H73" s="136"/>
      <c r="I73" s="135"/>
      <c r="J73" s="136"/>
      <c r="K73" s="136"/>
    </row>
    <row r="74" spans="1:11" ht="11.25" customHeight="1">
      <c r="A74" s="134" t="s">
        <v>602</v>
      </c>
      <c r="B74" s="134"/>
      <c r="C74" s="134"/>
      <c r="D74" s="130"/>
      <c r="E74" s="122"/>
      <c r="F74" s="122"/>
      <c r="G74" s="139"/>
      <c r="H74" s="139"/>
      <c r="I74" s="136"/>
      <c r="J74" s="139"/>
      <c r="K74" s="139"/>
    </row>
    <row r="75" spans="1:11" ht="11.25" customHeight="1">
      <c r="A75" s="138" t="s">
        <v>609</v>
      </c>
      <c r="B75" s="138"/>
      <c r="C75" s="138"/>
      <c r="D75" s="186"/>
      <c r="E75" s="122"/>
      <c r="F75" s="122"/>
      <c r="G75" s="143" t="s">
        <v>584</v>
      </c>
      <c r="H75" s="143" t="s">
        <v>584</v>
      </c>
      <c r="I75" s="136"/>
      <c r="J75" s="244" t="s">
        <v>1849</v>
      </c>
      <c r="K75" s="139">
        <v>1</v>
      </c>
    </row>
    <row r="76" spans="1:11" ht="11.25" customHeight="1">
      <c r="A76" s="138" t="s">
        <v>603</v>
      </c>
      <c r="B76" s="138"/>
      <c r="C76" s="138"/>
      <c r="D76" s="186"/>
      <c r="E76" s="122"/>
      <c r="F76" s="122"/>
      <c r="G76" s="139">
        <v>68</v>
      </c>
      <c r="H76" s="139">
        <v>2</v>
      </c>
      <c r="I76" s="136"/>
      <c r="J76" s="139">
        <v>15</v>
      </c>
      <c r="K76" s="139">
        <v>1</v>
      </c>
    </row>
    <row r="77" spans="1:11" ht="11.25" customHeight="1">
      <c r="A77" s="138" t="s">
        <v>604</v>
      </c>
      <c r="B77" s="138"/>
      <c r="C77" s="138"/>
      <c r="D77" s="186"/>
      <c r="E77" s="122"/>
      <c r="F77" s="122"/>
      <c r="G77" s="139">
        <v>77</v>
      </c>
      <c r="H77" s="139">
        <v>13</v>
      </c>
      <c r="I77" s="136"/>
      <c r="J77" s="143" t="s">
        <v>584</v>
      </c>
      <c r="K77" s="143" t="s">
        <v>584</v>
      </c>
    </row>
    <row r="78" spans="1:11" ht="11.25" customHeight="1">
      <c r="A78" s="138" t="s">
        <v>583</v>
      </c>
      <c r="B78" s="138"/>
      <c r="C78" s="138"/>
      <c r="D78" s="186"/>
      <c r="E78" s="122"/>
      <c r="F78" s="122"/>
      <c r="G78" s="139">
        <v>1221</v>
      </c>
      <c r="H78" s="139">
        <v>486</v>
      </c>
      <c r="I78" s="136"/>
      <c r="J78" s="139">
        <v>1313</v>
      </c>
      <c r="K78" s="139">
        <v>852</v>
      </c>
    </row>
    <row r="79" spans="1:11" ht="11.25" customHeight="1">
      <c r="A79" s="138" t="s">
        <v>612</v>
      </c>
      <c r="B79" s="138"/>
      <c r="C79" s="138"/>
      <c r="D79" s="186"/>
      <c r="E79" s="122"/>
      <c r="F79" s="122"/>
      <c r="G79" s="143">
        <v>723</v>
      </c>
      <c r="H79" s="143">
        <v>338</v>
      </c>
      <c r="I79" s="136"/>
      <c r="J79" s="143">
        <v>477</v>
      </c>
      <c r="K79" s="143">
        <v>279</v>
      </c>
    </row>
    <row r="80" spans="1:11" ht="11.25" customHeight="1">
      <c r="A80" s="138" t="s">
        <v>613</v>
      </c>
      <c r="B80" s="138"/>
      <c r="C80" s="138"/>
      <c r="D80" s="186"/>
      <c r="E80" s="122"/>
      <c r="F80" s="122"/>
      <c r="G80" s="143" t="s">
        <v>584</v>
      </c>
      <c r="H80" s="143" t="s">
        <v>584</v>
      </c>
      <c r="I80" s="136"/>
      <c r="J80" s="143" t="s">
        <v>584</v>
      </c>
      <c r="K80" s="143" t="s">
        <v>584</v>
      </c>
    </row>
    <row r="81" spans="1:11" ht="11.25" customHeight="1">
      <c r="A81" s="181" t="s">
        <v>1094</v>
      </c>
      <c r="B81" s="181"/>
      <c r="C81" s="181"/>
      <c r="D81" s="186"/>
      <c r="E81" s="122"/>
      <c r="F81" s="122"/>
      <c r="G81" s="132">
        <f>SUM(G75:G80)</f>
        <v>2089</v>
      </c>
      <c r="H81" s="132">
        <f>SUM(H75:H80)</f>
        <v>839</v>
      </c>
      <c r="I81" s="132"/>
      <c r="J81" s="132">
        <f>SUM(J75:J80)</f>
        <v>1805</v>
      </c>
      <c r="K81" s="132">
        <f>SUM(K75:K80)</f>
        <v>1133</v>
      </c>
    </row>
    <row r="82" spans="1:11" ht="11.25" customHeight="1">
      <c r="A82" s="134" t="s">
        <v>585</v>
      </c>
      <c r="B82" s="134"/>
      <c r="C82" s="134"/>
      <c r="D82" s="130"/>
      <c r="E82" s="122"/>
      <c r="F82" s="122"/>
      <c r="G82" s="136"/>
      <c r="H82" s="136"/>
      <c r="I82" s="136"/>
      <c r="J82" s="136"/>
      <c r="K82" s="136"/>
    </row>
    <row r="83" spans="1:11" ht="11.25" customHeight="1">
      <c r="A83" s="138" t="s">
        <v>595</v>
      </c>
      <c r="B83" s="138"/>
      <c r="C83" s="138"/>
      <c r="D83" s="186"/>
      <c r="E83" s="122"/>
      <c r="F83" s="122"/>
      <c r="G83" s="244" t="s">
        <v>1849</v>
      </c>
      <c r="H83" s="139">
        <v>5</v>
      </c>
      <c r="I83" s="136"/>
      <c r="J83" s="139">
        <v>3</v>
      </c>
      <c r="K83" s="139">
        <v>17</v>
      </c>
    </row>
    <row r="84" spans="1:11" ht="11.25" customHeight="1">
      <c r="A84" s="138" t="s">
        <v>1217</v>
      </c>
      <c r="B84" s="138"/>
      <c r="C84" s="138"/>
      <c r="D84" s="186"/>
      <c r="E84" s="122"/>
      <c r="F84" s="122"/>
      <c r="G84" s="139">
        <v>84</v>
      </c>
      <c r="H84" s="139">
        <v>12</v>
      </c>
      <c r="I84" s="136"/>
      <c r="J84" s="139">
        <v>36</v>
      </c>
      <c r="K84" s="139">
        <v>7</v>
      </c>
    </row>
    <row r="85" spans="1:11" ht="11.25" customHeight="1">
      <c r="A85" s="138" t="s">
        <v>1240</v>
      </c>
      <c r="B85" s="138"/>
      <c r="C85" s="138"/>
      <c r="D85" s="186"/>
      <c r="E85" s="122"/>
      <c r="F85" s="122"/>
      <c r="G85" s="143" t="s">
        <v>584</v>
      </c>
      <c r="H85" s="143" t="s">
        <v>584</v>
      </c>
      <c r="I85" s="136"/>
      <c r="J85" s="139">
        <v>23</v>
      </c>
      <c r="K85" s="139">
        <v>44</v>
      </c>
    </row>
    <row r="86" spans="1:11" ht="11.25" customHeight="1">
      <c r="A86" s="138" t="s">
        <v>597</v>
      </c>
      <c r="B86" s="138"/>
      <c r="C86" s="138"/>
      <c r="D86" s="186"/>
      <c r="E86" s="122"/>
      <c r="F86" s="122"/>
      <c r="G86" s="144">
        <f>G87-SUM(G83:G85)</f>
        <v>1</v>
      </c>
      <c r="H86" s="144">
        <f>H87-SUM(H83:H85)</f>
        <v>1</v>
      </c>
      <c r="I86" s="144"/>
      <c r="J86" s="144">
        <f>J87-SUM(J83:J85)</f>
        <v>4</v>
      </c>
      <c r="K86" s="144">
        <f>K87-SUM(K83:K85)</f>
        <v>10</v>
      </c>
    </row>
    <row r="87" spans="1:11" ht="11.25" customHeight="1">
      <c r="A87" s="181" t="s">
        <v>1094</v>
      </c>
      <c r="B87" s="181"/>
      <c r="C87" s="181"/>
      <c r="D87" s="186"/>
      <c r="E87" s="122"/>
      <c r="F87" s="122"/>
      <c r="G87" s="132">
        <v>85</v>
      </c>
      <c r="H87" s="132">
        <v>18</v>
      </c>
      <c r="I87" s="132"/>
      <c r="J87" s="132">
        <v>66</v>
      </c>
      <c r="K87" s="132">
        <v>78</v>
      </c>
    </row>
    <row r="88" spans="1:11" ht="11.25" customHeight="1">
      <c r="A88" s="181" t="s">
        <v>598</v>
      </c>
      <c r="B88" s="181"/>
      <c r="C88" s="181"/>
      <c r="D88" s="186"/>
      <c r="E88" s="128"/>
      <c r="F88" s="128"/>
      <c r="G88" s="185">
        <f>SUM(G81,G87)</f>
        <v>2174</v>
      </c>
      <c r="H88" s="185">
        <f>SUM(H81,H87)</f>
        <v>857</v>
      </c>
      <c r="I88" s="185"/>
      <c r="J88" s="185">
        <f>SUM(J81,J87)</f>
        <v>1871</v>
      </c>
      <c r="K88" s="185">
        <f>SUM(K81,K87)</f>
        <v>1211</v>
      </c>
    </row>
    <row r="89" spans="1:11" ht="11.25" customHeight="1">
      <c r="A89" s="283" t="s">
        <v>1260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</row>
    <row r="90" spans="1:11" ht="11.25" customHeight="1">
      <c r="A90" s="285" t="s">
        <v>1071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</row>
    <row r="91" spans="1:11" ht="11.25" customHeight="1">
      <c r="A91" s="285" t="s">
        <v>1211</v>
      </c>
      <c r="B91" s="285"/>
      <c r="C91" s="285"/>
      <c r="D91" s="285"/>
      <c r="E91" s="285"/>
      <c r="F91" s="285"/>
      <c r="G91" s="285"/>
      <c r="H91" s="285"/>
      <c r="I91" s="285"/>
      <c r="J91" s="285"/>
      <c r="K91" s="285"/>
    </row>
    <row r="92" spans="1:11" ht="11.25" customHeight="1">
      <c r="A92" s="286" t="s">
        <v>1212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</row>
    <row r="93" spans="1:11" ht="11.25" customHeight="1">
      <c r="A93" s="284" t="s">
        <v>1213</v>
      </c>
      <c r="B93" s="284"/>
      <c r="C93" s="284"/>
      <c r="D93" s="284"/>
      <c r="E93" s="284"/>
      <c r="F93" s="284"/>
      <c r="G93" s="284"/>
      <c r="H93" s="284"/>
      <c r="I93" s="284"/>
      <c r="J93" s="284"/>
      <c r="K93" s="284"/>
    </row>
    <row r="94" spans="1:11" ht="11.25" customHeight="1">
      <c r="A94" s="285" t="s">
        <v>1851</v>
      </c>
      <c r="B94" s="285"/>
      <c r="C94" s="285"/>
      <c r="D94" s="285"/>
      <c r="E94" s="285"/>
      <c r="F94" s="285"/>
      <c r="G94" s="285"/>
      <c r="H94" s="285"/>
      <c r="I94" s="285"/>
      <c r="J94" s="285"/>
      <c r="K94" s="285"/>
    </row>
    <row r="95" spans="1:11" ht="11.25" customHeight="1">
      <c r="A95" s="257"/>
      <c r="B95" s="257"/>
      <c r="C95" s="257"/>
      <c r="D95" s="257"/>
      <c r="E95" s="257"/>
      <c r="F95" s="257"/>
      <c r="G95" s="257"/>
      <c r="H95" s="257"/>
      <c r="I95" s="257"/>
      <c r="J95" s="257"/>
      <c r="K95" s="257"/>
    </row>
    <row r="96" spans="1:11" ht="11.25" customHeight="1">
      <c r="A96" s="252" t="s">
        <v>1072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</row>
  </sheetData>
  <mergeCells count="27">
    <mergeCell ref="A7:D7"/>
    <mergeCell ref="A65:K65"/>
    <mergeCell ref="A66:K66"/>
    <mergeCell ref="A67:K67"/>
    <mergeCell ref="A64:K64"/>
    <mergeCell ref="A1:K1"/>
    <mergeCell ref="A2:K2"/>
    <mergeCell ref="A4:K4"/>
    <mergeCell ref="G6:H6"/>
    <mergeCell ref="J6:K6"/>
    <mergeCell ref="A3:K3"/>
    <mergeCell ref="A5:K5"/>
    <mergeCell ref="A6:D6"/>
    <mergeCell ref="A68:K68"/>
    <mergeCell ref="A70:K70"/>
    <mergeCell ref="A89:K89"/>
    <mergeCell ref="A90:K90"/>
    <mergeCell ref="A69:K69"/>
    <mergeCell ref="G71:H71"/>
    <mergeCell ref="J71:K71"/>
    <mergeCell ref="A72:D72"/>
    <mergeCell ref="A95:K95"/>
    <mergeCell ref="A96:K96"/>
    <mergeCell ref="A91:K91"/>
    <mergeCell ref="A92:K92"/>
    <mergeCell ref="A93:K93"/>
    <mergeCell ref="A94:K94"/>
  </mergeCells>
  <printOptions/>
  <pageMargins left="0.5" right="0.5" top="0.5" bottom="0.5" header="0.5" footer="0.5"/>
  <pageSetup horizontalDpi="1200" verticalDpi="12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Q22"/>
  <sheetViews>
    <sheetView workbookViewId="0" topLeftCell="A1">
      <selection activeCell="A1" sqref="A1:Q1"/>
    </sheetView>
  </sheetViews>
  <sheetFormatPr defaultColWidth="9.140625" defaultRowHeight="12.75"/>
  <cols>
    <col min="1" max="1" width="19.8515625" style="0" customWidth="1"/>
    <col min="2" max="2" width="0.85546875" style="0" customWidth="1"/>
    <col min="3" max="4" width="7.57421875" style="0" customWidth="1"/>
    <col min="5" max="5" width="0.42578125" style="0" customWidth="1"/>
    <col min="6" max="6" width="7.7109375" style="0" customWidth="1"/>
    <col min="7" max="7" width="7.57421875" style="0" customWidth="1"/>
    <col min="8" max="8" width="0.42578125" style="0" customWidth="1"/>
    <col min="9" max="9" width="6.8515625" style="0" customWidth="1"/>
    <col min="10" max="10" width="0.42578125" style="0" customWidth="1"/>
    <col min="11" max="11" width="7.57421875" style="0" customWidth="1"/>
    <col min="12" max="12" width="7.421875" style="0" customWidth="1"/>
    <col min="13" max="13" width="0.42578125" style="0" customWidth="1"/>
    <col min="14" max="14" width="7.57421875" style="0" customWidth="1"/>
    <col min="15" max="15" width="7.421875" style="0" customWidth="1"/>
    <col min="16" max="16" width="0.42578125" style="0" customWidth="1"/>
    <col min="17" max="17" width="6.7109375" style="0" customWidth="1"/>
  </cols>
  <sheetData>
    <row r="1" spans="1:17" ht="11.25" customHeight="1">
      <c r="A1" s="253" t="s">
        <v>428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429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11.25" customHeight="1">
      <c r="A4" s="124"/>
      <c r="B4" s="124"/>
      <c r="C4" s="254">
        <v>2001</v>
      </c>
      <c r="D4" s="254"/>
      <c r="E4" s="254"/>
      <c r="F4" s="254"/>
      <c r="G4" s="254"/>
      <c r="H4" s="254"/>
      <c r="I4" s="254"/>
      <c r="J4" s="124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4"/>
      <c r="B5" s="124"/>
      <c r="C5" s="254" t="s">
        <v>1051</v>
      </c>
      <c r="D5" s="254"/>
      <c r="E5" s="122"/>
      <c r="F5" s="254" t="s">
        <v>1052</v>
      </c>
      <c r="G5" s="254"/>
      <c r="H5" s="126"/>
      <c r="I5" s="122" t="s">
        <v>1053</v>
      </c>
      <c r="J5" s="124"/>
      <c r="K5" s="254" t="s">
        <v>1051</v>
      </c>
      <c r="L5" s="254"/>
      <c r="M5" s="122"/>
      <c r="N5" s="254" t="s">
        <v>1052</v>
      </c>
      <c r="O5" s="254"/>
      <c r="P5" s="126"/>
      <c r="Q5" s="122" t="s">
        <v>1053</v>
      </c>
    </row>
    <row r="6" spans="1:17" ht="11.25" customHeight="1">
      <c r="A6" s="124"/>
      <c r="B6" s="124"/>
      <c r="C6" s="122" t="s">
        <v>2142</v>
      </c>
      <c r="D6" s="122" t="s">
        <v>1055</v>
      </c>
      <c r="E6" s="122"/>
      <c r="F6" s="122" t="s">
        <v>2142</v>
      </c>
      <c r="G6" s="122" t="s">
        <v>1055</v>
      </c>
      <c r="H6" s="122"/>
      <c r="I6" s="122" t="s">
        <v>1056</v>
      </c>
      <c r="J6" s="122"/>
      <c r="K6" s="122" t="s">
        <v>2142</v>
      </c>
      <c r="L6" s="122" t="s">
        <v>1055</v>
      </c>
      <c r="M6" s="122"/>
      <c r="N6" s="122" t="s">
        <v>2142</v>
      </c>
      <c r="O6" s="122" t="s">
        <v>1055</v>
      </c>
      <c r="P6" s="122"/>
      <c r="Q6" s="122" t="s">
        <v>1056</v>
      </c>
    </row>
    <row r="7" spans="1:17" ht="11.25" customHeight="1">
      <c r="A7" s="128" t="s">
        <v>1057</v>
      </c>
      <c r="B7" s="123"/>
      <c r="C7" s="128" t="s">
        <v>1058</v>
      </c>
      <c r="D7" s="128" t="s">
        <v>2141</v>
      </c>
      <c r="E7" s="128"/>
      <c r="F7" s="128" t="s">
        <v>1058</v>
      </c>
      <c r="G7" s="128" t="s">
        <v>2141</v>
      </c>
      <c r="H7" s="128"/>
      <c r="I7" s="128" t="s">
        <v>1058</v>
      </c>
      <c r="J7" s="128"/>
      <c r="K7" s="128" t="s">
        <v>1058</v>
      </c>
      <c r="L7" s="128" t="s">
        <v>2141</v>
      </c>
      <c r="M7" s="128"/>
      <c r="N7" s="128" t="s">
        <v>1058</v>
      </c>
      <c r="O7" s="128" t="s">
        <v>2141</v>
      </c>
      <c r="P7" s="128"/>
      <c r="Q7" s="128" t="s">
        <v>1058</v>
      </c>
    </row>
    <row r="8" spans="1:17" ht="11.25" customHeight="1">
      <c r="A8" s="130" t="s">
        <v>1060</v>
      </c>
      <c r="B8" s="131"/>
      <c r="C8" s="247">
        <v>16264.7</v>
      </c>
      <c r="D8" s="133">
        <f>(C8/C$8)*100</f>
        <v>100</v>
      </c>
      <c r="E8" s="132"/>
      <c r="F8" s="247">
        <v>15775.1</v>
      </c>
      <c r="G8" s="133">
        <f>(F8/F$8)*100</f>
        <v>100</v>
      </c>
      <c r="H8" s="132"/>
      <c r="I8" s="247">
        <f>C8-F8</f>
        <v>489.60000000000036</v>
      </c>
      <c r="J8" s="132"/>
      <c r="K8" s="247">
        <v>17957.1</v>
      </c>
      <c r="L8" s="133">
        <f>(K8/K$8)*100</f>
        <v>100</v>
      </c>
      <c r="M8" s="132"/>
      <c r="N8" s="247">
        <v>16976.8</v>
      </c>
      <c r="O8" s="133">
        <f>(N8/N$8)*100</f>
        <v>100</v>
      </c>
      <c r="P8" s="132"/>
      <c r="Q8" s="247">
        <f>K8-N8</f>
        <v>980.2999999999993</v>
      </c>
    </row>
    <row r="9" spans="1:17" ht="11.25" customHeight="1">
      <c r="A9" s="134" t="s">
        <v>1061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11.25" customHeight="1">
      <c r="A10" s="138" t="s">
        <v>1062</v>
      </c>
      <c r="B10" s="124"/>
      <c r="C10" s="139">
        <v>1749.8</v>
      </c>
      <c r="D10" s="137">
        <f>(C10/C$8)*100</f>
        <v>10.758267905341015</v>
      </c>
      <c r="E10" s="139"/>
      <c r="F10" s="139">
        <v>6725.3</v>
      </c>
      <c r="G10" s="137">
        <f>(F10/F$8)*100</f>
        <v>42.632376339928115</v>
      </c>
      <c r="H10" s="139"/>
      <c r="I10" s="139">
        <f aca="true" t="shared" si="0" ref="I10:I19">C10-F10</f>
        <v>-4975.5</v>
      </c>
      <c r="J10" s="136"/>
      <c r="K10" s="139">
        <v>2244.9</v>
      </c>
      <c r="L10" s="137">
        <f>(K10/K$8)*100</f>
        <v>12.501461817331307</v>
      </c>
      <c r="M10" s="139"/>
      <c r="N10" s="139">
        <v>7047.3</v>
      </c>
      <c r="O10" s="137">
        <f>(N10/N$8)*100</f>
        <v>41.51135667499176</v>
      </c>
      <c r="P10" s="139"/>
      <c r="Q10" s="139">
        <f aca="true" t="shared" si="1" ref="Q10:Q19">K10-N10</f>
        <v>-4802.4</v>
      </c>
    </row>
    <row r="11" spans="1:17" ht="11.25" customHeight="1">
      <c r="A11" s="140" t="s">
        <v>1063</v>
      </c>
      <c r="B11" s="124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24"/>
      <c r="C12" s="139">
        <v>1478.4</v>
      </c>
      <c r="D12" s="137">
        <f>(C12/C$8)*100</f>
        <v>9.08962354055101</v>
      </c>
      <c r="E12" s="139"/>
      <c r="F12" s="139">
        <v>1126.8</v>
      </c>
      <c r="G12" s="137">
        <f>(F12/F$8)*100</f>
        <v>7.14290242217165</v>
      </c>
      <c r="H12" s="139"/>
      <c r="I12" s="139">
        <f t="shared" si="0"/>
        <v>351.60000000000014</v>
      </c>
      <c r="J12" s="136"/>
      <c r="K12" s="139">
        <v>1397</v>
      </c>
      <c r="L12" s="137">
        <f>(K12/K$8)*100</f>
        <v>7.779652616513803</v>
      </c>
      <c r="M12" s="139"/>
      <c r="N12" s="139">
        <v>1375</v>
      </c>
      <c r="O12" s="137">
        <f>(N12/N$8)*100</f>
        <v>8.099288440695537</v>
      </c>
      <c r="P12" s="139"/>
      <c r="Q12" s="139">
        <f t="shared" si="1"/>
        <v>22</v>
      </c>
    </row>
    <row r="13" spans="1:17" ht="11.25" customHeight="1">
      <c r="A13" s="140" t="s">
        <v>1065</v>
      </c>
      <c r="B13" s="124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24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24"/>
      <c r="C15" s="143">
        <v>141.3</v>
      </c>
      <c r="D15" s="137">
        <f>(C15/C$8)*100</f>
        <v>0.8687525745940595</v>
      </c>
      <c r="E15" s="143"/>
      <c r="F15" s="139">
        <v>184.7</v>
      </c>
      <c r="G15" s="137">
        <f>(F15/F$8)*100</f>
        <v>1.170832514532396</v>
      </c>
      <c r="H15" s="139"/>
      <c r="I15" s="139">
        <f t="shared" si="0"/>
        <v>-43.39999999999998</v>
      </c>
      <c r="J15" s="136"/>
      <c r="K15" s="139">
        <v>147.3</v>
      </c>
      <c r="L15" s="137">
        <f>(K15/K$8)*100</f>
        <v>0.8202883539101526</v>
      </c>
      <c r="M15" s="139"/>
      <c r="N15" s="139">
        <v>202.4</v>
      </c>
      <c r="O15" s="137">
        <f>(N15/N$8)*100</f>
        <v>1.1922152584703833</v>
      </c>
      <c r="P15" s="139"/>
      <c r="Q15" s="139">
        <f t="shared" si="1"/>
        <v>-55.099999999999994</v>
      </c>
    </row>
    <row r="16" spans="1:17" ht="11.25" customHeight="1">
      <c r="A16" s="140" t="s">
        <v>1068</v>
      </c>
      <c r="B16" s="124"/>
      <c r="C16" s="143"/>
      <c r="D16" s="139"/>
      <c r="E16" s="143"/>
      <c r="F16" s="139"/>
      <c r="G16" s="139"/>
      <c r="H16" s="139"/>
      <c r="I16" s="139"/>
      <c r="J16" s="136"/>
      <c r="K16" s="139"/>
      <c r="L16" s="139"/>
      <c r="M16" s="139"/>
      <c r="N16" s="139"/>
      <c r="O16" s="139"/>
      <c r="P16" s="139"/>
      <c r="Q16" s="139"/>
    </row>
    <row r="17" spans="1:17" ht="11.25" customHeight="1">
      <c r="A17" s="142" t="s">
        <v>1069</v>
      </c>
      <c r="B17" s="124"/>
      <c r="C17" s="143"/>
      <c r="D17" s="139"/>
      <c r="E17" s="143"/>
      <c r="F17" s="139"/>
      <c r="G17" s="139"/>
      <c r="H17" s="139"/>
      <c r="I17" s="139"/>
      <c r="J17" s="136"/>
      <c r="K17" s="139"/>
      <c r="L17" s="139"/>
      <c r="M17" s="139"/>
      <c r="N17" s="139"/>
      <c r="O17" s="139"/>
      <c r="P17" s="139"/>
      <c r="Q17" s="139"/>
    </row>
    <row r="18" spans="1:17" ht="11.25" customHeight="1">
      <c r="A18" s="141" t="s">
        <v>1070</v>
      </c>
      <c r="B18" s="124"/>
      <c r="C18" s="139">
        <v>6720.3</v>
      </c>
      <c r="D18" s="137">
        <f>(C18/C$8)*100</f>
        <v>41.3183151241646</v>
      </c>
      <c r="E18" s="139"/>
      <c r="F18" s="139">
        <v>821</v>
      </c>
      <c r="G18" s="137">
        <f>(F18/F$8)*100</f>
        <v>5.204404409480764</v>
      </c>
      <c r="H18" s="139"/>
      <c r="I18" s="139">
        <f t="shared" si="0"/>
        <v>5899.3</v>
      </c>
      <c r="J18" s="136"/>
      <c r="K18" s="139">
        <v>7125.6</v>
      </c>
      <c r="L18" s="137">
        <f>(K18/K$8)*100</f>
        <v>39.6812402893563</v>
      </c>
      <c r="M18" s="139"/>
      <c r="N18" s="139">
        <v>810.9</v>
      </c>
      <c r="O18" s="137">
        <f>(N18/N$8)*100</f>
        <v>4.7765185429527355</v>
      </c>
      <c r="P18" s="139"/>
      <c r="Q18" s="139">
        <f t="shared" si="1"/>
        <v>6314.700000000001</v>
      </c>
    </row>
    <row r="19" spans="1:17" ht="11.25" customHeight="1">
      <c r="A19" s="138" t="s">
        <v>534</v>
      </c>
      <c r="B19" s="123"/>
      <c r="C19" s="144">
        <f>C8-SUM(C10:C18)</f>
        <v>6174.9000000000015</v>
      </c>
      <c r="D19" s="145">
        <f>(C19/C$8)*100</f>
        <v>37.96504085534932</v>
      </c>
      <c r="E19" s="144"/>
      <c r="F19" s="144">
        <f>F8-SUM(F10:F18)</f>
        <v>6917.300000000001</v>
      </c>
      <c r="G19" s="145">
        <f>(F19/F$8)*100</f>
        <v>43.84948431388708</v>
      </c>
      <c r="H19" s="144"/>
      <c r="I19" s="144">
        <f t="shared" si="0"/>
        <v>-742.3999999999996</v>
      </c>
      <c r="J19" s="144"/>
      <c r="K19" s="144">
        <f>K8-SUM(K10:K18)</f>
        <v>7042.299999999997</v>
      </c>
      <c r="L19" s="145">
        <f>(K19/K$8)*100</f>
        <v>39.21735692288843</v>
      </c>
      <c r="M19" s="144"/>
      <c r="N19" s="144">
        <f>N8-SUM(N10:N18)</f>
        <v>7541.200000000001</v>
      </c>
      <c r="O19" s="145">
        <f>(N19/N$8)*100</f>
        <v>44.420621082889596</v>
      </c>
      <c r="P19" s="144"/>
      <c r="Q19" s="144">
        <f t="shared" si="1"/>
        <v>-498.9000000000033</v>
      </c>
    </row>
    <row r="20" spans="1:17" ht="11.25" customHeight="1">
      <c r="A20" s="250" t="s">
        <v>1071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ht="11.2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</row>
    <row r="22" spans="1:17" ht="11.25" customHeight="1">
      <c r="A22" s="252" t="s">
        <v>1072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</sheetData>
  <mergeCells count="12">
    <mergeCell ref="K5:L5"/>
    <mergeCell ref="N5:O5"/>
    <mergeCell ref="A20:Q20"/>
    <mergeCell ref="A21:Q21"/>
    <mergeCell ref="A22:Q22"/>
    <mergeCell ref="A1:Q1"/>
    <mergeCell ref="A2:Q2"/>
    <mergeCell ref="C4:I4"/>
    <mergeCell ref="K4:Q4"/>
    <mergeCell ref="A3:Q3"/>
    <mergeCell ref="C5:D5"/>
    <mergeCell ref="F5:G5"/>
  </mergeCells>
  <printOptions/>
  <pageMargins left="0.5" right="0.5" top="0.5" bottom="0.5" header="0.5" footer="0.5"/>
  <pageSetup horizontalDpi="1200" verticalDpi="1200" orientation="portrait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J34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710937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57421875" style="0" customWidth="1"/>
  </cols>
  <sheetData>
    <row r="1" spans="1:10" ht="11.25" customHeight="1">
      <c r="A1" s="253" t="s">
        <v>430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2517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1.25" customHeight="1">
      <c r="A4" s="253" t="s">
        <v>2169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88"/>
      <c r="F6" s="280">
        <v>2001</v>
      </c>
      <c r="G6" s="280"/>
      <c r="H6" s="126"/>
      <c r="I6" s="280">
        <v>2002</v>
      </c>
      <c r="J6" s="280"/>
    </row>
    <row r="7" spans="1:10" ht="11.25" customHeight="1">
      <c r="A7" s="280" t="s">
        <v>431</v>
      </c>
      <c r="B7" s="280"/>
      <c r="C7" s="280"/>
      <c r="D7" s="280"/>
      <c r="E7" s="128" t="s">
        <v>432</v>
      </c>
      <c r="F7" s="129" t="s">
        <v>2172</v>
      </c>
      <c r="G7" s="129" t="s">
        <v>433</v>
      </c>
      <c r="H7" s="128"/>
      <c r="I7" s="129" t="s">
        <v>2172</v>
      </c>
      <c r="J7" s="129" t="s">
        <v>433</v>
      </c>
    </row>
    <row r="8" spans="1:10" ht="11.25" customHeight="1">
      <c r="A8" s="149" t="s">
        <v>434</v>
      </c>
      <c r="B8" s="128"/>
      <c r="C8" s="128"/>
      <c r="D8" s="128"/>
      <c r="E8" s="230" t="s">
        <v>2321</v>
      </c>
      <c r="F8" s="214">
        <v>18054</v>
      </c>
      <c r="G8" s="214">
        <v>354049</v>
      </c>
      <c r="H8" s="166"/>
      <c r="I8" s="214">
        <v>18437</v>
      </c>
      <c r="J8" s="214">
        <v>353198</v>
      </c>
    </row>
    <row r="9" spans="1:10" ht="11.25" customHeight="1">
      <c r="A9" s="149" t="s">
        <v>479</v>
      </c>
      <c r="B9" s="128"/>
      <c r="C9" s="128"/>
      <c r="D9" s="128"/>
      <c r="E9" s="180" t="s">
        <v>1262</v>
      </c>
      <c r="F9" s="214">
        <v>3730</v>
      </c>
      <c r="G9" s="214">
        <v>110849</v>
      </c>
      <c r="H9" s="166"/>
      <c r="I9" s="214">
        <v>3092</v>
      </c>
      <c r="J9" s="214">
        <v>97828</v>
      </c>
    </row>
    <row r="10" spans="1:10" ht="11.25" customHeight="1">
      <c r="A10" s="149" t="s">
        <v>1619</v>
      </c>
      <c r="B10" s="128"/>
      <c r="C10" s="128"/>
      <c r="D10" s="128"/>
      <c r="E10" s="192"/>
      <c r="F10" s="222"/>
      <c r="G10" s="222"/>
      <c r="H10" s="152"/>
      <c r="I10" s="222"/>
      <c r="J10" s="222"/>
    </row>
    <row r="11" spans="1:10" ht="11.25" customHeight="1">
      <c r="A11" s="153" t="s">
        <v>1622</v>
      </c>
      <c r="B11" s="128"/>
      <c r="C11" s="128"/>
      <c r="D11" s="128"/>
      <c r="E11" s="192" t="s">
        <v>2175</v>
      </c>
      <c r="F11" s="214">
        <v>83</v>
      </c>
      <c r="G11" s="214">
        <v>13909</v>
      </c>
      <c r="H11" s="166"/>
      <c r="I11" s="214">
        <v>419</v>
      </c>
      <c r="J11" s="214">
        <v>61392</v>
      </c>
    </row>
    <row r="12" spans="1:10" ht="11.25" customHeight="1">
      <c r="A12" s="153" t="s">
        <v>1075</v>
      </c>
      <c r="B12" s="128"/>
      <c r="C12" s="128"/>
      <c r="D12" s="128"/>
      <c r="E12" s="180" t="s">
        <v>1236</v>
      </c>
      <c r="F12" s="214">
        <v>5582</v>
      </c>
      <c r="G12" s="214">
        <v>735206</v>
      </c>
      <c r="H12" s="166"/>
      <c r="I12" s="214">
        <v>8690</v>
      </c>
      <c r="J12" s="214">
        <v>1127999</v>
      </c>
    </row>
    <row r="13" spans="1:10" ht="11.25" customHeight="1">
      <c r="A13" s="149" t="s">
        <v>435</v>
      </c>
      <c r="B13" s="128"/>
      <c r="C13" s="128"/>
      <c r="D13" s="128"/>
      <c r="E13" s="180" t="s">
        <v>1383</v>
      </c>
      <c r="F13" s="214">
        <v>1738</v>
      </c>
      <c r="G13" s="214">
        <v>215464</v>
      </c>
      <c r="H13" s="166"/>
      <c r="I13" s="214">
        <v>1549</v>
      </c>
      <c r="J13" s="214">
        <v>159570</v>
      </c>
    </row>
    <row r="14" spans="1:10" ht="11.25" customHeight="1">
      <c r="A14" s="149" t="s">
        <v>436</v>
      </c>
      <c r="B14" s="128"/>
      <c r="C14" s="128"/>
      <c r="D14" s="128"/>
      <c r="E14" s="180" t="s">
        <v>1207</v>
      </c>
      <c r="F14" s="214">
        <v>1151</v>
      </c>
      <c r="G14" s="214">
        <v>230717</v>
      </c>
      <c r="H14" s="166"/>
      <c r="I14" s="214">
        <v>1161</v>
      </c>
      <c r="J14" s="214">
        <v>195089</v>
      </c>
    </row>
    <row r="15" spans="1:10" ht="11.25" customHeight="1">
      <c r="A15" s="149" t="s">
        <v>1241</v>
      </c>
      <c r="B15" s="128"/>
      <c r="C15" s="128"/>
      <c r="D15" s="128"/>
      <c r="E15" s="192"/>
      <c r="F15" s="222"/>
      <c r="G15" s="222"/>
      <c r="H15" s="152"/>
      <c r="I15" s="222"/>
      <c r="J15" s="222"/>
    </row>
    <row r="16" spans="1:10" ht="11.25" customHeight="1">
      <c r="A16" s="153" t="s">
        <v>437</v>
      </c>
      <c r="B16" s="128"/>
      <c r="C16" s="128"/>
      <c r="D16" s="128"/>
      <c r="E16" s="183" t="s">
        <v>1243</v>
      </c>
      <c r="F16" s="214">
        <v>1862</v>
      </c>
      <c r="G16" s="214">
        <v>357119</v>
      </c>
      <c r="H16" s="166"/>
      <c r="I16" s="214">
        <v>1946</v>
      </c>
      <c r="J16" s="214">
        <v>398022</v>
      </c>
    </row>
    <row r="17" spans="1:10" ht="11.25" customHeight="1">
      <c r="A17" s="177" t="s">
        <v>438</v>
      </c>
      <c r="B17" s="150"/>
      <c r="C17" s="150"/>
      <c r="D17" s="150"/>
      <c r="E17" s="192"/>
      <c r="F17" s="222"/>
      <c r="G17" s="222"/>
      <c r="H17" s="152"/>
      <c r="I17" s="222"/>
      <c r="J17" s="222"/>
    </row>
    <row r="18" spans="1:10" ht="11.25" customHeight="1">
      <c r="A18" s="156" t="s">
        <v>439</v>
      </c>
      <c r="B18" s="128"/>
      <c r="C18" s="128"/>
      <c r="D18" s="128"/>
      <c r="E18" s="192" t="s">
        <v>2335</v>
      </c>
      <c r="F18" s="214">
        <v>43</v>
      </c>
      <c r="G18" s="214">
        <v>6952</v>
      </c>
      <c r="H18" s="166"/>
      <c r="I18" s="214">
        <v>14</v>
      </c>
      <c r="J18" s="214">
        <v>2335</v>
      </c>
    </row>
    <row r="19" spans="1:10" ht="11.25" customHeight="1">
      <c r="A19" s="149" t="s">
        <v>440</v>
      </c>
      <c r="B19" s="128"/>
      <c r="C19" s="128"/>
      <c r="D19" s="128"/>
      <c r="E19" s="180" t="s">
        <v>1389</v>
      </c>
      <c r="F19" s="214">
        <v>737</v>
      </c>
      <c r="G19" s="214">
        <v>75322</v>
      </c>
      <c r="H19" s="166"/>
      <c r="I19" s="214">
        <v>1019</v>
      </c>
      <c r="J19" s="214">
        <v>113438</v>
      </c>
    </row>
    <row r="20" spans="1:10" ht="11.25" customHeight="1">
      <c r="A20" s="149" t="s">
        <v>2441</v>
      </c>
      <c r="B20" s="128"/>
      <c r="C20" s="128"/>
      <c r="D20" s="128"/>
      <c r="E20" s="180" t="s">
        <v>2336</v>
      </c>
      <c r="F20" s="214">
        <v>860</v>
      </c>
      <c r="G20" s="214">
        <v>352735</v>
      </c>
      <c r="H20" s="166"/>
      <c r="I20" s="214">
        <v>951</v>
      </c>
      <c r="J20" s="214">
        <v>452520</v>
      </c>
    </row>
    <row r="21" spans="1:10" ht="11.25" customHeight="1">
      <c r="A21" s="149" t="s">
        <v>441</v>
      </c>
      <c r="B21" s="128"/>
      <c r="C21" s="128"/>
      <c r="D21" s="128"/>
      <c r="E21" s="180" t="s">
        <v>1281</v>
      </c>
      <c r="F21" s="214">
        <v>4529</v>
      </c>
      <c r="G21" s="214">
        <v>325022</v>
      </c>
      <c r="H21" s="166"/>
      <c r="I21" s="214">
        <v>3813</v>
      </c>
      <c r="J21" s="214">
        <v>318389</v>
      </c>
    </row>
    <row r="22" spans="1:10" ht="11.25" customHeight="1">
      <c r="A22" s="149" t="s">
        <v>442</v>
      </c>
      <c r="B22" s="128"/>
      <c r="C22" s="128"/>
      <c r="D22" s="128"/>
      <c r="E22" s="180" t="s">
        <v>422</v>
      </c>
      <c r="F22" s="214">
        <v>9079</v>
      </c>
      <c r="G22" s="214">
        <v>1400092</v>
      </c>
      <c r="H22" s="166"/>
      <c r="I22" s="214">
        <v>10363</v>
      </c>
      <c r="J22" s="214">
        <v>1622758</v>
      </c>
    </row>
    <row r="23" spans="1:10" ht="11.25" customHeight="1">
      <c r="A23" s="149" t="s">
        <v>443</v>
      </c>
      <c r="B23" s="128"/>
      <c r="C23" s="128"/>
      <c r="D23" s="128"/>
      <c r="E23" s="192"/>
      <c r="F23" s="222"/>
      <c r="G23" s="222"/>
      <c r="H23" s="152"/>
      <c r="I23" s="222"/>
      <c r="J23" s="222"/>
    </row>
    <row r="24" spans="1:10" ht="11.25" customHeight="1">
      <c r="A24" s="153" t="s">
        <v>444</v>
      </c>
      <c r="B24" s="128"/>
      <c r="C24" s="128"/>
      <c r="D24" s="128"/>
      <c r="E24" s="192" t="s">
        <v>1397</v>
      </c>
      <c r="F24" s="214">
        <v>5565</v>
      </c>
      <c r="G24" s="214">
        <v>895272</v>
      </c>
      <c r="H24" s="166"/>
      <c r="I24" s="214">
        <v>6083</v>
      </c>
      <c r="J24" s="214">
        <v>1112420</v>
      </c>
    </row>
    <row r="25" spans="1:10" ht="11.25" customHeight="1">
      <c r="A25" s="153" t="s">
        <v>445</v>
      </c>
      <c r="B25" s="128"/>
      <c r="C25" s="128"/>
      <c r="D25" s="128"/>
      <c r="E25" s="180" t="s">
        <v>424</v>
      </c>
      <c r="F25" s="214">
        <v>1127</v>
      </c>
      <c r="G25" s="214">
        <v>240416</v>
      </c>
      <c r="H25" s="166"/>
      <c r="I25" s="214">
        <v>1174</v>
      </c>
      <c r="J25" s="214">
        <v>264181</v>
      </c>
    </row>
    <row r="26" spans="1:10" ht="11.25" customHeight="1">
      <c r="A26" s="149" t="s">
        <v>446</v>
      </c>
      <c r="B26" s="128"/>
      <c r="C26" s="128"/>
      <c r="D26" s="128"/>
      <c r="E26" s="180" t="s">
        <v>447</v>
      </c>
      <c r="F26" s="214">
        <v>1878</v>
      </c>
      <c r="G26" s="214">
        <v>325159</v>
      </c>
      <c r="H26" s="166"/>
      <c r="I26" s="214">
        <v>2036</v>
      </c>
      <c r="J26" s="214">
        <v>376677</v>
      </c>
    </row>
    <row r="27" spans="1:10" ht="11.25" customHeight="1">
      <c r="A27" s="149" t="s">
        <v>2110</v>
      </c>
      <c r="B27" s="128"/>
      <c r="C27" s="128"/>
      <c r="D27" s="128"/>
      <c r="E27" s="180" t="s">
        <v>2111</v>
      </c>
      <c r="F27" s="214">
        <v>974</v>
      </c>
      <c r="G27" s="214">
        <v>175889</v>
      </c>
      <c r="H27" s="166"/>
      <c r="I27" s="214">
        <v>908</v>
      </c>
      <c r="J27" s="214">
        <v>167665</v>
      </c>
    </row>
    <row r="28" spans="1:10" ht="11.25" customHeight="1">
      <c r="A28" s="149" t="s">
        <v>2112</v>
      </c>
      <c r="B28" s="128"/>
      <c r="C28" s="128"/>
      <c r="D28" s="128"/>
      <c r="E28" s="180" t="s">
        <v>2313</v>
      </c>
      <c r="F28" s="214">
        <v>738</v>
      </c>
      <c r="G28" s="214">
        <v>315588</v>
      </c>
      <c r="H28" s="166"/>
      <c r="I28" s="214">
        <v>637</v>
      </c>
      <c r="J28" s="214">
        <v>240212</v>
      </c>
    </row>
    <row r="29" spans="1:10" ht="11.25" customHeight="1">
      <c r="A29" s="149" t="s">
        <v>2113</v>
      </c>
      <c r="B29" s="128"/>
      <c r="C29" s="128"/>
      <c r="D29" s="128"/>
      <c r="E29" s="183" t="s">
        <v>2345</v>
      </c>
      <c r="F29" s="214">
        <v>273</v>
      </c>
      <c r="G29" s="214">
        <v>353254</v>
      </c>
      <c r="H29" s="166"/>
      <c r="I29" s="214">
        <v>212</v>
      </c>
      <c r="J29" s="214">
        <v>280795</v>
      </c>
    </row>
    <row r="30" spans="1:10" ht="11.25" customHeight="1">
      <c r="A30" s="250" t="s">
        <v>2114</v>
      </c>
      <c r="B30" s="250"/>
      <c r="C30" s="250"/>
      <c r="D30" s="250"/>
      <c r="E30" s="250"/>
      <c r="F30" s="250"/>
      <c r="G30" s="250"/>
      <c r="H30" s="250"/>
      <c r="I30" s="250"/>
      <c r="J30" s="250"/>
    </row>
    <row r="31" spans="1:10" ht="11.25" customHeight="1">
      <c r="A31" s="286" t="s">
        <v>2115</v>
      </c>
      <c r="B31" s="286"/>
      <c r="C31" s="286"/>
      <c r="D31" s="286"/>
      <c r="E31" s="286"/>
      <c r="F31" s="286"/>
      <c r="G31" s="286"/>
      <c r="H31" s="286"/>
      <c r="I31" s="286"/>
      <c r="J31" s="286"/>
    </row>
    <row r="32" spans="1:10" ht="11.25" customHeight="1">
      <c r="A32" s="284" t="s">
        <v>1213</v>
      </c>
      <c r="B32" s="284"/>
      <c r="C32" s="284"/>
      <c r="D32" s="284"/>
      <c r="E32" s="284"/>
      <c r="F32" s="284"/>
      <c r="G32" s="284"/>
      <c r="H32" s="284"/>
      <c r="I32" s="284"/>
      <c r="J32" s="284"/>
    </row>
    <row r="33" spans="1:10" ht="11.25" customHeight="1">
      <c r="A33" s="257"/>
      <c r="B33" s="257"/>
      <c r="C33" s="257"/>
      <c r="D33" s="257"/>
      <c r="E33" s="257"/>
      <c r="F33" s="257"/>
      <c r="G33" s="257"/>
      <c r="H33" s="257"/>
      <c r="I33" s="257"/>
      <c r="J33" s="257"/>
    </row>
    <row r="34" spans="1:10" ht="11.25" customHeight="1">
      <c r="A34" s="252" t="s">
        <v>1072</v>
      </c>
      <c r="B34" s="252"/>
      <c r="C34" s="252"/>
      <c r="D34" s="252"/>
      <c r="E34" s="252"/>
      <c r="F34" s="252"/>
      <c r="G34" s="252"/>
      <c r="H34" s="252"/>
      <c r="I34" s="252"/>
      <c r="J34" s="252"/>
    </row>
  </sheetData>
  <mergeCells count="14">
    <mergeCell ref="A1:J1"/>
    <mergeCell ref="A2:J2"/>
    <mergeCell ref="A4:J4"/>
    <mergeCell ref="F6:G6"/>
    <mergeCell ref="I6:J6"/>
    <mergeCell ref="A3:J3"/>
    <mergeCell ref="A5:J5"/>
    <mergeCell ref="A34:J34"/>
    <mergeCell ref="A6:D6"/>
    <mergeCell ref="A30:J30"/>
    <mergeCell ref="A31:J31"/>
    <mergeCell ref="A32:J32"/>
    <mergeCell ref="A33:J33"/>
    <mergeCell ref="A7:D7"/>
  </mergeCells>
  <printOptions/>
  <pageMargins left="0.5" right="0.5" top="0.5" bottom="0.5" header="0.5" footer="0.5"/>
  <pageSetup horizontalDpi="1200" verticalDpi="12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J23"/>
  <sheetViews>
    <sheetView workbookViewId="0" topLeftCell="A1">
      <selection activeCell="A1" sqref="A1:J1"/>
    </sheetView>
  </sheetViews>
  <sheetFormatPr defaultColWidth="9.140625" defaultRowHeight="12.75"/>
  <cols>
    <col min="1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421875" style="0" customWidth="1"/>
  </cols>
  <sheetData>
    <row r="1" spans="1:10" ht="11.25" customHeight="1">
      <c r="A1" s="253" t="s">
        <v>2116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2517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1.25" customHeight="1">
      <c r="A4" s="253" t="s">
        <v>2169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88"/>
      <c r="F6" s="280">
        <v>2001</v>
      </c>
      <c r="G6" s="280"/>
      <c r="H6" s="126"/>
      <c r="I6" s="280">
        <v>2002</v>
      </c>
      <c r="J6" s="280"/>
    </row>
    <row r="7" spans="1:10" ht="11.25" customHeight="1">
      <c r="A7" s="280" t="s">
        <v>431</v>
      </c>
      <c r="B7" s="280"/>
      <c r="C7" s="280"/>
      <c r="D7" s="280"/>
      <c r="E7" s="128" t="s">
        <v>432</v>
      </c>
      <c r="F7" s="129" t="s">
        <v>2172</v>
      </c>
      <c r="G7" s="129" t="s">
        <v>433</v>
      </c>
      <c r="H7" s="128"/>
      <c r="I7" s="129" t="s">
        <v>2172</v>
      </c>
      <c r="J7" s="129" t="s">
        <v>433</v>
      </c>
    </row>
    <row r="8" spans="1:10" ht="11.25" customHeight="1">
      <c r="A8" s="161" t="s">
        <v>1476</v>
      </c>
      <c r="B8" s="150"/>
      <c r="C8" s="150"/>
      <c r="D8" s="150"/>
      <c r="E8" s="196"/>
      <c r="F8" s="222"/>
      <c r="G8" s="222"/>
      <c r="H8" s="152"/>
      <c r="I8" s="222"/>
      <c r="J8" s="222"/>
    </row>
    <row r="9" spans="1:10" ht="11.25" customHeight="1">
      <c r="A9" s="153" t="s">
        <v>1477</v>
      </c>
      <c r="B9" s="128"/>
      <c r="C9" s="128"/>
      <c r="D9" s="128"/>
      <c r="E9" s="183" t="s">
        <v>1478</v>
      </c>
      <c r="F9" s="214">
        <v>236</v>
      </c>
      <c r="G9" s="214">
        <v>11938</v>
      </c>
      <c r="H9" s="166"/>
      <c r="I9" s="214">
        <v>111</v>
      </c>
      <c r="J9" s="214">
        <v>5057</v>
      </c>
    </row>
    <row r="10" spans="1:10" ht="11.25" customHeight="1">
      <c r="A10" s="149" t="s">
        <v>241</v>
      </c>
      <c r="B10" s="128"/>
      <c r="C10" s="128"/>
      <c r="D10" s="128"/>
      <c r="E10" s="180" t="s">
        <v>1479</v>
      </c>
      <c r="F10" s="215">
        <v>484</v>
      </c>
      <c r="G10" s="215">
        <v>65560</v>
      </c>
      <c r="H10" s="231"/>
      <c r="I10" s="215">
        <v>440</v>
      </c>
      <c r="J10" s="215">
        <v>58348</v>
      </c>
    </row>
    <row r="11" spans="1:10" ht="11.25" customHeight="1">
      <c r="A11" s="149" t="s">
        <v>434</v>
      </c>
      <c r="B11" s="128"/>
      <c r="C11" s="128"/>
      <c r="D11" s="128"/>
      <c r="E11" s="180" t="s">
        <v>2321</v>
      </c>
      <c r="F11" s="214">
        <v>6193</v>
      </c>
      <c r="G11" s="214">
        <v>114215</v>
      </c>
      <c r="H11" s="166"/>
      <c r="I11" s="214">
        <v>5038</v>
      </c>
      <c r="J11" s="214">
        <v>82423</v>
      </c>
    </row>
    <row r="12" spans="1:10" ht="11.25" customHeight="1">
      <c r="A12" s="149" t="s">
        <v>1480</v>
      </c>
      <c r="B12" s="128"/>
      <c r="C12" s="128"/>
      <c r="D12" s="128"/>
      <c r="E12" s="180" t="s">
        <v>1481</v>
      </c>
      <c r="F12" s="214">
        <v>3456</v>
      </c>
      <c r="G12" s="214">
        <v>161985</v>
      </c>
      <c r="H12" s="166"/>
      <c r="I12" s="214">
        <v>3731</v>
      </c>
      <c r="J12" s="214">
        <v>126362</v>
      </c>
    </row>
    <row r="13" spans="1:10" ht="11.25" customHeight="1">
      <c r="A13" s="149" t="s">
        <v>479</v>
      </c>
      <c r="B13" s="128"/>
      <c r="C13" s="128"/>
      <c r="D13" s="128"/>
      <c r="E13" s="180" t="s">
        <v>1262</v>
      </c>
      <c r="F13" s="214">
        <v>6552</v>
      </c>
      <c r="G13" s="214">
        <v>287972</v>
      </c>
      <c r="H13" s="166"/>
      <c r="I13" s="214">
        <v>5557</v>
      </c>
      <c r="J13" s="214">
        <v>207215</v>
      </c>
    </row>
    <row r="14" spans="1:10" ht="11.25" customHeight="1">
      <c r="A14" s="149" t="s">
        <v>1619</v>
      </c>
      <c r="B14" s="128"/>
      <c r="C14" s="128"/>
      <c r="D14" s="128"/>
      <c r="E14" s="192"/>
      <c r="F14" s="222"/>
      <c r="G14" s="222"/>
      <c r="H14" s="152"/>
      <c r="I14" s="222"/>
      <c r="J14" s="222"/>
    </row>
    <row r="15" spans="1:10" ht="11.25" customHeight="1">
      <c r="A15" s="153" t="s">
        <v>1075</v>
      </c>
      <c r="B15" s="128"/>
      <c r="C15" s="128"/>
      <c r="D15" s="128"/>
      <c r="E15" s="183" t="s">
        <v>2175</v>
      </c>
      <c r="F15" s="214">
        <v>13284</v>
      </c>
      <c r="G15" s="214">
        <v>2105316</v>
      </c>
      <c r="H15" s="166"/>
      <c r="I15" s="214">
        <v>18867</v>
      </c>
      <c r="J15" s="214">
        <v>2430822</v>
      </c>
    </row>
    <row r="16" spans="1:10" ht="11.25" customHeight="1">
      <c r="A16" s="153" t="s">
        <v>1482</v>
      </c>
      <c r="B16" s="128"/>
      <c r="C16" s="128"/>
      <c r="D16" s="128"/>
      <c r="E16" s="180" t="s">
        <v>1243</v>
      </c>
      <c r="F16" s="214">
        <v>38497</v>
      </c>
      <c r="G16" s="214">
        <v>3289006</v>
      </c>
      <c r="H16" s="166"/>
      <c r="I16" s="214">
        <v>38012</v>
      </c>
      <c r="J16" s="214">
        <v>3521591</v>
      </c>
    </row>
    <row r="17" spans="1:10" ht="11.25" customHeight="1">
      <c r="A17" s="149" t="s">
        <v>2441</v>
      </c>
      <c r="B17" s="128"/>
      <c r="C17" s="128"/>
      <c r="D17" s="128"/>
      <c r="E17" s="183" t="s">
        <v>2336</v>
      </c>
      <c r="F17" s="214">
        <v>48019</v>
      </c>
      <c r="G17" s="214">
        <v>47574</v>
      </c>
      <c r="H17" s="166"/>
      <c r="I17" s="214">
        <v>71487</v>
      </c>
      <c r="J17" s="214">
        <v>43131</v>
      </c>
    </row>
    <row r="18" spans="1:10" ht="11.25" customHeight="1">
      <c r="A18" s="250" t="s">
        <v>2114</v>
      </c>
      <c r="B18" s="250"/>
      <c r="C18" s="250"/>
      <c r="D18" s="250"/>
      <c r="E18" s="250"/>
      <c r="F18" s="250"/>
      <c r="G18" s="250"/>
      <c r="H18" s="250"/>
      <c r="I18" s="250"/>
      <c r="J18" s="250"/>
    </row>
    <row r="19" spans="1:10" ht="11.25" customHeight="1">
      <c r="A19" s="286" t="s">
        <v>2115</v>
      </c>
      <c r="B19" s="286"/>
      <c r="C19" s="286"/>
      <c r="D19" s="286"/>
      <c r="E19" s="286"/>
      <c r="F19" s="286"/>
      <c r="G19" s="286"/>
      <c r="H19" s="286"/>
      <c r="I19" s="286"/>
      <c r="J19" s="286"/>
    </row>
    <row r="20" spans="1:10" ht="11.25" customHeight="1">
      <c r="A20" s="284" t="s">
        <v>1213</v>
      </c>
      <c r="B20" s="284"/>
      <c r="C20" s="284"/>
      <c r="D20" s="284"/>
      <c r="E20" s="284"/>
      <c r="F20" s="284"/>
      <c r="G20" s="284"/>
      <c r="H20" s="284"/>
      <c r="I20" s="284"/>
      <c r="J20" s="284"/>
    </row>
    <row r="21" spans="1:10" ht="11.25" customHeight="1">
      <c r="A21" s="257"/>
      <c r="B21" s="257"/>
      <c r="C21" s="257"/>
      <c r="D21" s="257"/>
      <c r="E21" s="257"/>
      <c r="F21" s="257"/>
      <c r="G21" s="257"/>
      <c r="H21" s="257"/>
      <c r="I21" s="257"/>
      <c r="J21" s="257"/>
    </row>
    <row r="22" spans="1:10" ht="11.25" customHeight="1">
      <c r="A22" s="252" t="s">
        <v>1072</v>
      </c>
      <c r="B22" s="252"/>
      <c r="C22" s="252"/>
      <c r="D22" s="252"/>
      <c r="E22" s="252"/>
      <c r="F22" s="252"/>
      <c r="G22" s="252"/>
      <c r="H22" s="252"/>
      <c r="I22" s="252"/>
      <c r="J22" s="252"/>
    </row>
    <row r="23" spans="1:10" ht="11.25" customHeight="1">
      <c r="A23" s="232"/>
      <c r="B23" s="232"/>
      <c r="C23" s="232"/>
      <c r="D23" s="232"/>
      <c r="E23" s="232"/>
      <c r="F23" s="232"/>
      <c r="G23" s="232"/>
      <c r="H23" s="232"/>
      <c r="I23" s="232"/>
      <c r="J23" s="232"/>
    </row>
  </sheetData>
  <mergeCells count="14">
    <mergeCell ref="A7:D7"/>
    <mergeCell ref="A1:J1"/>
    <mergeCell ref="A2:J2"/>
    <mergeCell ref="A4:J4"/>
    <mergeCell ref="F6:G6"/>
    <mergeCell ref="I6:J6"/>
    <mergeCell ref="A3:J3"/>
    <mergeCell ref="A5:J5"/>
    <mergeCell ref="A6:D6"/>
    <mergeCell ref="A22:J22"/>
    <mergeCell ref="A18:J18"/>
    <mergeCell ref="A19:J19"/>
    <mergeCell ref="A20:J20"/>
    <mergeCell ref="A21:J21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92"/>
  <sheetViews>
    <sheetView workbookViewId="0" topLeftCell="A1">
      <selection activeCell="A1" sqref="A1:I1"/>
    </sheetView>
  </sheetViews>
  <sheetFormatPr defaultColWidth="9.140625" defaultRowHeight="12.75"/>
  <cols>
    <col min="1" max="1" width="36.7109375" style="0" customWidth="1"/>
    <col min="2" max="2" width="1.7109375" style="0" customWidth="1"/>
    <col min="3" max="4" width="8.7109375" style="0" customWidth="1"/>
    <col min="5" max="5" width="10.7109375" style="0" customWidth="1"/>
    <col min="6" max="6" width="1.7109375" style="0" customWidth="1"/>
    <col min="7" max="8" width="8.7109375" style="0" customWidth="1"/>
    <col min="9" max="9" width="10.7109375" style="0" customWidth="1"/>
  </cols>
  <sheetData>
    <row r="1" spans="1:9" ht="11.25" customHeight="1">
      <c r="A1" s="253" t="s">
        <v>1073</v>
      </c>
      <c r="B1" s="253"/>
      <c r="C1" s="253"/>
      <c r="D1" s="253"/>
      <c r="E1" s="253"/>
      <c r="F1" s="253"/>
      <c r="G1" s="253"/>
      <c r="H1" s="253"/>
      <c r="I1" s="253"/>
    </row>
    <row r="2" spans="1:9" ht="11.25" customHeight="1">
      <c r="A2" s="253" t="s">
        <v>1454</v>
      </c>
      <c r="B2" s="253"/>
      <c r="C2" s="253"/>
      <c r="D2" s="253"/>
      <c r="E2" s="253"/>
      <c r="F2" s="253"/>
      <c r="G2" s="253"/>
      <c r="H2" s="253"/>
      <c r="I2" s="253"/>
    </row>
    <row r="3" spans="1:9" ht="11.25" customHeight="1">
      <c r="A3" s="253"/>
      <c r="B3" s="253"/>
      <c r="C3" s="253"/>
      <c r="D3" s="253"/>
      <c r="E3" s="253"/>
      <c r="F3" s="253"/>
      <c r="G3" s="253"/>
      <c r="H3" s="253"/>
      <c r="I3" s="253"/>
    </row>
    <row r="4" spans="1:9" ht="11.25" customHeight="1">
      <c r="A4" s="253" t="s">
        <v>1074</v>
      </c>
      <c r="B4" s="260"/>
      <c r="C4" s="260"/>
      <c r="D4" s="260"/>
      <c r="E4" s="260"/>
      <c r="F4" s="260"/>
      <c r="G4" s="260"/>
      <c r="H4" s="260"/>
      <c r="I4" s="260"/>
    </row>
    <row r="5" spans="1:9" ht="11.25" customHeight="1">
      <c r="A5" s="280"/>
      <c r="B5" s="280"/>
      <c r="C5" s="280"/>
      <c r="D5" s="280"/>
      <c r="E5" s="280"/>
      <c r="F5" s="280"/>
      <c r="G5" s="280"/>
      <c r="H5" s="280"/>
      <c r="I5" s="280"/>
    </row>
    <row r="6" spans="1:9" ht="11.25" customHeight="1">
      <c r="A6" s="135"/>
      <c r="B6" s="135"/>
      <c r="C6" s="254">
        <v>2001</v>
      </c>
      <c r="D6" s="254"/>
      <c r="E6" s="254"/>
      <c r="F6" s="126"/>
      <c r="G6" s="280">
        <v>2002</v>
      </c>
      <c r="H6" s="280"/>
      <c r="I6" s="280"/>
    </row>
    <row r="7" spans="1:9" ht="11.25" customHeight="1">
      <c r="A7" s="128" t="s">
        <v>1075</v>
      </c>
      <c r="B7" s="128"/>
      <c r="C7" s="129" t="s">
        <v>1076</v>
      </c>
      <c r="D7" s="129" t="s">
        <v>1077</v>
      </c>
      <c r="E7" s="129" t="s">
        <v>1078</v>
      </c>
      <c r="F7" s="128"/>
      <c r="G7" s="129" t="s">
        <v>1076</v>
      </c>
      <c r="H7" s="129" t="s">
        <v>1077</v>
      </c>
      <c r="I7" s="129" t="s">
        <v>1078</v>
      </c>
    </row>
    <row r="8" spans="1:9" ht="11.25" customHeight="1">
      <c r="A8" s="149" t="s">
        <v>1079</v>
      </c>
      <c r="B8" s="150"/>
      <c r="C8" s="151">
        <f>SUM(C10:C11)</f>
        <v>17865.399999999998</v>
      </c>
      <c r="D8" s="151">
        <f>SUM(D10:D11)</f>
        <v>15084.2</v>
      </c>
      <c r="E8" s="151">
        <f>SUM(C8)-SUM(D8)</f>
        <v>2781.199999999997</v>
      </c>
      <c r="F8" s="152"/>
      <c r="G8" s="151">
        <f>SUM(G10:G11)</f>
        <v>17703.9</v>
      </c>
      <c r="H8" s="151">
        <f>SUM(H10:H11)</f>
        <v>24794.9</v>
      </c>
      <c r="I8" s="151">
        <f>SUM(G8)-SUM(H8)</f>
        <v>-7091</v>
      </c>
    </row>
    <row r="9" spans="1:9" ht="11.25" customHeight="1">
      <c r="A9" s="153" t="s">
        <v>1061</v>
      </c>
      <c r="B9" s="126"/>
      <c r="C9" s="154"/>
      <c r="D9" s="154"/>
      <c r="E9" s="154"/>
      <c r="F9" s="155"/>
      <c r="G9" s="154"/>
      <c r="H9" s="154"/>
      <c r="I9" s="154"/>
    </row>
    <row r="10" spans="1:9" ht="11.25" customHeight="1">
      <c r="A10" s="156" t="s">
        <v>1080</v>
      </c>
      <c r="B10" s="126"/>
      <c r="C10" s="154">
        <v>68.3</v>
      </c>
      <c r="D10" s="154">
        <v>12424.5</v>
      </c>
      <c r="E10" s="154">
        <f>SUM(C10)-SUM(D10)</f>
        <v>-12356.2</v>
      </c>
      <c r="F10" s="155"/>
      <c r="G10" s="154">
        <v>138.7</v>
      </c>
      <c r="H10" s="154">
        <v>21488.2</v>
      </c>
      <c r="I10" s="154">
        <f>SUM(G10)-SUM(H10)</f>
        <v>-21349.5</v>
      </c>
    </row>
    <row r="11" spans="1:9" ht="11.25" customHeight="1">
      <c r="A11" s="156" t="s">
        <v>1081</v>
      </c>
      <c r="B11" s="126"/>
      <c r="C11" s="154">
        <v>17797.1</v>
      </c>
      <c r="D11" s="154">
        <v>2659.7</v>
      </c>
      <c r="E11" s="157">
        <f>SUM(C11)-SUM(D11)</f>
        <v>15137.399999999998</v>
      </c>
      <c r="F11" s="155"/>
      <c r="G11" s="154">
        <v>17565.2</v>
      </c>
      <c r="H11" s="154">
        <v>3306.7</v>
      </c>
      <c r="I11" s="157">
        <f>SUM(G11)-SUM(H11)</f>
        <v>14258.5</v>
      </c>
    </row>
    <row r="12" spans="1:9" ht="11.25" customHeight="1">
      <c r="A12" s="149" t="s">
        <v>1082</v>
      </c>
      <c r="B12" s="126"/>
      <c r="C12" s="158">
        <f>SUM(C14:C15)</f>
        <v>597.2</v>
      </c>
      <c r="D12" s="158">
        <f>SUM(D14:D15)</f>
        <v>5901.9</v>
      </c>
      <c r="E12" s="151">
        <f>SUM(C12)-SUM(D12)</f>
        <v>-5304.7</v>
      </c>
      <c r="F12" s="159"/>
      <c r="G12" s="158">
        <f>SUM(G14:G15)</f>
        <v>507</v>
      </c>
      <c r="H12" s="158">
        <f>SUM(H14:H15)</f>
        <v>10763.8</v>
      </c>
      <c r="I12" s="151">
        <f>SUM(G12)-SUM(H12)</f>
        <v>-10256.8</v>
      </c>
    </row>
    <row r="13" spans="1:9" ht="11.25" customHeight="1">
      <c r="A13" s="153" t="s">
        <v>1061</v>
      </c>
      <c r="B13" s="126"/>
      <c r="C13" s="154"/>
      <c r="D13" s="154"/>
      <c r="E13" s="154"/>
      <c r="F13" s="155"/>
      <c r="G13" s="154"/>
      <c r="H13" s="154"/>
      <c r="I13" s="154"/>
    </row>
    <row r="14" spans="1:9" ht="11.25" customHeight="1">
      <c r="A14" s="156" t="s">
        <v>1083</v>
      </c>
      <c r="B14" s="126"/>
      <c r="C14" s="154">
        <v>143.2</v>
      </c>
      <c r="D14" s="154">
        <v>1093.4</v>
      </c>
      <c r="E14" s="154">
        <f>SUM(C14)-SUM(D14)</f>
        <v>-950.2</v>
      </c>
      <c r="F14" s="155"/>
      <c r="G14" s="154">
        <v>113.6</v>
      </c>
      <c r="H14" s="154">
        <v>2912.9</v>
      </c>
      <c r="I14" s="154">
        <f>SUM(G14)-SUM(H14)</f>
        <v>-2799.3</v>
      </c>
    </row>
    <row r="15" spans="1:9" ht="11.25" customHeight="1">
      <c r="A15" s="156" t="s">
        <v>1081</v>
      </c>
      <c r="B15" s="126"/>
      <c r="C15" s="157">
        <v>454</v>
      </c>
      <c r="D15" s="157">
        <v>4808.5</v>
      </c>
      <c r="E15" s="157">
        <f>SUM(C15)-SUM(D15)</f>
        <v>-4354.5</v>
      </c>
      <c r="F15" s="160"/>
      <c r="G15" s="157">
        <v>393.4</v>
      </c>
      <c r="H15" s="157">
        <v>7850.9</v>
      </c>
      <c r="I15" s="157">
        <f>SUM(G15)-SUM(H15)</f>
        <v>-7457.5</v>
      </c>
    </row>
    <row r="16" spans="1:9" ht="11.25" customHeight="1">
      <c r="A16" s="161" t="s">
        <v>1084</v>
      </c>
      <c r="B16" s="126"/>
      <c r="C16" s="154"/>
      <c r="D16" s="154"/>
      <c r="E16" s="154"/>
      <c r="F16" s="155"/>
      <c r="G16" s="154"/>
      <c r="H16" s="154"/>
      <c r="I16" s="154"/>
    </row>
    <row r="17" spans="1:9" ht="11.25" customHeight="1">
      <c r="A17" s="153" t="s">
        <v>1085</v>
      </c>
      <c r="B17" s="126"/>
      <c r="C17" s="154">
        <f>SUM(C19:C20)</f>
        <v>707.3</v>
      </c>
      <c r="D17" s="154">
        <f>SUM(D19:D20)</f>
        <v>1872.3</v>
      </c>
      <c r="E17" s="154">
        <f>SUM(C17)-SUM(D17)</f>
        <v>-1165</v>
      </c>
      <c r="F17" s="155"/>
      <c r="G17" s="154">
        <f>SUM(G19:G20)</f>
        <v>2020.5</v>
      </c>
      <c r="H17" s="154">
        <f>SUM(H19:H20)</f>
        <v>2250.3</v>
      </c>
      <c r="I17" s="154">
        <f>SUM(G17)-SUM(H17)</f>
        <v>-229.80000000000018</v>
      </c>
    </row>
    <row r="18" spans="1:9" ht="11.25" customHeight="1">
      <c r="A18" s="153" t="s">
        <v>1061</v>
      </c>
      <c r="B18" s="126"/>
      <c r="C18" s="154"/>
      <c r="D18" s="154"/>
      <c r="E18" s="154"/>
      <c r="F18" s="155"/>
      <c r="G18" s="154"/>
      <c r="H18" s="154"/>
      <c r="I18" s="154"/>
    </row>
    <row r="19" spans="1:9" ht="11.25" customHeight="1">
      <c r="A19" s="156" t="s">
        <v>1083</v>
      </c>
      <c r="B19" s="126"/>
      <c r="C19" s="154">
        <v>439</v>
      </c>
      <c r="D19" s="154">
        <v>181.5</v>
      </c>
      <c r="E19" s="154">
        <f>SUM(C19)-SUM(D19)</f>
        <v>257.5</v>
      </c>
      <c r="F19" s="155"/>
      <c r="G19" s="154">
        <v>1903.3</v>
      </c>
      <c r="H19" s="154">
        <v>401.3</v>
      </c>
      <c r="I19" s="154">
        <f>SUM(G19)-SUM(H19)</f>
        <v>1502</v>
      </c>
    </row>
    <row r="20" spans="1:9" ht="11.25" customHeight="1">
      <c r="A20" s="156" t="s">
        <v>1081</v>
      </c>
      <c r="B20" s="126"/>
      <c r="C20" s="157">
        <v>268.3</v>
      </c>
      <c r="D20" s="157">
        <v>1690.8</v>
      </c>
      <c r="E20" s="157">
        <f>SUM(C20)-SUM(D20)</f>
        <v>-1422.5</v>
      </c>
      <c r="F20" s="160"/>
      <c r="G20" s="157">
        <v>117.2</v>
      </c>
      <c r="H20" s="157">
        <v>1849</v>
      </c>
      <c r="I20" s="157">
        <f>SUM(G20)-SUM(H20)</f>
        <v>-1731.8</v>
      </c>
    </row>
    <row r="21" spans="1:9" ht="11.25" customHeight="1">
      <c r="A21" s="149" t="s">
        <v>1086</v>
      </c>
      <c r="B21" s="126"/>
      <c r="C21" s="154">
        <f>SUM(C23:C24)</f>
        <v>12882.4</v>
      </c>
      <c r="D21" s="154">
        <f>SUM(D23:D24)</f>
        <v>961.3000000000001</v>
      </c>
      <c r="E21" s="151">
        <f>SUM(C21)-SUM(D21)</f>
        <v>11921.1</v>
      </c>
      <c r="F21" s="155"/>
      <c r="G21" s="154">
        <f>SUM(G23:G24)</f>
        <v>11663.800000000001</v>
      </c>
      <c r="H21" s="154">
        <f>SUM(H23:H24)</f>
        <v>579.5999999999999</v>
      </c>
      <c r="I21" s="151">
        <f>SUM(G21)-SUM(H21)</f>
        <v>11084.2</v>
      </c>
    </row>
    <row r="22" spans="1:9" ht="11.25" customHeight="1">
      <c r="A22" s="153" t="s">
        <v>1061</v>
      </c>
      <c r="B22" s="126"/>
      <c r="C22" s="154"/>
      <c r="D22" s="154"/>
      <c r="E22" s="154"/>
      <c r="F22" s="155"/>
      <c r="G22" s="154"/>
      <c r="H22" s="154"/>
      <c r="I22" s="154"/>
    </row>
    <row r="23" spans="1:9" ht="11.25" customHeight="1">
      <c r="A23" s="156" t="s">
        <v>1083</v>
      </c>
      <c r="B23" s="126"/>
      <c r="C23" s="154">
        <v>28.1</v>
      </c>
      <c r="D23" s="154">
        <v>284.1</v>
      </c>
      <c r="E23" s="154">
        <f>SUM(C23)-SUM(D23)</f>
        <v>-256</v>
      </c>
      <c r="F23" s="155"/>
      <c r="G23" s="154">
        <v>58.2</v>
      </c>
      <c r="H23" s="154">
        <v>296.9</v>
      </c>
      <c r="I23" s="154">
        <f>SUM(G23)-SUM(H23)</f>
        <v>-238.7</v>
      </c>
    </row>
    <row r="24" spans="1:9" ht="11.25" customHeight="1">
      <c r="A24" s="156" t="s">
        <v>1081</v>
      </c>
      <c r="B24" s="126"/>
      <c r="C24" s="154">
        <v>12854.3</v>
      </c>
      <c r="D24" s="154">
        <v>677.2</v>
      </c>
      <c r="E24" s="157">
        <f>SUM(C24)-SUM(D24)</f>
        <v>12177.099999999999</v>
      </c>
      <c r="F24" s="155"/>
      <c r="G24" s="154">
        <v>11605.6</v>
      </c>
      <c r="H24" s="154">
        <v>282.7</v>
      </c>
      <c r="I24" s="157">
        <f>SUM(G24)-SUM(H24)</f>
        <v>11322.9</v>
      </c>
    </row>
    <row r="25" spans="1:9" ht="11.25" customHeight="1">
      <c r="A25" s="149" t="s">
        <v>1087</v>
      </c>
      <c r="B25" s="126"/>
      <c r="C25" s="158">
        <f>SUM(C27:C28)</f>
        <v>9581.6</v>
      </c>
      <c r="D25" s="158">
        <f>SUM(D27:D28)</f>
        <v>9412.3</v>
      </c>
      <c r="E25" s="151">
        <f>SUM(C25)-SUM(D25)</f>
        <v>169.3000000000011</v>
      </c>
      <c r="F25" s="159"/>
      <c r="G25" s="158">
        <f>SUM(G27:G28)</f>
        <v>11628.5</v>
      </c>
      <c r="H25" s="158">
        <f>SUM(H27:H28)</f>
        <v>14805.599999999999</v>
      </c>
      <c r="I25" s="151">
        <f>SUM(G25)-SUM(H25)</f>
        <v>-3177.0999999999985</v>
      </c>
    </row>
    <row r="26" spans="1:9" ht="11.25" customHeight="1">
      <c r="A26" s="153" t="s">
        <v>1061</v>
      </c>
      <c r="B26" s="126"/>
      <c r="C26" s="154"/>
      <c r="D26" s="154"/>
      <c r="E26" s="154"/>
      <c r="F26" s="155"/>
      <c r="G26" s="154"/>
      <c r="H26" s="154"/>
      <c r="I26" s="154"/>
    </row>
    <row r="27" spans="1:9" ht="11.25" customHeight="1">
      <c r="A27" s="156" t="s">
        <v>1083</v>
      </c>
      <c r="B27" s="126"/>
      <c r="C27" s="154">
        <v>404.1</v>
      </c>
      <c r="D27" s="154">
        <v>3365.7</v>
      </c>
      <c r="E27" s="154">
        <f>SUM(C27)-SUM(D27)</f>
        <v>-2961.6</v>
      </c>
      <c r="F27" s="155"/>
      <c r="G27" s="154">
        <v>9.1</v>
      </c>
      <c r="H27" s="154">
        <v>8937.9</v>
      </c>
      <c r="I27" s="154">
        <f>SUM(G27)-SUM(H27)</f>
        <v>-8928.8</v>
      </c>
    </row>
    <row r="28" spans="1:9" ht="11.25" customHeight="1">
      <c r="A28" s="156" t="s">
        <v>1081</v>
      </c>
      <c r="B28" s="126"/>
      <c r="C28" s="157">
        <v>9177.5</v>
      </c>
      <c r="D28" s="157">
        <v>6046.6</v>
      </c>
      <c r="E28" s="157">
        <f>SUM(C28)-SUM(D28)</f>
        <v>3130.8999999999996</v>
      </c>
      <c r="F28" s="160"/>
      <c r="G28" s="157">
        <v>11619.4</v>
      </c>
      <c r="H28" s="157">
        <v>5867.7</v>
      </c>
      <c r="I28" s="157">
        <f>SUM(G28)-SUM(H28)</f>
        <v>5751.7</v>
      </c>
    </row>
    <row r="29" spans="1:9" ht="11.25" customHeight="1">
      <c r="A29" s="161" t="s">
        <v>1088</v>
      </c>
      <c r="B29" s="126"/>
      <c r="C29" s="154"/>
      <c r="D29" s="154"/>
      <c r="E29" s="154"/>
      <c r="F29" s="155"/>
      <c r="G29" s="154"/>
      <c r="H29" s="154"/>
      <c r="I29" s="154"/>
    </row>
    <row r="30" spans="1:9" ht="11.25" customHeight="1">
      <c r="A30" s="153" t="s">
        <v>1089</v>
      </c>
      <c r="B30" s="126"/>
      <c r="C30" s="154">
        <f>SUM(C32:C33)</f>
        <v>17158</v>
      </c>
      <c r="D30" s="154">
        <f>SUM(D32:D33)</f>
        <v>187200.8</v>
      </c>
      <c r="E30" s="154">
        <f>SUM(C30)-SUM(D30)</f>
        <v>-170042.8</v>
      </c>
      <c r="F30" s="155"/>
      <c r="G30" s="154">
        <f>SUM(G32:G33)</f>
        <v>13431.099999999999</v>
      </c>
      <c r="H30" s="154">
        <f>SUM(H32:H33)</f>
        <v>170236.5</v>
      </c>
      <c r="I30" s="154">
        <f>SUM(G30)-SUM(H30)</f>
        <v>-156805.4</v>
      </c>
    </row>
    <row r="31" spans="1:9" ht="11.25" customHeight="1">
      <c r="A31" s="153" t="s">
        <v>1061</v>
      </c>
      <c r="B31" s="126"/>
      <c r="C31" s="154"/>
      <c r="D31" s="154"/>
      <c r="E31" s="154"/>
      <c r="F31" s="155"/>
      <c r="G31" s="154"/>
      <c r="H31" s="154"/>
      <c r="I31" s="154"/>
    </row>
    <row r="32" spans="1:9" ht="11.25" customHeight="1">
      <c r="A32" s="156" t="s">
        <v>1083</v>
      </c>
      <c r="B32" s="126"/>
      <c r="C32" s="154">
        <v>7680</v>
      </c>
      <c r="D32" s="154">
        <v>86921.1</v>
      </c>
      <c r="E32" s="154">
        <f>SUM(C32)-SUM(D32)</f>
        <v>-79241.1</v>
      </c>
      <c r="F32" s="155"/>
      <c r="G32" s="154">
        <v>6174.9</v>
      </c>
      <c r="H32" s="154">
        <v>101883.3</v>
      </c>
      <c r="I32" s="154">
        <f>SUM(G32)-SUM(H32)</f>
        <v>-95708.40000000001</v>
      </c>
    </row>
    <row r="33" spans="1:9" ht="11.25" customHeight="1">
      <c r="A33" s="156" t="s">
        <v>1081</v>
      </c>
      <c r="B33" s="126"/>
      <c r="C33" s="157">
        <v>9478</v>
      </c>
      <c r="D33" s="157">
        <v>100279.7</v>
      </c>
      <c r="E33" s="157">
        <f>SUM(C33)-SUM(D33)</f>
        <v>-90801.7</v>
      </c>
      <c r="F33" s="160"/>
      <c r="G33" s="157">
        <v>7256.2</v>
      </c>
      <c r="H33" s="157">
        <v>68353.2</v>
      </c>
      <c r="I33" s="157">
        <f>SUM(G33)-SUM(H33)</f>
        <v>-61097</v>
      </c>
    </row>
    <row r="34" spans="1:9" ht="11.25" customHeight="1">
      <c r="A34" s="161" t="s">
        <v>1090</v>
      </c>
      <c r="B34" s="126"/>
      <c r="C34" s="154"/>
      <c r="D34" s="154"/>
      <c r="E34" s="154"/>
      <c r="F34" s="155"/>
      <c r="G34" s="154"/>
      <c r="H34" s="154"/>
      <c r="I34" s="154"/>
    </row>
    <row r="35" spans="1:9" ht="11.25" customHeight="1">
      <c r="A35" s="162" t="s">
        <v>2143</v>
      </c>
      <c r="B35" s="126"/>
      <c r="C35" s="154"/>
      <c r="D35" s="154"/>
      <c r="E35" s="154"/>
      <c r="F35" s="155"/>
      <c r="G35" s="154"/>
      <c r="H35" s="154"/>
      <c r="I35" s="154"/>
    </row>
    <row r="36" spans="1:9" ht="11.25" customHeight="1">
      <c r="A36" s="153" t="s">
        <v>2144</v>
      </c>
      <c r="B36" s="126"/>
      <c r="C36" s="154">
        <f>SUM(C38:C39)</f>
        <v>221.70000000000002</v>
      </c>
      <c r="D36" s="154">
        <f>SUM(D38:D39)</f>
        <v>6370.4</v>
      </c>
      <c r="E36" s="154">
        <f>SUM(C36)-SUM(D36)</f>
        <v>-6148.7</v>
      </c>
      <c r="F36" s="155"/>
      <c r="G36" s="154">
        <f>SUM(G38:G39)</f>
        <v>63.5</v>
      </c>
      <c r="H36" s="154">
        <f>SUM(H38:H39)</f>
        <v>7774.299999999999</v>
      </c>
      <c r="I36" s="154">
        <f>SUM(G36)-SUM(H36)</f>
        <v>-7710.799999999999</v>
      </c>
    </row>
    <row r="37" spans="1:9" ht="11.25" customHeight="1">
      <c r="A37" s="153" t="s">
        <v>1061</v>
      </c>
      <c r="B37" s="126"/>
      <c r="C37" s="154"/>
      <c r="D37" s="154"/>
      <c r="E37" s="154"/>
      <c r="F37" s="155"/>
      <c r="G37" s="154"/>
      <c r="H37" s="154"/>
      <c r="I37" s="154"/>
    </row>
    <row r="38" spans="1:9" ht="11.25" customHeight="1">
      <c r="A38" s="156" t="s">
        <v>1083</v>
      </c>
      <c r="B38" s="126"/>
      <c r="C38" s="154">
        <v>200.3</v>
      </c>
      <c r="D38" s="154">
        <v>1698.7</v>
      </c>
      <c r="E38" s="154">
        <f>SUM(C38)-SUM(D38)</f>
        <v>-1498.4</v>
      </c>
      <c r="F38" s="155"/>
      <c r="G38" s="154">
        <v>62.7</v>
      </c>
      <c r="H38" s="154">
        <v>2238.4</v>
      </c>
      <c r="I38" s="154">
        <f>SUM(G38)-SUM(H38)</f>
        <v>-2175.7000000000003</v>
      </c>
    </row>
    <row r="39" spans="1:9" ht="11.25" customHeight="1">
      <c r="A39" s="156" t="s">
        <v>1081</v>
      </c>
      <c r="B39" s="126"/>
      <c r="C39" s="157">
        <v>21.4</v>
      </c>
      <c r="D39" s="157">
        <v>4671.7</v>
      </c>
      <c r="E39" s="157">
        <f>SUM(C39)-SUM(D39)</f>
        <v>-4650.3</v>
      </c>
      <c r="F39" s="160"/>
      <c r="G39" s="157">
        <v>0.8</v>
      </c>
      <c r="H39" s="157">
        <v>5535.9</v>
      </c>
      <c r="I39" s="157">
        <f>SUM(G39)-SUM(H39)</f>
        <v>-5535.099999999999</v>
      </c>
    </row>
    <row r="40" spans="1:9" ht="11.25" customHeight="1">
      <c r="A40" s="149" t="s">
        <v>2145</v>
      </c>
      <c r="B40" s="126"/>
      <c r="C40" s="154">
        <f>SUM(C42:C43)</f>
        <v>337</v>
      </c>
      <c r="D40" s="154">
        <f>SUM(D42:D43)</f>
        <v>20.2</v>
      </c>
      <c r="E40" s="151">
        <f>SUM(C40)-SUM(D40)</f>
        <v>316.8</v>
      </c>
      <c r="F40" s="155"/>
      <c r="G40" s="154">
        <f>SUM(G42:G43)</f>
        <v>11663.800000000001</v>
      </c>
      <c r="H40" s="154">
        <f>SUM(H42:H43)</f>
        <v>579.5999999999999</v>
      </c>
      <c r="I40" s="151">
        <f>SUM(G40)-SUM(H40)</f>
        <v>11084.2</v>
      </c>
    </row>
    <row r="41" spans="1:9" ht="11.25" customHeight="1">
      <c r="A41" s="153" t="s">
        <v>1061</v>
      </c>
      <c r="B41" s="126"/>
      <c r="C41" s="154"/>
      <c r="D41" s="154"/>
      <c r="E41" s="154"/>
      <c r="F41" s="155"/>
      <c r="G41" s="154"/>
      <c r="H41" s="154"/>
      <c r="I41" s="154"/>
    </row>
    <row r="42" spans="1:9" ht="11.25" customHeight="1">
      <c r="A42" s="156" t="s">
        <v>1083</v>
      </c>
      <c r="B42" s="126"/>
      <c r="C42" s="163" t="s">
        <v>1616</v>
      </c>
      <c r="D42" s="154">
        <v>10.7</v>
      </c>
      <c r="E42" s="154">
        <f>SUM(C42)-SUM(D42)</f>
        <v>-10.7</v>
      </c>
      <c r="F42" s="155"/>
      <c r="G42" s="154">
        <v>58.2</v>
      </c>
      <c r="H42" s="154">
        <v>296.9</v>
      </c>
      <c r="I42" s="154">
        <f>SUM(G42)-SUM(H42)</f>
        <v>-238.7</v>
      </c>
    </row>
    <row r="43" spans="1:9" ht="11.25" customHeight="1">
      <c r="A43" s="156" t="s">
        <v>1081</v>
      </c>
      <c r="B43" s="126"/>
      <c r="C43" s="157">
        <v>337</v>
      </c>
      <c r="D43" s="157">
        <v>9.5</v>
      </c>
      <c r="E43" s="157">
        <f>SUM(C43)-SUM(D43)</f>
        <v>327.5</v>
      </c>
      <c r="F43" s="160"/>
      <c r="G43" s="157">
        <v>11605.6</v>
      </c>
      <c r="H43" s="157">
        <v>282.7</v>
      </c>
      <c r="I43" s="157">
        <f>SUM(G43)-SUM(H43)</f>
        <v>11322.9</v>
      </c>
    </row>
    <row r="44" spans="1:9" ht="11.25" customHeight="1">
      <c r="A44" s="149" t="s">
        <v>2146</v>
      </c>
      <c r="B44" s="126"/>
      <c r="C44" s="154">
        <f>SUM(C46:C47)</f>
        <v>54</v>
      </c>
      <c r="D44" s="154">
        <f>SUM(D46:D47)</f>
        <v>2930.4</v>
      </c>
      <c r="E44" s="151">
        <f>SUM(C44)-SUM(D44)</f>
        <v>-2876.4</v>
      </c>
      <c r="F44" s="155"/>
      <c r="G44" s="154">
        <f>SUM(G46:G47)</f>
        <v>46.599999999999994</v>
      </c>
      <c r="H44" s="154">
        <f>SUM(H46:H47)</f>
        <v>2978.7999999999997</v>
      </c>
      <c r="I44" s="151">
        <f>SUM(G44)-SUM(H44)</f>
        <v>-2932.2</v>
      </c>
    </row>
    <row r="45" spans="1:9" ht="11.25" customHeight="1">
      <c r="A45" s="153" t="s">
        <v>1061</v>
      </c>
      <c r="B45" s="126"/>
      <c r="C45" s="154"/>
      <c r="D45" s="154"/>
      <c r="E45" s="154"/>
      <c r="F45" s="155"/>
      <c r="G45" s="154"/>
      <c r="H45" s="154"/>
      <c r="I45" s="154"/>
    </row>
    <row r="46" spans="1:9" ht="11.25" customHeight="1">
      <c r="A46" s="156" t="s">
        <v>1083</v>
      </c>
      <c r="B46" s="126"/>
      <c r="C46" s="154">
        <v>12.9</v>
      </c>
      <c r="D46" s="154">
        <v>332.1</v>
      </c>
      <c r="E46" s="154">
        <f>SUM(C46)-SUM(D46)</f>
        <v>-319.20000000000005</v>
      </c>
      <c r="F46" s="155"/>
      <c r="G46" s="154">
        <v>2.8</v>
      </c>
      <c r="H46" s="154">
        <v>441.1</v>
      </c>
      <c r="I46" s="154">
        <f>SUM(G46)-SUM(H46)</f>
        <v>-438.3</v>
      </c>
    </row>
    <row r="47" spans="1:9" ht="11.25" customHeight="1">
      <c r="A47" s="156" t="s">
        <v>1081</v>
      </c>
      <c r="B47" s="126"/>
      <c r="C47" s="157">
        <v>41.1</v>
      </c>
      <c r="D47" s="157">
        <v>2598.3</v>
      </c>
      <c r="E47" s="157">
        <f>SUM(C47)-SUM(D47)</f>
        <v>-2557.2000000000003</v>
      </c>
      <c r="F47" s="160"/>
      <c r="G47" s="157">
        <v>43.8</v>
      </c>
      <c r="H47" s="157">
        <v>2537.7</v>
      </c>
      <c r="I47" s="157">
        <f>SUM(G47)-SUM(H47)</f>
        <v>-2493.8999999999996</v>
      </c>
    </row>
    <row r="48" spans="1:9" ht="11.25" customHeight="1">
      <c r="A48" s="161" t="s">
        <v>2147</v>
      </c>
      <c r="B48" s="126"/>
      <c r="C48" s="154"/>
      <c r="D48" s="154"/>
      <c r="E48" s="154"/>
      <c r="F48" s="155"/>
      <c r="G48" s="154"/>
      <c r="H48" s="154"/>
      <c r="I48" s="154"/>
    </row>
    <row r="49" spans="1:9" ht="11.25" customHeight="1">
      <c r="A49" s="153" t="s">
        <v>2148</v>
      </c>
      <c r="B49" s="126"/>
      <c r="C49" s="154">
        <f>SUM(C51:C52)</f>
        <v>122848.1</v>
      </c>
      <c r="D49" s="154">
        <f>SUM(D51:D52)</f>
        <v>106771.09999999999</v>
      </c>
      <c r="E49" s="154">
        <f>SUM(C49)-SUM(D49)</f>
        <v>16077.000000000015</v>
      </c>
      <c r="F49" s="155"/>
      <c r="G49" s="154">
        <f>SUM(G51:G52)</f>
        <v>258327.69999999998</v>
      </c>
      <c r="H49" s="154">
        <f>SUM(H51:H52)</f>
        <v>213471.09999999998</v>
      </c>
      <c r="I49" s="154">
        <f>SUM(G49)-SUM(H49)</f>
        <v>44856.600000000006</v>
      </c>
    </row>
    <row r="50" spans="1:9" ht="11.25" customHeight="1">
      <c r="A50" s="153" t="s">
        <v>1061</v>
      </c>
      <c r="B50" s="126"/>
      <c r="C50" s="154"/>
      <c r="D50" s="154"/>
      <c r="E50" s="154"/>
      <c r="F50" s="155"/>
      <c r="G50" s="154"/>
      <c r="H50" s="154"/>
      <c r="I50" s="154"/>
    </row>
    <row r="51" spans="1:9" ht="11.25" customHeight="1">
      <c r="A51" s="156" t="s">
        <v>1083</v>
      </c>
      <c r="B51" s="126"/>
      <c r="C51" s="154">
        <v>1389.5</v>
      </c>
      <c r="D51" s="154">
        <v>13032.2</v>
      </c>
      <c r="E51" s="154">
        <f>SUM(C51)-SUM(D51)</f>
        <v>-11642.7</v>
      </c>
      <c r="F51" s="155"/>
      <c r="G51" s="154">
        <v>1645.4</v>
      </c>
      <c r="H51" s="154">
        <v>15389.3</v>
      </c>
      <c r="I51" s="154">
        <f>SUM(G51)-SUM(H51)</f>
        <v>-13743.9</v>
      </c>
    </row>
    <row r="52" spans="1:9" ht="11.25" customHeight="1">
      <c r="A52" s="156" t="s">
        <v>1081</v>
      </c>
      <c r="B52" s="126"/>
      <c r="C52" s="157">
        <v>121458.6</v>
      </c>
      <c r="D52" s="157">
        <v>93738.9</v>
      </c>
      <c r="E52" s="157">
        <f>SUM(C52)-SUM(D52)</f>
        <v>27719.70000000001</v>
      </c>
      <c r="F52" s="160"/>
      <c r="G52" s="157">
        <v>256682.3</v>
      </c>
      <c r="H52" s="157">
        <v>198081.8</v>
      </c>
      <c r="I52" s="157">
        <f>SUM(G52)-SUM(H52)</f>
        <v>58600.5</v>
      </c>
    </row>
    <row r="53" spans="1:9" ht="11.25" customHeight="1">
      <c r="A53" s="149" t="s">
        <v>2149</v>
      </c>
      <c r="B53" s="126"/>
      <c r="C53" s="163" t="s">
        <v>1616</v>
      </c>
      <c r="D53" s="154">
        <f>SUM(D55:D56)</f>
        <v>119.5</v>
      </c>
      <c r="E53" s="151">
        <f>SUM(C53)-SUM(D53)</f>
        <v>-119.5</v>
      </c>
      <c r="F53" s="155"/>
      <c r="G53" s="163" t="s">
        <v>1616</v>
      </c>
      <c r="H53" s="154">
        <f>SUM(H55:H56)</f>
        <v>59.3</v>
      </c>
      <c r="I53" s="151">
        <f>SUM(G53)-SUM(H53)</f>
        <v>-59.3</v>
      </c>
    </row>
    <row r="54" spans="1:9" ht="11.25" customHeight="1">
      <c r="A54" s="153" t="s">
        <v>1061</v>
      </c>
      <c r="B54" s="126"/>
      <c r="C54" s="154"/>
      <c r="D54" s="154"/>
      <c r="E54" s="154"/>
      <c r="F54" s="155"/>
      <c r="G54" s="154"/>
      <c r="H54" s="154"/>
      <c r="I54" s="154"/>
    </row>
    <row r="55" spans="1:9" ht="11.25" customHeight="1">
      <c r="A55" s="156" t="s">
        <v>1083</v>
      </c>
      <c r="B55" s="126"/>
      <c r="C55" s="163" t="s">
        <v>1616</v>
      </c>
      <c r="D55" s="154">
        <v>64</v>
      </c>
      <c r="E55" s="154">
        <f>SUM(C55)-SUM(D55)</f>
        <v>-64</v>
      </c>
      <c r="F55" s="155"/>
      <c r="G55" s="163" t="s">
        <v>1616</v>
      </c>
      <c r="H55" s="154">
        <v>43.1</v>
      </c>
      <c r="I55" s="154">
        <f>SUM(G55)-SUM(H55)</f>
        <v>-43.1</v>
      </c>
    </row>
    <row r="56" spans="1:9" ht="11.25" customHeight="1">
      <c r="A56" s="156" t="s">
        <v>1081</v>
      </c>
      <c r="B56" s="126"/>
      <c r="C56" s="164" t="s">
        <v>1616</v>
      </c>
      <c r="D56" s="157">
        <v>55.5</v>
      </c>
      <c r="E56" s="157">
        <f>SUM(C56)-SUM(D56)</f>
        <v>-55.5</v>
      </c>
      <c r="F56" s="160"/>
      <c r="G56" s="164" t="s">
        <v>1616</v>
      </c>
      <c r="H56" s="157">
        <v>16.2</v>
      </c>
      <c r="I56" s="157">
        <f>SUM(G56)-SUM(H56)</f>
        <v>-16.2</v>
      </c>
    </row>
    <row r="57" spans="1:9" ht="11.25" customHeight="1">
      <c r="A57" s="149" t="s">
        <v>2150</v>
      </c>
      <c r="B57" s="126"/>
      <c r="C57" s="154">
        <f>SUM(C59:C60)</f>
        <v>20492.4</v>
      </c>
      <c r="D57" s="154">
        <f>SUM(D59:D60)</f>
        <v>1.7</v>
      </c>
      <c r="E57" s="151">
        <f>SUM(C57)-SUM(D57)</f>
        <v>20490.7</v>
      </c>
      <c r="F57" s="155"/>
      <c r="G57" s="154">
        <f>SUM(G59:G60)</f>
        <v>28242</v>
      </c>
      <c r="H57" s="154">
        <f>SUM(H59:H60)</f>
        <v>10.6</v>
      </c>
      <c r="I57" s="151">
        <f>SUM(G57)-SUM(H57)</f>
        <v>28231.4</v>
      </c>
    </row>
    <row r="58" spans="1:9" ht="11.25" customHeight="1">
      <c r="A58" s="153" t="s">
        <v>1061</v>
      </c>
      <c r="B58" s="126"/>
      <c r="C58" s="154"/>
      <c r="D58" s="154"/>
      <c r="E58" s="154"/>
      <c r="F58" s="155"/>
      <c r="G58" s="154"/>
      <c r="H58" s="154"/>
      <c r="I58" s="154"/>
    </row>
    <row r="59" spans="1:9" ht="11.25" customHeight="1">
      <c r="A59" s="156" t="s">
        <v>1083</v>
      </c>
      <c r="B59" s="126"/>
      <c r="C59" s="154">
        <v>742.7</v>
      </c>
      <c r="D59" s="163" t="s">
        <v>1616</v>
      </c>
      <c r="E59" s="154">
        <f>SUM(C59)-SUM(D59)</f>
        <v>742.7</v>
      </c>
      <c r="F59" s="155"/>
      <c r="G59" s="154">
        <v>2032.4</v>
      </c>
      <c r="H59" s="163">
        <v>2.4</v>
      </c>
      <c r="I59" s="154">
        <f>SUM(G59)-SUM(H59)</f>
        <v>2030</v>
      </c>
    </row>
    <row r="60" spans="1:9" ht="11.25" customHeight="1">
      <c r="A60" s="156" t="s">
        <v>1081</v>
      </c>
      <c r="B60" s="128"/>
      <c r="C60" s="165">
        <v>19749.7</v>
      </c>
      <c r="D60" s="165">
        <v>1.7</v>
      </c>
      <c r="E60" s="165">
        <f>SUM(C60)-SUM(D60)</f>
        <v>19748</v>
      </c>
      <c r="F60" s="166"/>
      <c r="G60" s="165">
        <v>26209.6</v>
      </c>
      <c r="H60" s="165">
        <v>8.2</v>
      </c>
      <c r="I60" s="165">
        <f>SUM(G60)-SUM(H60)</f>
        <v>26201.399999999998</v>
      </c>
    </row>
    <row r="61" spans="1:9" ht="11.25" customHeight="1">
      <c r="A61" s="258" t="s">
        <v>1615</v>
      </c>
      <c r="B61" s="258"/>
      <c r="C61" s="258"/>
      <c r="D61" s="258"/>
      <c r="E61" s="258"/>
      <c r="F61" s="258"/>
      <c r="G61" s="258"/>
      <c r="H61" s="258"/>
      <c r="I61" s="258"/>
    </row>
    <row r="62" spans="1:9" ht="11.25" customHeight="1">
      <c r="A62" s="259"/>
      <c r="B62" s="259"/>
      <c r="C62" s="259"/>
      <c r="D62" s="259"/>
      <c r="E62" s="259"/>
      <c r="F62" s="259"/>
      <c r="G62" s="259"/>
      <c r="H62" s="259"/>
      <c r="I62" s="259"/>
    </row>
    <row r="63" spans="1:9" ht="11.25" customHeight="1">
      <c r="A63" s="259"/>
      <c r="B63" s="259"/>
      <c r="C63" s="259"/>
      <c r="D63" s="259"/>
      <c r="E63" s="259"/>
      <c r="F63" s="259"/>
      <c r="G63" s="259"/>
      <c r="H63" s="259"/>
      <c r="I63" s="259"/>
    </row>
    <row r="64" spans="1:9" ht="11.25" customHeight="1">
      <c r="A64" s="259"/>
      <c r="B64" s="259"/>
      <c r="C64" s="259"/>
      <c r="D64" s="259"/>
      <c r="E64" s="259"/>
      <c r="F64" s="259"/>
      <c r="G64" s="259"/>
      <c r="H64" s="259"/>
      <c r="I64" s="259"/>
    </row>
    <row r="65" spans="1:9" ht="11.25" customHeight="1">
      <c r="A65" s="259"/>
      <c r="B65" s="259"/>
      <c r="C65" s="259"/>
      <c r="D65" s="259"/>
      <c r="E65" s="259"/>
      <c r="F65" s="259"/>
      <c r="G65" s="259"/>
      <c r="H65" s="259"/>
      <c r="I65" s="259"/>
    </row>
    <row r="66" spans="1:9" ht="11.25" customHeight="1">
      <c r="A66" s="253" t="s">
        <v>2151</v>
      </c>
      <c r="B66" s="253"/>
      <c r="C66" s="253"/>
      <c r="D66" s="253"/>
      <c r="E66" s="253"/>
      <c r="F66" s="253"/>
      <c r="G66" s="253"/>
      <c r="H66" s="253"/>
      <c r="I66" s="253"/>
    </row>
    <row r="67" spans="1:9" ht="11.25" customHeight="1">
      <c r="A67" s="253" t="s">
        <v>1454</v>
      </c>
      <c r="B67" s="253"/>
      <c r="C67" s="253"/>
      <c r="D67" s="253"/>
      <c r="E67" s="253"/>
      <c r="F67" s="253"/>
      <c r="G67" s="253"/>
      <c r="H67" s="253"/>
      <c r="I67" s="253"/>
    </row>
    <row r="68" spans="1:9" ht="11.25" customHeight="1">
      <c r="A68" s="253"/>
      <c r="B68" s="253"/>
      <c r="C68" s="253"/>
      <c r="D68" s="253"/>
      <c r="E68" s="253"/>
      <c r="F68" s="253"/>
      <c r="G68" s="253"/>
      <c r="H68" s="253"/>
      <c r="I68" s="253"/>
    </row>
    <row r="69" spans="1:9" ht="11.25" customHeight="1">
      <c r="A69" s="253" t="s">
        <v>1074</v>
      </c>
      <c r="B69" s="260"/>
      <c r="C69" s="260"/>
      <c r="D69" s="260"/>
      <c r="E69" s="260"/>
      <c r="F69" s="260"/>
      <c r="G69" s="260"/>
      <c r="H69" s="260"/>
      <c r="I69" s="260"/>
    </row>
    <row r="70" spans="1:9" ht="11.25" customHeight="1">
      <c r="A70" s="280"/>
      <c r="B70" s="280"/>
      <c r="C70" s="280"/>
      <c r="D70" s="280"/>
      <c r="E70" s="280"/>
      <c r="F70" s="280"/>
      <c r="G70" s="280"/>
      <c r="H70" s="280"/>
      <c r="I70" s="280"/>
    </row>
    <row r="71" spans="1:9" ht="11.25" customHeight="1">
      <c r="A71" s="135"/>
      <c r="B71" s="135"/>
      <c r="C71" s="254">
        <v>2001</v>
      </c>
      <c r="D71" s="254"/>
      <c r="E71" s="254"/>
      <c r="F71" s="126"/>
      <c r="G71" s="280">
        <v>2002</v>
      </c>
      <c r="H71" s="280"/>
      <c r="I71" s="280"/>
    </row>
    <row r="72" spans="1:9" ht="11.25" customHeight="1">
      <c r="A72" s="128" t="s">
        <v>1075</v>
      </c>
      <c r="B72" s="128"/>
      <c r="C72" s="129" t="s">
        <v>1076</v>
      </c>
      <c r="D72" s="129" t="s">
        <v>1077</v>
      </c>
      <c r="E72" s="129" t="s">
        <v>1078</v>
      </c>
      <c r="F72" s="128"/>
      <c r="G72" s="129" t="s">
        <v>1076</v>
      </c>
      <c r="H72" s="129" t="s">
        <v>1077</v>
      </c>
      <c r="I72" s="129" t="s">
        <v>1078</v>
      </c>
    </row>
    <row r="73" spans="1:9" ht="11.25" customHeight="1">
      <c r="A73" s="149" t="s">
        <v>2152</v>
      </c>
      <c r="B73" s="126"/>
      <c r="C73" s="154">
        <f>SUM(C75:C76)</f>
        <v>1895.1</v>
      </c>
      <c r="D73" s="154">
        <f>SUM(D75:D76)</f>
        <v>358.6</v>
      </c>
      <c r="E73" s="151">
        <f>SUM(C73)-SUM(D73)</f>
        <v>1536.5</v>
      </c>
      <c r="F73" s="155"/>
      <c r="G73" s="163" t="s">
        <v>1616</v>
      </c>
      <c r="H73" s="154">
        <f>SUM(H75:H76)</f>
        <v>350</v>
      </c>
      <c r="I73" s="151">
        <f>SUM(G73)-SUM(H73)</f>
        <v>-350</v>
      </c>
    </row>
    <row r="74" spans="1:9" ht="11.25" customHeight="1">
      <c r="A74" s="153" t="s">
        <v>1061</v>
      </c>
      <c r="B74" s="126"/>
      <c r="C74" s="154"/>
      <c r="D74" s="154"/>
      <c r="E74" s="154"/>
      <c r="F74" s="155"/>
      <c r="G74" s="154"/>
      <c r="H74" s="154"/>
      <c r="I74" s="154"/>
    </row>
    <row r="75" spans="1:9" ht="11.25" customHeight="1">
      <c r="A75" s="156" t="s">
        <v>1083</v>
      </c>
      <c r="B75" s="126"/>
      <c r="C75" s="163" t="s">
        <v>1616</v>
      </c>
      <c r="D75" s="154">
        <v>54.3</v>
      </c>
      <c r="E75" s="154">
        <f>SUM(C75)-SUM(D75)</f>
        <v>-54.3</v>
      </c>
      <c r="F75" s="155"/>
      <c r="G75" s="163">
        <v>0.1</v>
      </c>
      <c r="H75" s="154">
        <v>91.3</v>
      </c>
      <c r="I75" s="154">
        <f>SUM(G75)-SUM(H75)</f>
        <v>-91.2</v>
      </c>
    </row>
    <row r="76" spans="1:9" ht="11.25" customHeight="1">
      <c r="A76" s="156" t="s">
        <v>1081</v>
      </c>
      <c r="B76" s="126"/>
      <c r="C76" s="164">
        <v>1895.1</v>
      </c>
      <c r="D76" s="157">
        <v>304.3</v>
      </c>
      <c r="E76" s="157">
        <f>SUM(C76)-SUM(D76)</f>
        <v>1590.8</v>
      </c>
      <c r="F76" s="160"/>
      <c r="G76" s="164">
        <v>2839.5</v>
      </c>
      <c r="H76" s="157">
        <v>258.7</v>
      </c>
      <c r="I76" s="157">
        <f>SUM(G76)-SUM(H76)</f>
        <v>2580.8</v>
      </c>
    </row>
    <row r="77" spans="1:9" ht="11.25" customHeight="1">
      <c r="A77" s="161" t="s">
        <v>2153</v>
      </c>
      <c r="B77" s="126"/>
      <c r="C77" s="154"/>
      <c r="D77" s="154"/>
      <c r="E77" s="154"/>
      <c r="F77" s="155"/>
      <c r="G77" s="154"/>
      <c r="H77" s="154"/>
      <c r="I77" s="154"/>
    </row>
    <row r="78" spans="1:9" ht="11.25" customHeight="1">
      <c r="A78" s="153" t="s">
        <v>2154</v>
      </c>
      <c r="B78" s="126"/>
      <c r="C78" s="154">
        <f>SUM(C80:C81)</f>
        <v>234.9</v>
      </c>
      <c r="D78" s="154">
        <f>SUM(D80:D81)</f>
        <v>988.3000000000001</v>
      </c>
      <c r="E78" s="154">
        <f>SUM(C78)-SUM(D78)</f>
        <v>-753.4000000000001</v>
      </c>
      <c r="F78" s="155"/>
      <c r="G78" s="154">
        <f>SUM(G80:G81)</f>
        <v>450.9</v>
      </c>
      <c r="H78" s="154">
        <f>SUM(H80:H81)</f>
        <v>1166</v>
      </c>
      <c r="I78" s="154">
        <f>SUM(G78)-SUM(H78)</f>
        <v>-715.1</v>
      </c>
    </row>
    <row r="79" spans="1:9" ht="11.25" customHeight="1">
      <c r="A79" s="153" t="s">
        <v>1061</v>
      </c>
      <c r="B79" s="126"/>
      <c r="C79" s="154"/>
      <c r="D79" s="154"/>
      <c r="E79" s="154"/>
      <c r="F79" s="155"/>
      <c r="G79" s="154"/>
      <c r="H79" s="154"/>
      <c r="I79" s="154"/>
    </row>
    <row r="80" spans="1:9" ht="11.25" customHeight="1">
      <c r="A80" s="156" t="s">
        <v>1083</v>
      </c>
      <c r="B80" s="126"/>
      <c r="C80" s="154">
        <v>231.6</v>
      </c>
      <c r="D80" s="154">
        <v>115.2</v>
      </c>
      <c r="E80" s="154">
        <f>SUM(C80)-SUM(D80)</f>
        <v>116.39999999999999</v>
      </c>
      <c r="F80" s="155"/>
      <c r="G80" s="154">
        <v>431.7</v>
      </c>
      <c r="H80" s="154">
        <v>294.5</v>
      </c>
      <c r="I80" s="154">
        <f>SUM(G80)-SUM(H80)</f>
        <v>137.2</v>
      </c>
    </row>
    <row r="81" spans="1:9" ht="11.25" customHeight="1">
      <c r="A81" s="156" t="s">
        <v>1081</v>
      </c>
      <c r="B81" s="126"/>
      <c r="C81" s="157">
        <v>3.3</v>
      </c>
      <c r="D81" s="157">
        <v>873.1</v>
      </c>
      <c r="E81" s="157">
        <f>SUM(C81)-SUM(D81)</f>
        <v>-869.8000000000001</v>
      </c>
      <c r="F81" s="160"/>
      <c r="G81" s="157">
        <v>19.2</v>
      </c>
      <c r="H81" s="157">
        <v>871.5</v>
      </c>
      <c r="I81" s="157">
        <f>SUM(G81)-SUM(H81)</f>
        <v>-852.3</v>
      </c>
    </row>
    <row r="82" spans="1:9" ht="11.25" customHeight="1">
      <c r="A82" s="149" t="s">
        <v>2155</v>
      </c>
      <c r="B82" s="126"/>
      <c r="C82" s="163" t="s">
        <v>1616</v>
      </c>
      <c r="D82" s="154">
        <f>SUM(D84:D85)</f>
        <v>9.9</v>
      </c>
      <c r="E82" s="151">
        <f>SUM(C82)-SUM(D82)</f>
        <v>-9.9</v>
      </c>
      <c r="F82" s="155"/>
      <c r="G82" s="163" t="s">
        <v>1616</v>
      </c>
      <c r="H82" s="154">
        <f>SUM(H84:H85)</f>
        <v>53.5</v>
      </c>
      <c r="I82" s="151">
        <f>SUM(G82)-SUM(H82)</f>
        <v>-53.5</v>
      </c>
    </row>
    <row r="83" spans="1:9" ht="11.25" customHeight="1">
      <c r="A83" s="153" t="s">
        <v>1061</v>
      </c>
      <c r="B83" s="126"/>
      <c r="C83" s="154"/>
      <c r="D83" s="154"/>
      <c r="E83" s="154"/>
      <c r="F83" s="155"/>
      <c r="G83" s="154"/>
      <c r="H83" s="154"/>
      <c r="I83" s="154"/>
    </row>
    <row r="84" spans="1:9" ht="11.25" customHeight="1">
      <c r="A84" s="156" t="s">
        <v>1083</v>
      </c>
      <c r="B84" s="126"/>
      <c r="C84" s="163" t="s">
        <v>1616</v>
      </c>
      <c r="D84" s="154">
        <v>9.9</v>
      </c>
      <c r="E84" s="154">
        <f>SUM(C84)-SUM(D84)</f>
        <v>-9.9</v>
      </c>
      <c r="F84" s="155"/>
      <c r="G84" s="163" t="s">
        <v>1616</v>
      </c>
      <c r="H84" s="154">
        <v>53.5</v>
      </c>
      <c r="I84" s="154">
        <f>SUM(G84)-SUM(H84)</f>
        <v>-53.5</v>
      </c>
    </row>
    <row r="85" spans="1:9" ht="11.25" customHeight="1">
      <c r="A85" s="156" t="s">
        <v>1081</v>
      </c>
      <c r="B85" s="126"/>
      <c r="C85" s="164" t="s">
        <v>1616</v>
      </c>
      <c r="D85" s="164" t="s">
        <v>1616</v>
      </c>
      <c r="E85" s="164" t="s">
        <v>1616</v>
      </c>
      <c r="F85" s="160"/>
      <c r="G85" s="164" t="s">
        <v>1616</v>
      </c>
      <c r="H85" s="164" t="s">
        <v>1616</v>
      </c>
      <c r="I85" s="164" t="s">
        <v>1616</v>
      </c>
    </row>
    <row r="86" spans="1:9" ht="11.25" customHeight="1">
      <c r="A86" s="149" t="s">
        <v>2156</v>
      </c>
      <c r="B86" s="126"/>
      <c r="C86" s="154">
        <f>SUM(C88:C89)</f>
        <v>25.1</v>
      </c>
      <c r="D86" s="154">
        <f>SUM(D88:D89)</f>
        <v>73.1</v>
      </c>
      <c r="E86" s="151">
        <f>SUM(C86)-SUM(D86)</f>
        <v>-47.99999999999999</v>
      </c>
      <c r="F86" s="155"/>
      <c r="G86" s="154">
        <f>SUM(G88:G89)</f>
        <v>22</v>
      </c>
      <c r="H86" s="154">
        <f>SUM(H88:H89)</f>
        <v>25.4</v>
      </c>
      <c r="I86" s="151">
        <f>SUM(G86)-SUM(H86)</f>
        <v>-3.3999999999999986</v>
      </c>
    </row>
    <row r="87" spans="1:9" ht="11.25" customHeight="1">
      <c r="A87" s="153" t="s">
        <v>1061</v>
      </c>
      <c r="B87" s="126"/>
      <c r="C87" s="154"/>
      <c r="D87" s="154"/>
      <c r="E87" s="154"/>
      <c r="F87" s="155"/>
      <c r="G87" s="154"/>
      <c r="H87" s="154"/>
      <c r="I87" s="154"/>
    </row>
    <row r="88" spans="1:9" ht="11.25" customHeight="1">
      <c r="A88" s="156" t="s">
        <v>1083</v>
      </c>
      <c r="B88" s="126"/>
      <c r="C88" s="163" t="s">
        <v>1616</v>
      </c>
      <c r="D88" s="163" t="s">
        <v>1616</v>
      </c>
      <c r="E88" s="163" t="s">
        <v>1616</v>
      </c>
      <c r="F88" s="155"/>
      <c r="G88" s="163" t="s">
        <v>1616</v>
      </c>
      <c r="H88" s="154">
        <v>9.6</v>
      </c>
      <c r="I88" s="154">
        <f>SUM(G88)-SUM(H88)</f>
        <v>-9.6</v>
      </c>
    </row>
    <row r="89" spans="1:9" ht="11.25" customHeight="1">
      <c r="A89" s="156" t="s">
        <v>1081</v>
      </c>
      <c r="B89" s="128"/>
      <c r="C89" s="168">
        <v>25.1</v>
      </c>
      <c r="D89" s="168">
        <v>73.1</v>
      </c>
      <c r="E89" s="165">
        <f>SUM(C89)-SUM(D89)</f>
        <v>-47.99999999999999</v>
      </c>
      <c r="F89" s="166"/>
      <c r="G89" s="168">
        <v>22</v>
      </c>
      <c r="H89" s="168">
        <v>15.8</v>
      </c>
      <c r="I89" s="165">
        <f>SUM(G89)-SUM(H89)</f>
        <v>6.199999999999999</v>
      </c>
    </row>
    <row r="90" spans="1:9" ht="11.25" customHeight="1">
      <c r="A90" s="256" t="s">
        <v>2157</v>
      </c>
      <c r="B90" s="256"/>
      <c r="C90" s="256"/>
      <c r="D90" s="256"/>
      <c r="E90" s="256"/>
      <c r="F90" s="256"/>
      <c r="G90" s="256"/>
      <c r="H90" s="256"/>
      <c r="I90" s="256"/>
    </row>
    <row r="91" spans="1:9" ht="11.25" customHeight="1">
      <c r="A91" s="257"/>
      <c r="B91" s="257"/>
      <c r="C91" s="257"/>
      <c r="D91" s="257"/>
      <c r="E91" s="257"/>
      <c r="F91" s="257"/>
      <c r="G91" s="257"/>
      <c r="H91" s="257"/>
      <c r="I91" s="257"/>
    </row>
    <row r="92" spans="1:9" ht="11.25" customHeight="1">
      <c r="A92" s="252" t="s">
        <v>2158</v>
      </c>
      <c r="B92" s="252"/>
      <c r="C92" s="252"/>
      <c r="D92" s="252"/>
      <c r="E92" s="252"/>
      <c r="F92" s="252"/>
      <c r="G92" s="252"/>
      <c r="H92" s="252"/>
      <c r="I92" s="252"/>
    </row>
  </sheetData>
  <mergeCells count="22">
    <mergeCell ref="A69:I69"/>
    <mergeCell ref="C71:E71"/>
    <mergeCell ref="G71:I71"/>
    <mergeCell ref="A68:I68"/>
    <mergeCell ref="A70:I70"/>
    <mergeCell ref="A1:I1"/>
    <mergeCell ref="A2:I2"/>
    <mergeCell ref="A4:I4"/>
    <mergeCell ref="C6:E6"/>
    <mergeCell ref="G6:I6"/>
    <mergeCell ref="A3:I3"/>
    <mergeCell ref="A5:I5"/>
    <mergeCell ref="A90:I90"/>
    <mergeCell ref="A91:I91"/>
    <mergeCell ref="A92:I92"/>
    <mergeCell ref="A61:I61"/>
    <mergeCell ref="A62:I62"/>
    <mergeCell ref="A64:I64"/>
    <mergeCell ref="A65:I65"/>
    <mergeCell ref="A63:I63"/>
    <mergeCell ref="A66:I66"/>
    <mergeCell ref="A67:I67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0"/>
  <sheetViews>
    <sheetView workbookViewId="0" topLeftCell="A1">
      <selection activeCell="Q8" sqref="Q8"/>
    </sheetView>
  </sheetViews>
  <sheetFormatPr defaultColWidth="9.140625" defaultRowHeight="12.75"/>
  <cols>
    <col min="1" max="1" width="19.8515625" style="0" customWidth="1"/>
    <col min="2" max="2" width="0.85546875" style="0" customWidth="1"/>
    <col min="3" max="3" width="6.8515625" style="0" customWidth="1"/>
    <col min="4" max="4" width="7.7109375" style="0" customWidth="1"/>
    <col min="5" max="5" width="0.85546875" style="0" customWidth="1"/>
    <col min="6" max="6" width="6.7109375" style="0" customWidth="1"/>
    <col min="7" max="7" width="7.7109375" style="0" customWidth="1"/>
    <col min="8" max="8" width="0.42578125" style="0" customWidth="1"/>
    <col min="9" max="9" width="7.28125" style="0" customWidth="1"/>
    <col min="10" max="10" width="0.85546875" style="0" customWidth="1"/>
    <col min="11" max="11" width="6.8515625" style="0" customWidth="1"/>
    <col min="12" max="12" width="7.7109375" style="0" customWidth="1"/>
    <col min="13" max="13" width="0.85546875" style="0" customWidth="1"/>
    <col min="14" max="14" width="6.7109375" style="0" customWidth="1"/>
    <col min="15" max="15" width="7.7109375" style="0" customWidth="1"/>
    <col min="16" max="16" width="0.42578125" style="0" customWidth="1"/>
    <col min="17" max="17" width="7.140625" style="0" customWidth="1"/>
  </cols>
  <sheetData>
    <row r="1" spans="1:17" ht="11.25" customHeight="1">
      <c r="A1" s="253" t="s">
        <v>2159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2160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</row>
    <row r="4" spans="1:17" ht="11.25" customHeight="1">
      <c r="A4" s="124"/>
      <c r="B4" s="124"/>
      <c r="C4" s="254">
        <v>2001</v>
      </c>
      <c r="D4" s="254"/>
      <c r="E4" s="254"/>
      <c r="F4" s="254"/>
      <c r="G4" s="254"/>
      <c r="H4" s="254"/>
      <c r="I4" s="254"/>
      <c r="J4" s="124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4"/>
      <c r="B5" s="124"/>
      <c r="C5" s="254" t="s">
        <v>1051</v>
      </c>
      <c r="D5" s="254"/>
      <c r="E5" s="122"/>
      <c r="F5" s="254" t="s">
        <v>1052</v>
      </c>
      <c r="G5" s="254"/>
      <c r="H5" s="126"/>
      <c r="I5" s="122" t="s">
        <v>1053</v>
      </c>
      <c r="J5" s="124"/>
      <c r="K5" s="254" t="s">
        <v>1051</v>
      </c>
      <c r="L5" s="254"/>
      <c r="M5" s="122"/>
      <c r="N5" s="254" t="s">
        <v>1052</v>
      </c>
      <c r="O5" s="254"/>
      <c r="P5" s="126"/>
      <c r="Q5" s="122" t="s">
        <v>1053</v>
      </c>
    </row>
    <row r="6" spans="1:17" ht="11.25" customHeight="1">
      <c r="A6" s="124"/>
      <c r="B6" s="124"/>
      <c r="C6" s="122" t="s">
        <v>1054</v>
      </c>
      <c r="D6" s="127" t="s">
        <v>1055</v>
      </c>
      <c r="E6" s="127"/>
      <c r="F6" s="122" t="s">
        <v>1054</v>
      </c>
      <c r="G6" s="127" t="s">
        <v>1055</v>
      </c>
      <c r="H6" s="127"/>
      <c r="I6" s="122" t="s">
        <v>1056</v>
      </c>
      <c r="J6" s="124"/>
      <c r="K6" s="122" t="s">
        <v>1054</v>
      </c>
      <c r="L6" s="127" t="s">
        <v>1055</v>
      </c>
      <c r="M6" s="127"/>
      <c r="N6" s="122" t="s">
        <v>1054</v>
      </c>
      <c r="O6" s="127" t="s">
        <v>1055</v>
      </c>
      <c r="P6" s="127"/>
      <c r="Q6" s="122" t="s">
        <v>1056</v>
      </c>
    </row>
    <row r="7" spans="1:17" ht="11.25" customHeight="1">
      <c r="A7" s="128" t="s">
        <v>1057</v>
      </c>
      <c r="B7" s="123"/>
      <c r="C7" s="129" t="s">
        <v>1058</v>
      </c>
      <c r="D7" s="128" t="s">
        <v>1059</v>
      </c>
      <c r="E7" s="128"/>
      <c r="F7" s="129" t="s">
        <v>1058</v>
      </c>
      <c r="G7" s="128" t="s">
        <v>1059</v>
      </c>
      <c r="H7" s="129"/>
      <c r="I7" s="129" t="s">
        <v>1058</v>
      </c>
      <c r="J7" s="123"/>
      <c r="K7" s="129" t="s">
        <v>1058</v>
      </c>
      <c r="L7" s="128" t="s">
        <v>1059</v>
      </c>
      <c r="M7" s="128"/>
      <c r="N7" s="129" t="s">
        <v>1058</v>
      </c>
      <c r="O7" s="128" t="s">
        <v>1059</v>
      </c>
      <c r="P7" s="129"/>
      <c r="Q7" s="129" t="s">
        <v>1058</v>
      </c>
    </row>
    <row r="8" spans="1:17" ht="11.25" customHeight="1">
      <c r="A8" s="130" t="s">
        <v>1060</v>
      </c>
      <c r="B8" s="131"/>
      <c r="C8" s="247">
        <v>2314.2</v>
      </c>
      <c r="D8" s="133">
        <v>100</v>
      </c>
      <c r="E8" s="132"/>
      <c r="F8" s="247">
        <v>1431.1</v>
      </c>
      <c r="G8" s="133">
        <v>100</v>
      </c>
      <c r="H8" s="132"/>
      <c r="I8" s="247">
        <v>883.1</v>
      </c>
      <c r="J8" s="132"/>
      <c r="K8" s="247">
        <v>2167.5</v>
      </c>
      <c r="L8" s="133">
        <v>100</v>
      </c>
      <c r="M8" s="132"/>
      <c r="N8" s="247">
        <v>1665.7</v>
      </c>
      <c r="O8" s="133">
        <v>100</v>
      </c>
      <c r="P8" s="132"/>
      <c r="Q8" s="247">
        <v>501.8</v>
      </c>
    </row>
    <row r="9" spans="1:17" ht="11.25" customHeight="1">
      <c r="A9" s="134" t="s">
        <v>1061</v>
      </c>
      <c r="B9" s="135"/>
      <c r="C9" s="136"/>
      <c r="D9" s="137"/>
      <c r="E9" s="136"/>
      <c r="F9" s="136"/>
      <c r="G9" s="137"/>
      <c r="H9" s="136"/>
      <c r="I9" s="136"/>
      <c r="J9" s="136"/>
      <c r="K9" s="136"/>
      <c r="L9" s="137"/>
      <c r="M9" s="136"/>
      <c r="N9" s="136"/>
      <c r="O9" s="137"/>
      <c r="P9" s="136"/>
      <c r="Q9" s="136"/>
    </row>
    <row r="10" spans="1:17" ht="11.25" customHeight="1">
      <c r="A10" s="138" t="s">
        <v>1062</v>
      </c>
      <c r="B10" s="124"/>
      <c r="C10" s="139">
        <v>2117.9</v>
      </c>
      <c r="D10" s="137">
        <v>91.51758707112609</v>
      </c>
      <c r="E10" s="139"/>
      <c r="F10" s="139">
        <v>248.1</v>
      </c>
      <c r="G10" s="137">
        <v>17.3363147229404</v>
      </c>
      <c r="H10" s="139"/>
      <c r="I10" s="139">
        <v>1869.8</v>
      </c>
      <c r="J10" s="136"/>
      <c r="K10" s="139">
        <v>1927.8</v>
      </c>
      <c r="L10" s="137">
        <v>88.94117647058823</v>
      </c>
      <c r="M10" s="139"/>
      <c r="N10" s="139">
        <v>324.7</v>
      </c>
      <c r="O10" s="137">
        <v>19.493306117548176</v>
      </c>
      <c r="P10" s="139"/>
      <c r="Q10" s="139">
        <v>1603.1</v>
      </c>
    </row>
    <row r="11" spans="1:17" ht="11.25" customHeight="1">
      <c r="A11" s="140" t="s">
        <v>1063</v>
      </c>
      <c r="B11" s="124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24"/>
      <c r="C12" s="139">
        <v>21.6</v>
      </c>
      <c r="D12" s="137">
        <v>0.933367902514908</v>
      </c>
      <c r="E12" s="139"/>
      <c r="F12" s="139">
        <v>68.6</v>
      </c>
      <c r="G12" s="137">
        <v>4.79351547760464</v>
      </c>
      <c r="H12" s="139"/>
      <c r="I12" s="139">
        <v>-47</v>
      </c>
      <c r="J12" s="136"/>
      <c r="K12" s="139">
        <v>35.7</v>
      </c>
      <c r="L12" s="137">
        <v>1.647058823529412</v>
      </c>
      <c r="M12" s="139"/>
      <c r="N12" s="139">
        <v>83.1</v>
      </c>
      <c r="O12" s="137">
        <v>4.9888935582637925</v>
      </c>
      <c r="P12" s="139"/>
      <c r="Q12" s="139">
        <v>-47.4</v>
      </c>
    </row>
    <row r="13" spans="1:17" ht="11.25" customHeight="1">
      <c r="A13" s="140" t="s">
        <v>1065</v>
      </c>
      <c r="B13" s="124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24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24"/>
      <c r="C15" s="139">
        <v>0.2</v>
      </c>
      <c r="D15" s="137">
        <v>0.008642295393656555</v>
      </c>
      <c r="E15" s="139"/>
      <c r="F15" s="139">
        <v>20.7</v>
      </c>
      <c r="G15" s="137">
        <v>1.4464398015512543</v>
      </c>
      <c r="H15" s="139"/>
      <c r="I15" s="139">
        <v>-20.5</v>
      </c>
      <c r="J15" s="136"/>
      <c r="K15" s="139">
        <v>0.1</v>
      </c>
      <c r="L15" s="173" t="s">
        <v>2167</v>
      </c>
      <c r="M15" s="139"/>
      <c r="N15" s="139">
        <v>25.8</v>
      </c>
      <c r="O15" s="137">
        <v>1.5488983610494087</v>
      </c>
      <c r="P15" s="139"/>
      <c r="Q15" s="139">
        <v>-25.7</v>
      </c>
    </row>
    <row r="16" spans="1:17" ht="11.25" customHeight="1">
      <c r="A16" s="140" t="s">
        <v>1068</v>
      </c>
      <c r="B16" s="124"/>
      <c r="C16" s="139"/>
      <c r="D16" s="139"/>
      <c r="E16" s="139"/>
      <c r="F16" s="139"/>
      <c r="G16" s="139"/>
      <c r="H16" s="139"/>
      <c r="I16" s="139"/>
      <c r="J16" s="136"/>
      <c r="K16" s="139"/>
      <c r="L16" s="139"/>
      <c r="M16" s="139"/>
      <c r="N16" s="139"/>
      <c r="O16" s="139"/>
      <c r="P16" s="139"/>
      <c r="Q16" s="139"/>
    </row>
    <row r="17" spans="1:17" ht="11.25" customHeight="1">
      <c r="A17" s="142" t="s">
        <v>1069</v>
      </c>
      <c r="B17" s="124"/>
      <c r="C17" s="139"/>
      <c r="D17" s="139"/>
      <c r="E17" s="139"/>
      <c r="F17" s="139"/>
      <c r="G17" s="139"/>
      <c r="H17" s="139"/>
      <c r="I17" s="139"/>
      <c r="J17" s="136"/>
      <c r="K17" s="139"/>
      <c r="L17" s="139"/>
      <c r="M17" s="139"/>
      <c r="N17" s="139"/>
      <c r="O17" s="139"/>
      <c r="P17" s="139"/>
      <c r="Q17" s="139"/>
    </row>
    <row r="18" spans="1:17" ht="11.25" customHeight="1">
      <c r="A18" s="141" t="s">
        <v>1070</v>
      </c>
      <c r="B18" s="124"/>
      <c r="C18" s="139">
        <v>19</v>
      </c>
      <c r="D18" s="137">
        <v>0.8210180623973726</v>
      </c>
      <c r="E18" s="139"/>
      <c r="F18" s="139">
        <v>132.1</v>
      </c>
      <c r="G18" s="137">
        <v>9.230661728740131</v>
      </c>
      <c r="H18" s="139"/>
      <c r="I18" s="139">
        <v>-113.1</v>
      </c>
      <c r="J18" s="136"/>
      <c r="K18" s="139">
        <v>21.5</v>
      </c>
      <c r="L18" s="137">
        <v>0.991926182237601</v>
      </c>
      <c r="M18" s="139"/>
      <c r="N18" s="139">
        <v>281.1</v>
      </c>
      <c r="O18" s="137">
        <v>16.87578795701507</v>
      </c>
      <c r="P18" s="139"/>
      <c r="Q18" s="139">
        <v>-259.6</v>
      </c>
    </row>
    <row r="19" spans="1:17" ht="11.25" customHeight="1">
      <c r="A19" s="138" t="s">
        <v>534</v>
      </c>
      <c r="B19" s="124"/>
      <c r="C19" s="174">
        <v>155.5</v>
      </c>
      <c r="D19" s="175">
        <v>6.719384668567977</v>
      </c>
      <c r="E19" s="174"/>
      <c r="F19" s="174">
        <v>961.6</v>
      </c>
      <c r="G19" s="175">
        <v>67.19306826916359</v>
      </c>
      <c r="H19" s="174"/>
      <c r="I19" s="174">
        <v>-806.1</v>
      </c>
      <c r="J19" s="174"/>
      <c r="K19" s="174">
        <v>182.4</v>
      </c>
      <c r="L19" s="175">
        <v>8.415224913494812</v>
      </c>
      <c r="M19" s="174"/>
      <c r="N19" s="174">
        <v>951</v>
      </c>
      <c r="O19" s="175">
        <v>57.09311400612355</v>
      </c>
      <c r="P19" s="174"/>
      <c r="Q19" s="174">
        <v>-768.6</v>
      </c>
    </row>
    <row r="20" spans="1:17" ht="11.25" customHeight="1">
      <c r="A20" s="176" t="s">
        <v>2161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ht="11.25" customHeight="1">
      <c r="A21" s="134" t="s">
        <v>1062</v>
      </c>
      <c r="B21" s="124"/>
      <c r="C21" s="139">
        <v>113.5</v>
      </c>
      <c r="D21" s="137">
        <v>50.94254937163375</v>
      </c>
      <c r="E21" s="139"/>
      <c r="F21" s="139">
        <v>188.8</v>
      </c>
      <c r="G21" s="137">
        <v>42.40790655884996</v>
      </c>
      <c r="H21" s="139"/>
      <c r="I21" s="139">
        <v>-75.3</v>
      </c>
      <c r="J21" s="136"/>
      <c r="K21" s="139">
        <v>112</v>
      </c>
      <c r="L21" s="137">
        <v>45.958145260566276</v>
      </c>
      <c r="M21" s="139"/>
      <c r="N21" s="139">
        <v>264.2</v>
      </c>
      <c r="O21" s="137">
        <v>40.60242815429537</v>
      </c>
      <c r="P21" s="139"/>
      <c r="Q21" s="139">
        <v>-152.2</v>
      </c>
    </row>
    <row r="22" spans="1:17" ht="11.25" customHeight="1">
      <c r="A22" s="177" t="s">
        <v>1063</v>
      </c>
      <c r="B22" s="124"/>
      <c r="C22" s="139"/>
      <c r="D22" s="139"/>
      <c r="E22" s="139"/>
      <c r="F22" s="139"/>
      <c r="G22" s="139"/>
      <c r="H22" s="139"/>
      <c r="I22" s="139"/>
      <c r="J22" s="136"/>
      <c r="K22" s="139"/>
      <c r="L22" s="139"/>
      <c r="M22" s="139"/>
      <c r="N22" s="139"/>
      <c r="O22" s="139"/>
      <c r="P22" s="139"/>
      <c r="Q22" s="139"/>
    </row>
    <row r="23" spans="1:17" ht="11.25" customHeight="1">
      <c r="A23" s="156" t="s">
        <v>1064</v>
      </c>
      <c r="B23" s="124"/>
      <c r="C23" s="139">
        <v>18</v>
      </c>
      <c r="D23" s="137">
        <v>8.07899461400359</v>
      </c>
      <c r="E23" s="139"/>
      <c r="F23" s="139">
        <v>15.1</v>
      </c>
      <c r="G23" s="137">
        <v>3.3917340521114108</v>
      </c>
      <c r="H23" s="139"/>
      <c r="I23" s="139">
        <v>2.9</v>
      </c>
      <c r="J23" s="136"/>
      <c r="K23" s="139">
        <v>28.7</v>
      </c>
      <c r="L23" s="137">
        <v>11.776774723020107</v>
      </c>
      <c r="M23" s="139"/>
      <c r="N23" s="139">
        <v>16.6</v>
      </c>
      <c r="O23" s="137">
        <v>2.5510988166589827</v>
      </c>
      <c r="P23" s="139"/>
      <c r="Q23" s="139">
        <v>12.1</v>
      </c>
    </row>
    <row r="24" spans="1:17" ht="11.25" customHeight="1">
      <c r="A24" s="177" t="s">
        <v>1065</v>
      </c>
      <c r="B24" s="124"/>
      <c r="C24" s="139"/>
      <c r="D24" s="139"/>
      <c r="E24" s="139"/>
      <c r="F24" s="139"/>
      <c r="G24" s="139"/>
      <c r="H24" s="139"/>
      <c r="I24" s="139"/>
      <c r="J24" s="136"/>
      <c r="K24" s="139"/>
      <c r="L24" s="139"/>
      <c r="M24" s="139"/>
      <c r="N24" s="139"/>
      <c r="O24" s="139"/>
      <c r="P24" s="139"/>
      <c r="Q24" s="139"/>
    </row>
    <row r="25" spans="1:17" ht="11.25" customHeight="1">
      <c r="A25" s="167" t="s">
        <v>1066</v>
      </c>
      <c r="B25" s="124"/>
      <c r="C25" s="139"/>
      <c r="D25" s="139"/>
      <c r="E25" s="139"/>
      <c r="F25" s="139"/>
      <c r="G25" s="139"/>
      <c r="H25" s="139"/>
      <c r="I25" s="139"/>
      <c r="J25" s="136"/>
      <c r="K25" s="139"/>
      <c r="L25" s="139"/>
      <c r="M25" s="139"/>
      <c r="N25" s="139"/>
      <c r="O25" s="139"/>
      <c r="P25" s="139"/>
      <c r="Q25" s="139"/>
    </row>
    <row r="26" spans="1:17" ht="11.25" customHeight="1">
      <c r="A26" s="156" t="s">
        <v>1067</v>
      </c>
      <c r="B26" s="124"/>
      <c r="C26" s="139">
        <v>0.1</v>
      </c>
      <c r="D26" s="137">
        <v>0.04488330341113106</v>
      </c>
      <c r="E26" s="139"/>
      <c r="F26" s="139">
        <v>6</v>
      </c>
      <c r="G26" s="137">
        <v>1.3477088948787064</v>
      </c>
      <c r="H26" s="139"/>
      <c r="I26" s="139">
        <v>-5.9</v>
      </c>
      <c r="J26" s="136"/>
      <c r="K26" s="139">
        <v>0.1</v>
      </c>
      <c r="L26" s="137">
        <v>0.04103405826836275</v>
      </c>
      <c r="M26" s="139"/>
      <c r="N26" s="139">
        <v>7.8</v>
      </c>
      <c r="O26" s="137">
        <v>1.1987090825265099</v>
      </c>
      <c r="P26" s="139"/>
      <c r="Q26" s="139">
        <v>-7.7</v>
      </c>
    </row>
    <row r="27" spans="1:17" ht="11.25" customHeight="1">
      <c r="A27" s="177" t="s">
        <v>1068</v>
      </c>
      <c r="B27" s="124"/>
      <c r="C27" s="139"/>
      <c r="D27" s="139"/>
      <c r="E27" s="139"/>
      <c r="F27" s="139"/>
      <c r="G27" s="139"/>
      <c r="H27" s="139"/>
      <c r="I27" s="139"/>
      <c r="J27" s="136"/>
      <c r="K27" s="139"/>
      <c r="L27" s="139"/>
      <c r="M27" s="139"/>
      <c r="N27" s="139"/>
      <c r="O27" s="139"/>
      <c r="P27" s="139"/>
      <c r="Q27" s="139"/>
    </row>
    <row r="28" spans="1:17" ht="11.25" customHeight="1">
      <c r="A28" s="167" t="s">
        <v>1069</v>
      </c>
      <c r="B28" s="124"/>
      <c r="C28" s="139"/>
      <c r="D28" s="139"/>
      <c r="E28" s="139"/>
      <c r="F28" s="139"/>
      <c r="G28" s="139"/>
      <c r="H28" s="139"/>
      <c r="I28" s="139"/>
      <c r="J28" s="136"/>
      <c r="K28" s="139"/>
      <c r="L28" s="139"/>
      <c r="M28" s="139"/>
      <c r="N28" s="139"/>
      <c r="O28" s="139"/>
      <c r="P28" s="139"/>
      <c r="Q28" s="139"/>
    </row>
    <row r="29" spans="1:17" ht="11.25" customHeight="1">
      <c r="A29" s="156" t="s">
        <v>1070</v>
      </c>
      <c r="B29" s="124"/>
      <c r="C29" s="139">
        <v>1.8</v>
      </c>
      <c r="D29" s="137">
        <v>0.807899461400359</v>
      </c>
      <c r="E29" s="139"/>
      <c r="F29" s="139">
        <v>43.9</v>
      </c>
      <c r="G29" s="137">
        <v>9.8607367475292</v>
      </c>
      <c r="H29" s="139"/>
      <c r="I29" s="139">
        <v>-42.1</v>
      </c>
      <c r="J29" s="136"/>
      <c r="K29" s="139">
        <v>3.7</v>
      </c>
      <c r="L29" s="137">
        <v>1.5182601559294215</v>
      </c>
      <c r="M29" s="139"/>
      <c r="N29" s="139">
        <v>64.7</v>
      </c>
      <c r="O29" s="137">
        <v>9.943138158905795</v>
      </c>
      <c r="P29" s="139"/>
      <c r="Q29" s="139">
        <v>-61</v>
      </c>
    </row>
    <row r="30" spans="1:17" ht="11.25" customHeight="1">
      <c r="A30" s="134" t="s">
        <v>534</v>
      </c>
      <c r="B30" s="124"/>
      <c r="C30" s="144">
        <v>89.4</v>
      </c>
      <c r="D30" s="137">
        <v>40.12567324955117</v>
      </c>
      <c r="E30" s="144"/>
      <c r="F30" s="144">
        <v>191.4</v>
      </c>
      <c r="G30" s="137">
        <v>42.99191374663072</v>
      </c>
      <c r="H30" s="136"/>
      <c r="I30" s="139">
        <v>-102</v>
      </c>
      <c r="J30" s="144"/>
      <c r="K30" s="144">
        <v>99.2</v>
      </c>
      <c r="L30" s="137">
        <v>40.70578580221585</v>
      </c>
      <c r="M30" s="144"/>
      <c r="N30" s="144">
        <v>297.4</v>
      </c>
      <c r="O30" s="137">
        <v>45.70462578761334</v>
      </c>
      <c r="P30" s="136"/>
      <c r="Q30" s="139">
        <v>-198.2</v>
      </c>
    </row>
    <row r="31" spans="1:17" ht="11.25" customHeight="1">
      <c r="A31" s="138" t="s">
        <v>1094</v>
      </c>
      <c r="B31" s="124"/>
      <c r="C31" s="132">
        <v>222.8</v>
      </c>
      <c r="D31" s="133">
        <v>100</v>
      </c>
      <c r="E31" s="132"/>
      <c r="F31" s="132">
        <v>445.2</v>
      </c>
      <c r="G31" s="133">
        <v>100</v>
      </c>
      <c r="H31" s="132"/>
      <c r="I31" s="132">
        <v>-222.4</v>
      </c>
      <c r="J31" s="132"/>
      <c r="K31" s="132">
        <v>243.7</v>
      </c>
      <c r="L31" s="133">
        <v>100</v>
      </c>
      <c r="M31" s="132"/>
      <c r="N31" s="132">
        <v>650.7</v>
      </c>
      <c r="O31" s="133">
        <v>100</v>
      </c>
      <c r="P31" s="132"/>
      <c r="Q31" s="132">
        <v>-407</v>
      </c>
    </row>
    <row r="32" spans="1:17" ht="11.25" customHeight="1">
      <c r="A32" s="131" t="s">
        <v>2162</v>
      </c>
      <c r="B32" s="124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</row>
    <row r="33" spans="1:17" ht="11.25" customHeight="1">
      <c r="A33" s="153" t="s">
        <v>2163</v>
      </c>
      <c r="B33" s="124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11.25" customHeight="1">
      <c r="A34" s="134" t="s">
        <v>1062</v>
      </c>
      <c r="B34" s="124"/>
      <c r="C34" s="139">
        <v>2004.4</v>
      </c>
      <c r="D34" s="137">
        <v>95.84010710528833</v>
      </c>
      <c r="E34" s="139"/>
      <c r="F34" s="139">
        <v>59.3</v>
      </c>
      <c r="G34" s="137">
        <v>6.01480880413835</v>
      </c>
      <c r="H34" s="139"/>
      <c r="I34" s="139">
        <v>1945.1</v>
      </c>
      <c r="J34" s="136"/>
      <c r="K34" s="139">
        <v>1815.8</v>
      </c>
      <c r="L34" s="137">
        <v>94.3861108223308</v>
      </c>
      <c r="M34" s="139"/>
      <c r="N34" s="139">
        <v>60.5</v>
      </c>
      <c r="O34" s="137">
        <v>5.960591133004926</v>
      </c>
      <c r="P34" s="139"/>
      <c r="Q34" s="139">
        <v>1755.3</v>
      </c>
    </row>
    <row r="35" spans="1:17" ht="11.25" customHeight="1">
      <c r="A35" s="177" t="s">
        <v>1063</v>
      </c>
      <c r="B35" s="124"/>
      <c r="C35" s="139"/>
      <c r="D35" s="139"/>
      <c r="E35" s="139"/>
      <c r="F35" s="139"/>
      <c r="G35" s="139"/>
      <c r="H35" s="139"/>
      <c r="I35" s="139"/>
      <c r="J35" s="136"/>
      <c r="K35" s="139"/>
      <c r="L35" s="139"/>
      <c r="M35" s="139"/>
      <c r="N35" s="139"/>
      <c r="O35" s="139"/>
      <c r="P35" s="139"/>
      <c r="Q35" s="139"/>
    </row>
    <row r="36" spans="1:17" ht="11.25" customHeight="1">
      <c r="A36" s="156" t="s">
        <v>1064</v>
      </c>
      <c r="B36" s="124"/>
      <c r="C36" s="139">
        <v>3.6</v>
      </c>
      <c r="D36" s="137">
        <v>0.17213349909151765</v>
      </c>
      <c r="E36" s="139"/>
      <c r="F36" s="139">
        <v>53.5</v>
      </c>
      <c r="G36" s="137">
        <v>5.426513845217568</v>
      </c>
      <c r="H36" s="139"/>
      <c r="I36" s="139">
        <v>-49.9</v>
      </c>
      <c r="J36" s="136"/>
      <c r="K36" s="139">
        <v>7</v>
      </c>
      <c r="L36" s="137">
        <v>0.363863187441522</v>
      </c>
      <c r="M36" s="139"/>
      <c r="N36" s="139">
        <v>66.5</v>
      </c>
      <c r="O36" s="137">
        <v>6.551724137931035</v>
      </c>
      <c r="P36" s="139"/>
      <c r="Q36" s="139">
        <v>-59.5</v>
      </c>
    </row>
    <row r="37" spans="1:17" ht="11.25" customHeight="1">
      <c r="A37" s="177" t="s">
        <v>1065</v>
      </c>
      <c r="B37" s="124"/>
      <c r="C37" s="139"/>
      <c r="D37" s="139"/>
      <c r="E37" s="139"/>
      <c r="F37" s="139"/>
      <c r="G37" s="139"/>
      <c r="H37" s="139"/>
      <c r="I37" s="139"/>
      <c r="J37" s="136"/>
      <c r="K37" s="139"/>
      <c r="L37" s="139"/>
      <c r="M37" s="139"/>
      <c r="N37" s="139"/>
      <c r="O37" s="139"/>
      <c r="P37" s="139"/>
      <c r="Q37" s="139"/>
    </row>
    <row r="38" spans="1:17" ht="11.25" customHeight="1">
      <c r="A38" s="167" t="s">
        <v>1066</v>
      </c>
      <c r="B38" s="124"/>
      <c r="C38" s="139"/>
      <c r="D38" s="139"/>
      <c r="E38" s="139"/>
      <c r="F38" s="139"/>
      <c r="G38" s="139"/>
      <c r="H38" s="139"/>
      <c r="I38" s="139"/>
      <c r="J38" s="136"/>
      <c r="K38" s="139"/>
      <c r="L38" s="139"/>
      <c r="M38" s="139"/>
      <c r="N38" s="139"/>
      <c r="O38" s="139"/>
      <c r="P38" s="139"/>
      <c r="Q38" s="139"/>
    </row>
    <row r="39" spans="1:17" ht="11.25" customHeight="1">
      <c r="A39" s="156" t="s">
        <v>1067</v>
      </c>
      <c r="B39" s="124"/>
      <c r="C39" s="139">
        <v>0.1</v>
      </c>
      <c r="D39" s="173" t="s">
        <v>2167</v>
      </c>
      <c r="E39" s="139"/>
      <c r="F39" s="139">
        <v>14.7</v>
      </c>
      <c r="G39" s="137">
        <v>1.4910234303681915</v>
      </c>
      <c r="H39" s="139"/>
      <c r="I39" s="139">
        <v>-14.6</v>
      </c>
      <c r="J39" s="136"/>
      <c r="K39" s="143" t="s">
        <v>1616</v>
      </c>
      <c r="L39" s="143" t="s">
        <v>1616</v>
      </c>
      <c r="M39" s="143"/>
      <c r="N39" s="139">
        <v>18</v>
      </c>
      <c r="O39" s="137">
        <v>1.7733990147783252</v>
      </c>
      <c r="P39" s="139"/>
      <c r="Q39" s="139">
        <v>-18</v>
      </c>
    </row>
    <row r="40" spans="1:17" ht="11.25" customHeight="1">
      <c r="A40" s="177" t="s">
        <v>1068</v>
      </c>
      <c r="B40" s="124"/>
      <c r="C40" s="139"/>
      <c r="D40" s="139"/>
      <c r="E40" s="139"/>
      <c r="F40" s="139"/>
      <c r="G40" s="139"/>
      <c r="H40" s="139"/>
      <c r="I40" s="139"/>
      <c r="J40" s="136"/>
      <c r="K40" s="143"/>
      <c r="L40" s="139"/>
      <c r="M40" s="143"/>
      <c r="N40" s="139"/>
      <c r="O40" s="139"/>
      <c r="P40" s="139"/>
      <c r="Q40" s="139"/>
    </row>
    <row r="41" spans="1:17" ht="11.25" customHeight="1">
      <c r="A41" s="167" t="s">
        <v>1069</v>
      </c>
      <c r="B41" s="124"/>
      <c r="C41" s="139"/>
      <c r="D41" s="139"/>
      <c r="E41" s="139"/>
      <c r="F41" s="139"/>
      <c r="G41" s="139"/>
      <c r="H41" s="139"/>
      <c r="I41" s="139"/>
      <c r="J41" s="136"/>
      <c r="K41" s="143"/>
      <c r="L41" s="139"/>
      <c r="M41" s="143"/>
      <c r="N41" s="139"/>
      <c r="O41" s="139"/>
      <c r="P41" s="139"/>
      <c r="Q41" s="139"/>
    </row>
    <row r="42" spans="1:17" ht="11.25" customHeight="1">
      <c r="A42" s="156" t="s">
        <v>1070</v>
      </c>
      <c r="B42" s="124"/>
      <c r="C42" s="139">
        <v>17.2</v>
      </c>
      <c r="D42" s="137">
        <v>0.8224156067705842</v>
      </c>
      <c r="E42" s="139"/>
      <c r="F42" s="139">
        <v>88.2</v>
      </c>
      <c r="G42" s="137">
        <v>8.94614058220915</v>
      </c>
      <c r="H42" s="139"/>
      <c r="I42" s="139">
        <v>-71</v>
      </c>
      <c r="J42" s="136"/>
      <c r="K42" s="139">
        <v>17.8</v>
      </c>
      <c r="L42" s="137">
        <v>0.9252521052084416</v>
      </c>
      <c r="M42" s="139"/>
      <c r="N42" s="139">
        <v>216.4</v>
      </c>
      <c r="O42" s="137">
        <v>21.320197044334975</v>
      </c>
      <c r="P42" s="139"/>
      <c r="Q42" s="139">
        <v>-198.6</v>
      </c>
    </row>
    <row r="43" spans="1:17" ht="11.25" customHeight="1">
      <c r="A43" s="134" t="s">
        <v>534</v>
      </c>
      <c r="B43" s="124"/>
      <c r="C43" s="144">
        <v>66.10000000000014</v>
      </c>
      <c r="D43" s="137">
        <v>3.1605623027637053</v>
      </c>
      <c r="E43" s="144"/>
      <c r="F43" s="144">
        <v>770.2</v>
      </c>
      <c r="G43" s="137">
        <v>78.12151333806675</v>
      </c>
      <c r="H43" s="136"/>
      <c r="I43" s="139">
        <v>-704.1</v>
      </c>
      <c r="J43" s="144"/>
      <c r="K43" s="144">
        <v>83.2</v>
      </c>
      <c r="L43" s="137">
        <v>4.324773885019235</v>
      </c>
      <c r="M43" s="144"/>
      <c r="N43" s="144">
        <v>653.6</v>
      </c>
      <c r="O43" s="137">
        <v>64.39408866995075</v>
      </c>
      <c r="P43" s="136"/>
      <c r="Q43" s="139">
        <v>-570.4</v>
      </c>
    </row>
    <row r="44" spans="1:17" ht="11.25" customHeight="1">
      <c r="A44" s="138" t="s">
        <v>1094</v>
      </c>
      <c r="B44" s="123"/>
      <c r="C44" s="178">
        <v>2091.4</v>
      </c>
      <c r="D44" s="179">
        <v>100</v>
      </c>
      <c r="E44" s="178"/>
      <c r="F44" s="178">
        <v>985.9</v>
      </c>
      <c r="G44" s="179">
        <v>100</v>
      </c>
      <c r="H44" s="178"/>
      <c r="I44" s="178">
        <v>1105.5</v>
      </c>
      <c r="J44" s="178"/>
      <c r="K44" s="178">
        <v>1923.8</v>
      </c>
      <c r="L44" s="179">
        <v>100</v>
      </c>
      <c r="M44" s="178"/>
      <c r="N44" s="178">
        <v>1015</v>
      </c>
      <c r="O44" s="179">
        <v>100</v>
      </c>
      <c r="P44" s="178"/>
      <c r="Q44" s="178">
        <v>908.8</v>
      </c>
    </row>
    <row r="45" spans="1:17" ht="11.25" customHeight="1">
      <c r="A45" s="282" t="s">
        <v>2164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</row>
    <row r="46" spans="1:17" ht="11.25" customHeight="1">
      <c r="A46" s="281" t="s">
        <v>1071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</row>
    <row r="47" spans="1:17" ht="11.25" customHeight="1">
      <c r="A47" s="281" t="s">
        <v>2165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</row>
    <row r="48" spans="1:17" ht="11.25" customHeight="1">
      <c r="A48" s="281" t="s">
        <v>2166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</row>
    <row r="49" spans="1:17" ht="11.25" customHeight="1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</row>
    <row r="50" spans="1:17" ht="11.25" customHeight="1">
      <c r="A50" s="252" t="s">
        <v>1072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</sheetData>
  <mergeCells count="15">
    <mergeCell ref="C5:D5"/>
    <mergeCell ref="F5:G5"/>
    <mergeCell ref="K5:L5"/>
    <mergeCell ref="N5:O5"/>
    <mergeCell ref="A1:Q1"/>
    <mergeCell ref="A2:Q2"/>
    <mergeCell ref="C4:I4"/>
    <mergeCell ref="K4:Q4"/>
    <mergeCell ref="A3:Q3"/>
    <mergeCell ref="A49:Q49"/>
    <mergeCell ref="A50:Q50"/>
    <mergeCell ref="A45:Q45"/>
    <mergeCell ref="A46:Q46"/>
    <mergeCell ref="A47:Q47"/>
    <mergeCell ref="A48:Q48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41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42187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2168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2502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0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1.25" customHeight="1">
      <c r="A4" s="253" t="s">
        <v>2169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0.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35"/>
      <c r="F6" s="280">
        <v>2001</v>
      </c>
      <c r="G6" s="280"/>
      <c r="H6" s="126"/>
      <c r="I6" s="280">
        <v>2002</v>
      </c>
      <c r="J6" s="280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29" t="s">
        <v>2172</v>
      </c>
      <c r="G7" s="129" t="s">
        <v>2173</v>
      </c>
      <c r="H7" s="128"/>
      <c r="I7" s="129" t="s">
        <v>2172</v>
      </c>
      <c r="J7" s="129" t="s">
        <v>2173</v>
      </c>
    </row>
    <row r="8" spans="1:10" ht="11.25" customHeight="1">
      <c r="A8" s="176" t="s">
        <v>2174</v>
      </c>
      <c r="B8" s="176"/>
      <c r="C8" s="176"/>
      <c r="D8" s="176"/>
      <c r="E8" s="180" t="s">
        <v>2175</v>
      </c>
      <c r="F8" s="136"/>
      <c r="G8" s="136"/>
      <c r="H8" s="135"/>
      <c r="I8" s="136"/>
      <c r="J8" s="136"/>
    </row>
    <row r="9" spans="1:10" ht="11.25" customHeight="1">
      <c r="A9" s="134" t="s">
        <v>2176</v>
      </c>
      <c r="B9" s="130"/>
      <c r="C9" s="130"/>
      <c r="D9" s="130"/>
      <c r="E9" s="122"/>
      <c r="F9" s="139"/>
      <c r="G9" s="139"/>
      <c r="H9" s="136"/>
      <c r="I9" s="139"/>
      <c r="J9" s="139"/>
    </row>
    <row r="10" spans="1:10" ht="11.25" customHeight="1">
      <c r="A10" s="138" t="s">
        <v>582</v>
      </c>
      <c r="B10" s="130"/>
      <c r="C10" s="130"/>
      <c r="D10" s="130"/>
      <c r="E10" s="122"/>
      <c r="F10" s="139">
        <v>181</v>
      </c>
      <c r="G10" s="139">
        <v>28494</v>
      </c>
      <c r="H10" s="136"/>
      <c r="I10" s="139">
        <v>56</v>
      </c>
      <c r="J10" s="139">
        <v>5621</v>
      </c>
    </row>
    <row r="11" spans="1:10" ht="11.25" customHeight="1">
      <c r="A11" s="138" t="s">
        <v>583</v>
      </c>
      <c r="B11" s="130"/>
      <c r="C11" s="130"/>
      <c r="D11" s="130"/>
      <c r="E11" s="122"/>
      <c r="F11" s="143" t="s">
        <v>1849</v>
      </c>
      <c r="G11" s="139">
        <v>9</v>
      </c>
      <c r="H11" s="136"/>
      <c r="I11" s="143" t="s">
        <v>584</v>
      </c>
      <c r="J11" s="143" t="s">
        <v>584</v>
      </c>
    </row>
    <row r="12" spans="1:10" ht="11.25" customHeight="1">
      <c r="A12" s="181" t="s">
        <v>1094</v>
      </c>
      <c r="B12" s="130"/>
      <c r="C12" s="130"/>
      <c r="D12" s="130"/>
      <c r="E12" s="122"/>
      <c r="F12" s="132">
        <f>SUM(F10:F11)</f>
        <v>181</v>
      </c>
      <c r="G12" s="132">
        <f>SUM(G10:G11)</f>
        <v>28503</v>
      </c>
      <c r="H12" s="132"/>
      <c r="I12" s="132">
        <f>SUM(I10:I11)</f>
        <v>56</v>
      </c>
      <c r="J12" s="132">
        <f>SUM(J10:J11)</f>
        <v>5621</v>
      </c>
    </row>
    <row r="13" spans="1:10" ht="11.25" customHeight="1">
      <c r="A13" s="134" t="s">
        <v>585</v>
      </c>
      <c r="B13" s="130"/>
      <c r="C13" s="130"/>
      <c r="D13" s="130"/>
      <c r="E13" s="122"/>
      <c r="F13" s="136"/>
      <c r="G13" s="136"/>
      <c r="H13" s="136"/>
      <c r="I13" s="136"/>
      <c r="J13" s="136"/>
    </row>
    <row r="14" spans="1:10" ht="11.25" customHeight="1">
      <c r="A14" s="138" t="s">
        <v>586</v>
      </c>
      <c r="B14" s="130"/>
      <c r="C14" s="130"/>
      <c r="D14" s="130"/>
      <c r="E14" s="122"/>
      <c r="F14" s="139">
        <v>134</v>
      </c>
      <c r="G14" s="139">
        <v>18646</v>
      </c>
      <c r="H14" s="136"/>
      <c r="I14" s="139">
        <v>0.2</v>
      </c>
      <c r="J14" s="139">
        <v>33</v>
      </c>
    </row>
    <row r="15" spans="1:10" ht="11.25" customHeight="1">
      <c r="A15" s="138" t="s">
        <v>587</v>
      </c>
      <c r="B15" s="130"/>
      <c r="C15" s="130"/>
      <c r="D15" s="130"/>
      <c r="E15" s="122"/>
      <c r="F15" s="139">
        <v>280</v>
      </c>
      <c r="G15" s="139">
        <v>57885</v>
      </c>
      <c r="H15" s="136"/>
      <c r="I15" s="139">
        <v>761</v>
      </c>
      <c r="J15" s="139">
        <v>143079</v>
      </c>
    </row>
    <row r="16" spans="1:10" ht="11.25" customHeight="1">
      <c r="A16" s="138" t="s">
        <v>588</v>
      </c>
      <c r="B16" s="130"/>
      <c r="C16" s="130"/>
      <c r="D16" s="130"/>
      <c r="E16" s="122"/>
      <c r="F16" s="139">
        <v>137</v>
      </c>
      <c r="G16" s="139">
        <v>20338</v>
      </c>
      <c r="H16" s="136"/>
      <c r="I16" s="139">
        <v>140</v>
      </c>
      <c r="J16" s="139">
        <v>26784</v>
      </c>
    </row>
    <row r="17" spans="1:10" ht="11.25" customHeight="1">
      <c r="A17" s="138" t="s">
        <v>589</v>
      </c>
      <c r="B17" s="130"/>
      <c r="C17" s="130"/>
      <c r="D17" s="130"/>
      <c r="E17" s="122"/>
      <c r="F17" s="139">
        <v>744</v>
      </c>
      <c r="G17" s="139">
        <v>153892</v>
      </c>
      <c r="H17" s="136"/>
      <c r="I17" s="139">
        <v>642</v>
      </c>
      <c r="J17" s="139">
        <v>105191</v>
      </c>
    </row>
    <row r="18" spans="1:10" ht="11.25" customHeight="1">
      <c r="A18" s="138" t="s">
        <v>590</v>
      </c>
      <c r="B18" s="130"/>
      <c r="C18" s="130"/>
      <c r="D18" s="130"/>
      <c r="E18" s="122"/>
      <c r="F18" s="139">
        <v>6416</v>
      </c>
      <c r="G18" s="139">
        <v>1205244</v>
      </c>
      <c r="H18" s="136"/>
      <c r="I18" s="139">
        <v>5652</v>
      </c>
      <c r="J18" s="139">
        <v>937621</v>
      </c>
    </row>
    <row r="19" spans="1:10" ht="11.25" customHeight="1">
      <c r="A19" s="138" t="s">
        <v>591</v>
      </c>
      <c r="B19" s="130"/>
      <c r="C19" s="130"/>
      <c r="D19" s="130"/>
      <c r="E19" s="122"/>
      <c r="F19" s="139">
        <v>135</v>
      </c>
      <c r="G19" s="139">
        <v>24283</v>
      </c>
      <c r="H19" s="136"/>
      <c r="I19" s="143" t="s">
        <v>584</v>
      </c>
      <c r="J19" s="143" t="s">
        <v>584</v>
      </c>
    </row>
    <row r="20" spans="1:10" ht="11.25" customHeight="1">
      <c r="A20" s="138" t="s">
        <v>592</v>
      </c>
      <c r="B20" s="130"/>
      <c r="C20" s="130"/>
      <c r="D20" s="130"/>
      <c r="E20" s="122"/>
      <c r="F20" s="139">
        <v>497</v>
      </c>
      <c r="G20" s="139">
        <v>95419</v>
      </c>
      <c r="H20" s="136"/>
      <c r="I20" s="139">
        <v>546</v>
      </c>
      <c r="J20" s="139">
        <v>95745</v>
      </c>
    </row>
    <row r="21" spans="1:10" ht="11.25" customHeight="1">
      <c r="A21" s="138" t="s">
        <v>593</v>
      </c>
      <c r="B21" s="130"/>
      <c r="C21" s="130"/>
      <c r="D21" s="130"/>
      <c r="E21" s="122"/>
      <c r="F21" s="136">
        <v>60</v>
      </c>
      <c r="G21" s="136">
        <v>7270</v>
      </c>
      <c r="H21" s="136"/>
      <c r="I21" s="136">
        <v>137</v>
      </c>
      <c r="J21" s="136">
        <v>20063</v>
      </c>
    </row>
    <row r="22" spans="1:10" ht="11.25" customHeight="1">
      <c r="A22" s="138" t="s">
        <v>594</v>
      </c>
      <c r="B22" s="130"/>
      <c r="C22" s="130"/>
      <c r="D22" s="130"/>
      <c r="E22" s="122"/>
      <c r="F22" s="139">
        <v>0.2</v>
      </c>
      <c r="G22" s="139">
        <v>33</v>
      </c>
      <c r="H22" s="136"/>
      <c r="I22" s="139">
        <v>135</v>
      </c>
      <c r="J22" s="139">
        <v>26198</v>
      </c>
    </row>
    <row r="23" spans="1:10" ht="11.25" customHeight="1">
      <c r="A23" s="138" t="s">
        <v>595</v>
      </c>
      <c r="B23" s="130"/>
      <c r="C23" s="130"/>
      <c r="D23" s="130"/>
      <c r="E23" s="122"/>
      <c r="F23" s="139">
        <v>140</v>
      </c>
      <c r="G23" s="139">
        <v>28082</v>
      </c>
      <c r="H23" s="136"/>
      <c r="I23" s="143" t="s">
        <v>584</v>
      </c>
      <c r="J23" s="143" t="s">
        <v>584</v>
      </c>
    </row>
    <row r="24" spans="1:10" ht="11.25" customHeight="1">
      <c r="A24" s="138" t="s">
        <v>596</v>
      </c>
      <c r="B24" s="130"/>
      <c r="C24" s="130"/>
      <c r="D24" s="130"/>
      <c r="E24" s="122"/>
      <c r="F24" s="143" t="s">
        <v>584</v>
      </c>
      <c r="G24" s="143" t="s">
        <v>584</v>
      </c>
      <c r="H24" s="136"/>
      <c r="I24" s="139">
        <v>270</v>
      </c>
      <c r="J24" s="139">
        <v>44459</v>
      </c>
    </row>
    <row r="25" spans="1:10" ht="11.25" customHeight="1">
      <c r="A25" s="138" t="s">
        <v>597</v>
      </c>
      <c r="B25" s="130"/>
      <c r="C25" s="130"/>
      <c r="D25" s="130"/>
      <c r="E25" s="122"/>
      <c r="F25" s="144">
        <f>F26-SUM(F14:F24)</f>
        <v>418.7999999999993</v>
      </c>
      <c r="G25" s="144">
        <f>G26-SUM(G14:G24)</f>
        <v>85884</v>
      </c>
      <c r="H25" s="144"/>
      <c r="I25" s="144">
        <f>I26-SUM(I14:I24)</f>
        <v>454.7999999999993</v>
      </c>
      <c r="J25" s="144">
        <f>J26-SUM(J14:J24)</f>
        <v>71473</v>
      </c>
    </row>
    <row r="26" spans="1:10" ht="11.25" customHeight="1">
      <c r="A26" s="181" t="s">
        <v>1094</v>
      </c>
      <c r="B26" s="130"/>
      <c r="C26" s="130"/>
      <c r="D26" s="130"/>
      <c r="E26" s="122"/>
      <c r="F26" s="132">
        <v>8962</v>
      </c>
      <c r="G26" s="132">
        <v>1696976</v>
      </c>
      <c r="H26" s="132"/>
      <c r="I26" s="132">
        <v>8738</v>
      </c>
      <c r="J26" s="132">
        <v>1470646</v>
      </c>
    </row>
    <row r="27" spans="1:10" ht="11.25" customHeight="1">
      <c r="A27" s="138" t="s">
        <v>598</v>
      </c>
      <c r="B27" s="130"/>
      <c r="C27" s="130"/>
      <c r="D27" s="130"/>
      <c r="E27" s="122"/>
      <c r="F27" s="182">
        <f>F12+F26</f>
        <v>9143</v>
      </c>
      <c r="G27" s="182">
        <f>G12+G26</f>
        <v>1725479</v>
      </c>
      <c r="H27" s="182"/>
      <c r="I27" s="182">
        <f>I12+I26</f>
        <v>8794</v>
      </c>
      <c r="J27" s="182">
        <f>J12+J26</f>
        <v>1476267</v>
      </c>
    </row>
    <row r="28" spans="1:10" ht="11.25" customHeight="1">
      <c r="A28" s="161" t="s">
        <v>2661</v>
      </c>
      <c r="B28" s="161"/>
      <c r="C28" s="161"/>
      <c r="D28" s="161"/>
      <c r="E28" s="148" t="s">
        <v>599</v>
      </c>
      <c r="F28" s="136"/>
      <c r="G28" s="136"/>
      <c r="H28" s="136"/>
      <c r="I28" s="136"/>
      <c r="J28" s="136"/>
    </row>
    <row r="29" spans="1:10" ht="11.25" customHeight="1">
      <c r="A29" s="167"/>
      <c r="B29" s="146"/>
      <c r="C29" s="146"/>
      <c r="D29" s="146"/>
      <c r="E29" s="148" t="s">
        <v>600</v>
      </c>
      <c r="F29" s="136"/>
      <c r="G29" s="136"/>
      <c r="H29" s="136"/>
      <c r="I29" s="136"/>
      <c r="J29" s="136"/>
    </row>
    <row r="30" spans="1:10" ht="11.25" customHeight="1">
      <c r="A30" s="123"/>
      <c r="B30" s="123"/>
      <c r="C30" s="123"/>
      <c r="D30" s="123"/>
      <c r="E30" s="183" t="s">
        <v>601</v>
      </c>
      <c r="F30" s="136"/>
      <c r="G30" s="136"/>
      <c r="H30" s="135"/>
      <c r="I30" s="136"/>
      <c r="J30" s="136"/>
    </row>
    <row r="31" spans="1:10" ht="11.25" customHeight="1">
      <c r="A31" s="134" t="s">
        <v>602</v>
      </c>
      <c r="B31" s="130"/>
      <c r="C31" s="130"/>
      <c r="D31" s="130"/>
      <c r="E31" s="148"/>
      <c r="F31" s="139"/>
      <c r="G31" s="139"/>
      <c r="H31" s="136"/>
      <c r="I31" s="139"/>
      <c r="J31" s="139"/>
    </row>
    <row r="32" spans="1:10" ht="11.25" customHeight="1">
      <c r="A32" s="138" t="s">
        <v>582</v>
      </c>
      <c r="B32" s="130"/>
      <c r="C32" s="130"/>
      <c r="D32" s="130"/>
      <c r="E32" s="148"/>
      <c r="F32" s="139">
        <v>183</v>
      </c>
      <c r="G32" s="139">
        <v>37799</v>
      </c>
      <c r="H32" s="136"/>
      <c r="I32" s="139">
        <v>207</v>
      </c>
      <c r="J32" s="139">
        <v>42345</v>
      </c>
    </row>
    <row r="33" spans="1:10" ht="11.25" customHeight="1">
      <c r="A33" s="138" t="s">
        <v>603</v>
      </c>
      <c r="B33" s="130"/>
      <c r="C33" s="130"/>
      <c r="D33" s="130"/>
      <c r="E33" s="122"/>
      <c r="F33" s="139">
        <v>0.9</v>
      </c>
      <c r="G33" s="139">
        <v>129</v>
      </c>
      <c r="H33" s="136"/>
      <c r="I33" s="143" t="s">
        <v>584</v>
      </c>
      <c r="J33" s="143" t="s">
        <v>584</v>
      </c>
    </row>
    <row r="34" spans="1:10" ht="11.25" customHeight="1">
      <c r="A34" s="138" t="s">
        <v>604</v>
      </c>
      <c r="B34" s="130"/>
      <c r="C34" s="130"/>
      <c r="D34" s="130"/>
      <c r="E34" s="148"/>
      <c r="F34" s="139">
        <v>0.5</v>
      </c>
      <c r="G34" s="139">
        <v>111</v>
      </c>
      <c r="H34" s="136"/>
      <c r="I34" s="143" t="s">
        <v>584</v>
      </c>
      <c r="J34" s="143" t="s">
        <v>584</v>
      </c>
    </row>
    <row r="35" spans="1:10" ht="11.25" customHeight="1">
      <c r="A35" s="138" t="s">
        <v>605</v>
      </c>
      <c r="B35" s="130"/>
      <c r="C35" s="130"/>
      <c r="D35" s="130"/>
      <c r="E35" s="122"/>
      <c r="F35" s="143">
        <v>0.2</v>
      </c>
      <c r="G35" s="139">
        <v>39</v>
      </c>
      <c r="H35" s="136"/>
      <c r="I35" s="143" t="s">
        <v>584</v>
      </c>
      <c r="J35" s="143" t="s">
        <v>584</v>
      </c>
    </row>
    <row r="36" spans="1:10" ht="11.25" customHeight="1">
      <c r="A36" s="181" t="s">
        <v>1094</v>
      </c>
      <c r="B36" s="130"/>
      <c r="C36" s="130"/>
      <c r="D36" s="130"/>
      <c r="E36" s="122"/>
      <c r="F36" s="184">
        <f>SUM(F32:F35)</f>
        <v>184.6</v>
      </c>
      <c r="G36" s="184">
        <f>SUM(G32:G35)</f>
        <v>38078</v>
      </c>
      <c r="H36" s="184"/>
      <c r="I36" s="184">
        <f>SUM(I32:I35)</f>
        <v>207</v>
      </c>
      <c r="J36" s="184">
        <f>SUM(J32:J35)</f>
        <v>42345</v>
      </c>
    </row>
    <row r="37" spans="1:10" ht="11.25" customHeight="1">
      <c r="A37" s="134" t="s">
        <v>606</v>
      </c>
      <c r="B37" s="130"/>
      <c r="C37" s="130"/>
      <c r="D37" s="130"/>
      <c r="E37" s="122"/>
      <c r="F37" s="143" t="s">
        <v>584</v>
      </c>
      <c r="G37" s="143" t="s">
        <v>584</v>
      </c>
      <c r="H37" s="136"/>
      <c r="I37" s="136">
        <v>0.8</v>
      </c>
      <c r="J37" s="136">
        <v>123</v>
      </c>
    </row>
    <row r="38" spans="1:10" ht="11.25" customHeight="1">
      <c r="A38" s="138" t="s">
        <v>598</v>
      </c>
      <c r="B38" s="130"/>
      <c r="C38" s="130"/>
      <c r="D38" s="130"/>
      <c r="E38" s="122"/>
      <c r="F38" s="182">
        <f>SUM(F36:F37)</f>
        <v>184.6</v>
      </c>
      <c r="G38" s="182">
        <f>SUM(G36:G37)</f>
        <v>38078</v>
      </c>
      <c r="H38" s="182"/>
      <c r="I38" s="182">
        <f>SUM(I36:I37)</f>
        <v>207.8</v>
      </c>
      <c r="J38" s="182">
        <f>SUM(J36:J37)</f>
        <v>42468</v>
      </c>
    </row>
    <row r="39" spans="1:10" ht="11.25" customHeight="1">
      <c r="A39" s="176" t="s">
        <v>607</v>
      </c>
      <c r="B39" s="176"/>
      <c r="C39" s="176"/>
      <c r="D39" s="176"/>
      <c r="E39" s="183" t="s">
        <v>608</v>
      </c>
      <c r="F39" s="136"/>
      <c r="G39" s="136"/>
      <c r="H39" s="135"/>
      <c r="I39" s="136"/>
      <c r="J39" s="136"/>
    </row>
    <row r="40" spans="1:10" ht="11.25" customHeight="1">
      <c r="A40" s="134" t="s">
        <v>602</v>
      </c>
      <c r="B40" s="130"/>
      <c r="C40" s="130"/>
      <c r="D40" s="130"/>
      <c r="E40" s="122"/>
      <c r="F40" s="139"/>
      <c r="G40" s="139"/>
      <c r="H40" s="136"/>
      <c r="I40" s="139"/>
      <c r="J40" s="139"/>
    </row>
    <row r="41" spans="1:10" ht="11.25" customHeight="1">
      <c r="A41" s="138" t="s">
        <v>609</v>
      </c>
      <c r="B41" s="130"/>
      <c r="C41" s="130"/>
      <c r="D41" s="130"/>
      <c r="E41" s="122"/>
      <c r="F41" s="139">
        <v>0.3</v>
      </c>
      <c r="G41" s="139">
        <v>75</v>
      </c>
      <c r="H41" s="136"/>
      <c r="I41" s="139">
        <v>1</v>
      </c>
      <c r="J41" s="139">
        <v>313</v>
      </c>
    </row>
    <row r="42" spans="1:10" ht="11.25" customHeight="1">
      <c r="A42" s="138" t="s">
        <v>582</v>
      </c>
      <c r="B42" s="130"/>
      <c r="C42" s="130"/>
      <c r="D42" s="130"/>
      <c r="E42" s="122"/>
      <c r="F42" s="139">
        <v>25</v>
      </c>
      <c r="G42" s="139">
        <v>4973</v>
      </c>
      <c r="H42" s="136"/>
      <c r="I42" s="139">
        <v>24</v>
      </c>
      <c r="J42" s="139">
        <v>4753</v>
      </c>
    </row>
    <row r="43" spans="1:10" ht="11.25" customHeight="1">
      <c r="A43" s="138" t="s">
        <v>603</v>
      </c>
      <c r="B43" s="130"/>
      <c r="C43" s="130"/>
      <c r="D43" s="130"/>
      <c r="E43" s="122"/>
      <c r="F43" s="139">
        <v>0.6</v>
      </c>
      <c r="G43" s="139">
        <v>117</v>
      </c>
      <c r="H43" s="136"/>
      <c r="I43" s="139">
        <v>8</v>
      </c>
      <c r="J43" s="139">
        <v>1515</v>
      </c>
    </row>
    <row r="44" spans="1:10" ht="11.25" customHeight="1">
      <c r="A44" s="138" t="s">
        <v>604</v>
      </c>
      <c r="B44" s="130"/>
      <c r="C44" s="130"/>
      <c r="D44" s="130"/>
      <c r="E44" s="122"/>
      <c r="F44" s="143" t="s">
        <v>584</v>
      </c>
      <c r="G44" s="143" t="s">
        <v>584</v>
      </c>
      <c r="H44" s="136"/>
      <c r="I44" s="139">
        <v>6</v>
      </c>
      <c r="J44" s="139">
        <v>853</v>
      </c>
    </row>
    <row r="45" spans="1:10" ht="11.25" customHeight="1">
      <c r="A45" s="138" t="s">
        <v>610</v>
      </c>
      <c r="B45" s="130"/>
      <c r="C45" s="130"/>
      <c r="D45" s="130"/>
      <c r="E45" s="122"/>
      <c r="F45" s="143" t="s">
        <v>1849</v>
      </c>
      <c r="G45" s="139">
        <v>2</v>
      </c>
      <c r="H45" s="136"/>
      <c r="I45" s="139">
        <v>0.4</v>
      </c>
      <c r="J45" s="139">
        <v>76</v>
      </c>
    </row>
    <row r="46" spans="1:10" ht="11.25" customHeight="1">
      <c r="A46" s="138" t="s">
        <v>583</v>
      </c>
      <c r="B46" s="130"/>
      <c r="C46" s="130"/>
      <c r="D46" s="130"/>
      <c r="E46" s="122"/>
      <c r="F46" s="143">
        <v>25</v>
      </c>
      <c r="G46" s="139">
        <v>5306</v>
      </c>
      <c r="H46" s="136"/>
      <c r="I46" s="139">
        <v>67</v>
      </c>
      <c r="J46" s="139">
        <v>14824</v>
      </c>
    </row>
    <row r="47" spans="1:10" ht="11.25" customHeight="1">
      <c r="A47" s="138" t="s">
        <v>605</v>
      </c>
      <c r="B47" s="130"/>
      <c r="C47" s="130"/>
      <c r="D47" s="130"/>
      <c r="E47" s="122"/>
      <c r="F47" s="139">
        <v>4</v>
      </c>
      <c r="G47" s="139">
        <v>546</v>
      </c>
      <c r="H47" s="136"/>
      <c r="I47" s="139">
        <v>40</v>
      </c>
      <c r="J47" s="139">
        <v>6615</v>
      </c>
    </row>
    <row r="48" spans="1:10" ht="11.25" customHeight="1">
      <c r="A48" s="138" t="s">
        <v>611</v>
      </c>
      <c r="B48" s="130"/>
      <c r="C48" s="130"/>
      <c r="D48" s="130"/>
      <c r="E48" s="122"/>
      <c r="F48" s="143" t="s">
        <v>1849</v>
      </c>
      <c r="G48" s="139">
        <v>8</v>
      </c>
      <c r="H48" s="136"/>
      <c r="I48" s="143" t="s">
        <v>1849</v>
      </c>
      <c r="J48" s="139">
        <v>10</v>
      </c>
    </row>
    <row r="49" spans="1:10" ht="11.25" customHeight="1">
      <c r="A49" s="138" t="s">
        <v>612</v>
      </c>
      <c r="B49" s="130"/>
      <c r="C49" s="130"/>
      <c r="D49" s="130"/>
      <c r="E49" s="122"/>
      <c r="F49" s="139">
        <v>0.3</v>
      </c>
      <c r="G49" s="139">
        <v>420</v>
      </c>
      <c r="H49" s="136"/>
      <c r="I49" s="139">
        <v>37</v>
      </c>
      <c r="J49" s="139">
        <v>858</v>
      </c>
    </row>
    <row r="50" spans="1:10" ht="11.25" customHeight="1">
      <c r="A50" s="138" t="s">
        <v>613</v>
      </c>
      <c r="B50" s="130"/>
      <c r="C50" s="130"/>
      <c r="D50" s="130"/>
      <c r="E50" s="122"/>
      <c r="F50" s="143">
        <v>3</v>
      </c>
      <c r="G50" s="139">
        <v>74</v>
      </c>
      <c r="H50" s="136"/>
      <c r="I50" s="143">
        <v>5</v>
      </c>
      <c r="J50" s="143">
        <v>7272</v>
      </c>
    </row>
    <row r="51" spans="1:10" ht="11.25" customHeight="1">
      <c r="A51" s="181" t="s">
        <v>1094</v>
      </c>
      <c r="B51" s="130"/>
      <c r="C51" s="130"/>
      <c r="D51" s="130"/>
      <c r="E51" s="122"/>
      <c r="F51" s="132">
        <f>SUM(F41:F50)</f>
        <v>58.2</v>
      </c>
      <c r="G51" s="132">
        <f>SUM(G41:G50)</f>
        <v>11521</v>
      </c>
      <c r="H51" s="132"/>
      <c r="I51" s="132">
        <f>SUM(I41:I50)</f>
        <v>188.4</v>
      </c>
      <c r="J51" s="132">
        <f>SUM(J41:J50)</f>
        <v>37089</v>
      </c>
    </row>
    <row r="52" spans="1:10" ht="11.25" customHeight="1">
      <c r="A52" s="130" t="s">
        <v>585</v>
      </c>
      <c r="B52" s="130"/>
      <c r="C52" s="130"/>
      <c r="D52" s="130"/>
      <c r="E52" s="122"/>
      <c r="F52" s="136"/>
      <c r="G52" s="136"/>
      <c r="H52" s="136"/>
      <c r="I52" s="136"/>
      <c r="J52" s="136"/>
    </row>
    <row r="53" spans="1:10" ht="11.25" customHeight="1">
      <c r="A53" s="134" t="s">
        <v>595</v>
      </c>
      <c r="B53" s="130"/>
      <c r="C53" s="130"/>
      <c r="D53" s="130"/>
      <c r="E53" s="122"/>
      <c r="F53" s="139">
        <v>5</v>
      </c>
      <c r="G53" s="136">
        <v>1151</v>
      </c>
      <c r="H53" s="136"/>
      <c r="I53" s="139">
        <v>10</v>
      </c>
      <c r="J53" s="139">
        <v>2499</v>
      </c>
    </row>
    <row r="54" spans="1:10" ht="11.25" customHeight="1">
      <c r="A54" s="134" t="s">
        <v>614</v>
      </c>
      <c r="B54" s="130"/>
      <c r="C54" s="130"/>
      <c r="D54" s="130"/>
      <c r="E54" s="122"/>
      <c r="F54" s="139">
        <v>4</v>
      </c>
      <c r="G54" s="139">
        <v>1032</v>
      </c>
      <c r="H54" s="136"/>
      <c r="I54" s="139">
        <v>70</v>
      </c>
      <c r="J54" s="139">
        <v>1651</v>
      </c>
    </row>
    <row r="55" spans="1:10" ht="11.25" customHeight="1">
      <c r="A55" s="134" t="s">
        <v>588</v>
      </c>
      <c r="B55" s="130"/>
      <c r="C55" s="130"/>
      <c r="D55" s="130"/>
      <c r="E55" s="122"/>
      <c r="F55" s="139">
        <v>66</v>
      </c>
      <c r="G55" s="139">
        <v>12372</v>
      </c>
      <c r="H55" s="136"/>
      <c r="I55" s="139">
        <v>48</v>
      </c>
      <c r="J55" s="139">
        <v>7873</v>
      </c>
    </row>
    <row r="56" spans="1:10" ht="11.25" customHeight="1">
      <c r="A56" s="134" t="s">
        <v>589</v>
      </c>
      <c r="B56" s="130"/>
      <c r="C56" s="130"/>
      <c r="D56" s="130"/>
      <c r="E56" s="122"/>
      <c r="F56" s="139">
        <v>5</v>
      </c>
      <c r="G56" s="139">
        <v>984</v>
      </c>
      <c r="H56" s="136"/>
      <c r="I56" s="139">
        <v>46</v>
      </c>
      <c r="J56" s="139">
        <v>9404</v>
      </c>
    </row>
    <row r="57" spans="1:10" ht="11.25" customHeight="1">
      <c r="A57" s="134" t="s">
        <v>590</v>
      </c>
      <c r="B57" s="130"/>
      <c r="C57" s="130"/>
      <c r="D57" s="130"/>
      <c r="E57" s="122"/>
      <c r="F57" s="139">
        <v>182</v>
      </c>
      <c r="G57" s="139">
        <v>33739</v>
      </c>
      <c r="H57" s="136"/>
      <c r="I57" s="139">
        <v>50</v>
      </c>
      <c r="J57" s="139">
        <v>8977</v>
      </c>
    </row>
    <row r="58" spans="1:10" ht="11.25" customHeight="1">
      <c r="A58" s="134" t="s">
        <v>615</v>
      </c>
      <c r="B58" s="130"/>
      <c r="C58" s="130"/>
      <c r="D58" s="130"/>
      <c r="E58" s="122"/>
      <c r="F58" s="143" t="s">
        <v>584</v>
      </c>
      <c r="G58" s="143" t="s">
        <v>584</v>
      </c>
      <c r="H58" s="136"/>
      <c r="I58" s="143">
        <v>21</v>
      </c>
      <c r="J58" s="143">
        <v>4538</v>
      </c>
    </row>
    <row r="59" spans="1:10" ht="11.25" customHeight="1">
      <c r="A59" s="134" t="s">
        <v>616</v>
      </c>
      <c r="B59" s="130"/>
      <c r="C59" s="130"/>
      <c r="D59" s="130"/>
      <c r="E59" s="122"/>
      <c r="F59" s="143" t="s">
        <v>584</v>
      </c>
      <c r="G59" s="143" t="s">
        <v>584</v>
      </c>
      <c r="H59" s="136"/>
      <c r="I59" s="139">
        <v>26</v>
      </c>
      <c r="J59" s="139">
        <v>4735</v>
      </c>
    </row>
    <row r="60" spans="1:10" ht="11.25" customHeight="1">
      <c r="A60" s="134" t="s">
        <v>617</v>
      </c>
      <c r="B60" s="130"/>
      <c r="C60" s="130"/>
      <c r="D60" s="130"/>
      <c r="E60" s="122"/>
      <c r="F60" s="136">
        <v>3</v>
      </c>
      <c r="G60" s="136">
        <v>349</v>
      </c>
      <c r="H60" s="136"/>
      <c r="I60" s="143" t="s">
        <v>584</v>
      </c>
      <c r="J60" s="143" t="s">
        <v>584</v>
      </c>
    </row>
    <row r="61" spans="1:10" ht="11.25" customHeight="1">
      <c r="A61" s="134" t="s">
        <v>587</v>
      </c>
      <c r="B61" s="130"/>
      <c r="C61" s="130"/>
      <c r="D61" s="130"/>
      <c r="E61" s="122"/>
      <c r="F61" s="139">
        <v>18</v>
      </c>
      <c r="G61" s="139">
        <v>3412</v>
      </c>
      <c r="H61" s="136"/>
      <c r="I61" s="143" t="s">
        <v>584</v>
      </c>
      <c r="J61" s="143" t="s">
        <v>584</v>
      </c>
    </row>
    <row r="62" spans="1:10" ht="11.25" customHeight="1">
      <c r="A62" s="134" t="s">
        <v>597</v>
      </c>
      <c r="B62" s="130"/>
      <c r="C62" s="130"/>
      <c r="D62" s="130"/>
      <c r="E62" s="122"/>
      <c r="F62" s="139">
        <f>F63-SUM(F53:F61)</f>
        <v>1</v>
      </c>
      <c r="G62" s="139">
        <f>G63-SUM(G53:G61)</f>
        <v>553</v>
      </c>
      <c r="H62" s="136"/>
      <c r="I62" s="143" t="s">
        <v>1849</v>
      </c>
      <c r="J62" s="139">
        <f>J63-SUM(J53:J61)</f>
        <v>1304</v>
      </c>
    </row>
    <row r="63" spans="1:10" ht="11.25" customHeight="1">
      <c r="A63" s="138" t="s">
        <v>1094</v>
      </c>
      <c r="B63" s="130"/>
      <c r="C63" s="130"/>
      <c r="D63" s="130"/>
      <c r="E63" s="122"/>
      <c r="F63" s="132">
        <v>284</v>
      </c>
      <c r="G63" s="132">
        <v>53592</v>
      </c>
      <c r="H63" s="132"/>
      <c r="I63" s="132">
        <v>214</v>
      </c>
      <c r="J63" s="132">
        <v>40981</v>
      </c>
    </row>
    <row r="64" spans="1:10" ht="11.25" customHeight="1">
      <c r="A64" s="134" t="s">
        <v>598</v>
      </c>
      <c r="B64" s="130"/>
      <c r="C64" s="130"/>
      <c r="D64" s="130"/>
      <c r="E64" s="128"/>
      <c r="F64" s="185">
        <f>F51+F63</f>
        <v>342.2</v>
      </c>
      <c r="G64" s="185">
        <f>G51+G63</f>
        <v>65113</v>
      </c>
      <c r="H64" s="185"/>
      <c r="I64" s="185">
        <f>I51+I63</f>
        <v>402.4</v>
      </c>
      <c r="J64" s="185">
        <f>J51+J63</f>
        <v>78070</v>
      </c>
    </row>
    <row r="65" spans="1:10" ht="11.25" customHeight="1">
      <c r="A65" s="283" t="s">
        <v>1615</v>
      </c>
      <c r="B65" s="283"/>
      <c r="C65" s="283"/>
      <c r="D65" s="283"/>
      <c r="E65" s="283"/>
      <c r="F65" s="283"/>
      <c r="G65" s="283"/>
      <c r="H65" s="283"/>
      <c r="I65" s="283"/>
      <c r="J65" s="283"/>
    </row>
    <row r="66" spans="1:10" ht="11.25" customHeight="1">
      <c r="A66" s="253" t="s">
        <v>618</v>
      </c>
      <c r="B66" s="253"/>
      <c r="C66" s="253"/>
      <c r="D66" s="253"/>
      <c r="E66" s="253"/>
      <c r="F66" s="253"/>
      <c r="G66" s="253"/>
      <c r="H66" s="253"/>
      <c r="I66" s="253"/>
      <c r="J66" s="253"/>
    </row>
    <row r="67" spans="1:10" ht="11.25" customHeight="1">
      <c r="A67" s="253" t="s">
        <v>2502</v>
      </c>
      <c r="B67" s="253"/>
      <c r="C67" s="253"/>
      <c r="D67" s="253"/>
      <c r="E67" s="253"/>
      <c r="F67" s="253"/>
      <c r="G67" s="253"/>
      <c r="H67" s="253"/>
      <c r="I67" s="253"/>
      <c r="J67" s="253"/>
    </row>
    <row r="68" spans="1:10" ht="11.25" customHeight="1">
      <c r="A68" s="252"/>
      <c r="B68" s="252"/>
      <c r="C68" s="252"/>
      <c r="D68" s="252"/>
      <c r="E68" s="252"/>
      <c r="F68" s="252"/>
      <c r="G68" s="252"/>
      <c r="H68" s="252"/>
      <c r="I68" s="252"/>
      <c r="J68" s="252"/>
    </row>
    <row r="69" spans="1:10" ht="11.25" customHeight="1">
      <c r="A69" s="253" t="s">
        <v>2169</v>
      </c>
      <c r="B69" s="253"/>
      <c r="C69" s="253"/>
      <c r="D69" s="253"/>
      <c r="E69" s="253"/>
      <c r="F69" s="253"/>
      <c r="G69" s="253"/>
      <c r="H69" s="253"/>
      <c r="I69" s="253"/>
      <c r="J69" s="253"/>
    </row>
    <row r="70" spans="1:10" ht="11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</row>
    <row r="71" spans="1:10" ht="11.25" customHeight="1">
      <c r="A71" s="283"/>
      <c r="B71" s="283"/>
      <c r="C71" s="283"/>
      <c r="D71" s="283"/>
      <c r="E71" s="135"/>
      <c r="F71" s="280">
        <v>2001</v>
      </c>
      <c r="G71" s="280"/>
      <c r="H71" s="126"/>
      <c r="I71" s="280">
        <v>2002</v>
      </c>
      <c r="J71" s="280"/>
    </row>
    <row r="72" spans="1:10" ht="11.25" customHeight="1">
      <c r="A72" s="280" t="s">
        <v>2170</v>
      </c>
      <c r="B72" s="280"/>
      <c r="C72" s="280"/>
      <c r="D72" s="280"/>
      <c r="E72" s="128" t="s">
        <v>2171</v>
      </c>
      <c r="F72" s="129" t="s">
        <v>2172</v>
      </c>
      <c r="G72" s="129" t="s">
        <v>2173</v>
      </c>
      <c r="H72" s="128"/>
      <c r="I72" s="129" t="s">
        <v>2172</v>
      </c>
      <c r="J72" s="129" t="s">
        <v>2173</v>
      </c>
    </row>
    <row r="73" spans="1:10" ht="11.25" customHeight="1">
      <c r="A73" s="176" t="s">
        <v>619</v>
      </c>
      <c r="B73" s="176"/>
      <c r="C73" s="176"/>
      <c r="D73" s="176"/>
      <c r="E73" s="180" t="s">
        <v>620</v>
      </c>
      <c r="F73" s="136"/>
      <c r="G73" s="136"/>
      <c r="H73" s="135"/>
      <c r="I73" s="136"/>
      <c r="J73" s="136"/>
    </row>
    <row r="74" spans="1:10" ht="11.25" customHeight="1">
      <c r="A74" s="134" t="s">
        <v>602</v>
      </c>
      <c r="B74" s="130"/>
      <c r="C74" s="130"/>
      <c r="D74" s="130"/>
      <c r="E74" s="122"/>
      <c r="F74" s="139"/>
      <c r="G74" s="139"/>
      <c r="H74" s="136"/>
      <c r="I74" s="139"/>
      <c r="J74" s="139"/>
    </row>
    <row r="75" spans="1:10" ht="11.25" customHeight="1">
      <c r="A75" s="138" t="s">
        <v>582</v>
      </c>
      <c r="B75" s="130"/>
      <c r="C75" s="130"/>
      <c r="D75" s="130"/>
      <c r="E75" s="122"/>
      <c r="F75" s="139">
        <v>104</v>
      </c>
      <c r="G75" s="139">
        <v>19974</v>
      </c>
      <c r="H75" s="136"/>
      <c r="I75" s="139">
        <v>68</v>
      </c>
      <c r="J75" s="139">
        <v>12342</v>
      </c>
    </row>
    <row r="76" spans="1:10" ht="11.25" customHeight="1">
      <c r="A76" s="138" t="s">
        <v>603</v>
      </c>
      <c r="B76" s="130"/>
      <c r="C76" s="130"/>
      <c r="D76" s="130"/>
      <c r="E76" s="122"/>
      <c r="F76" s="139">
        <v>10</v>
      </c>
      <c r="G76" s="139">
        <v>1588</v>
      </c>
      <c r="H76" s="136"/>
      <c r="I76" s="139">
        <v>12</v>
      </c>
      <c r="J76" s="139">
        <v>2388</v>
      </c>
    </row>
    <row r="77" spans="1:10" ht="11.25" customHeight="1">
      <c r="A77" s="138" t="s">
        <v>583</v>
      </c>
      <c r="B77" s="130"/>
      <c r="C77" s="130"/>
      <c r="D77" s="130"/>
      <c r="E77" s="122"/>
      <c r="F77" s="143">
        <v>11</v>
      </c>
      <c r="G77" s="139">
        <v>2403</v>
      </c>
      <c r="H77" s="136"/>
      <c r="I77" s="143">
        <v>0.1</v>
      </c>
      <c r="J77" s="143">
        <v>12</v>
      </c>
    </row>
    <row r="78" spans="1:10" ht="11.25" customHeight="1">
      <c r="A78" s="181" t="s">
        <v>1094</v>
      </c>
      <c r="B78" s="130"/>
      <c r="C78" s="130"/>
      <c r="D78" s="130"/>
      <c r="E78" s="122"/>
      <c r="F78" s="132">
        <f>SUM(F75:F77)</f>
        <v>125</v>
      </c>
      <c r="G78" s="132">
        <f>SUM(G75:G77)</f>
        <v>23965</v>
      </c>
      <c r="H78" s="132"/>
      <c r="I78" s="132">
        <f>SUM(I75:I77)</f>
        <v>80.1</v>
      </c>
      <c r="J78" s="132">
        <f>SUM(J75:J77)</f>
        <v>14742</v>
      </c>
    </row>
    <row r="79" spans="1:10" ht="11.25" customHeight="1">
      <c r="A79" s="134" t="s">
        <v>585</v>
      </c>
      <c r="B79" s="130"/>
      <c r="C79" s="130"/>
      <c r="D79" s="130"/>
      <c r="E79" s="122"/>
      <c r="F79" s="136"/>
      <c r="G79" s="136"/>
      <c r="H79" s="136"/>
      <c r="I79" s="136"/>
      <c r="J79" s="136"/>
    </row>
    <row r="80" spans="1:10" ht="11.25" customHeight="1">
      <c r="A80" s="138" t="s">
        <v>621</v>
      </c>
      <c r="B80" s="130"/>
      <c r="C80" s="130"/>
      <c r="D80" s="130"/>
      <c r="E80" s="122"/>
      <c r="F80" s="139">
        <v>66</v>
      </c>
      <c r="G80" s="139">
        <v>13519</v>
      </c>
      <c r="H80" s="136"/>
      <c r="I80" s="139">
        <v>13</v>
      </c>
      <c r="J80" s="139">
        <v>2081</v>
      </c>
    </row>
    <row r="81" spans="1:10" ht="11.25" customHeight="1">
      <c r="A81" s="138" t="s">
        <v>587</v>
      </c>
      <c r="B81" s="130"/>
      <c r="C81" s="130"/>
      <c r="D81" s="130"/>
      <c r="E81" s="122"/>
      <c r="F81" s="139">
        <v>22</v>
      </c>
      <c r="G81" s="139">
        <v>3520</v>
      </c>
      <c r="H81" s="136"/>
      <c r="I81" s="143">
        <v>122</v>
      </c>
      <c r="J81" s="143">
        <v>22573</v>
      </c>
    </row>
    <row r="82" spans="1:10" ht="11.25" customHeight="1">
      <c r="A82" s="138" t="s">
        <v>588</v>
      </c>
      <c r="B82" s="130"/>
      <c r="C82" s="130"/>
      <c r="D82" s="130"/>
      <c r="E82" s="122"/>
      <c r="F82" s="139">
        <v>101</v>
      </c>
      <c r="G82" s="139">
        <v>17879</v>
      </c>
      <c r="H82" s="136"/>
      <c r="I82" s="139">
        <v>117</v>
      </c>
      <c r="J82" s="139">
        <v>19245</v>
      </c>
    </row>
    <row r="83" spans="1:10" ht="11.25" customHeight="1">
      <c r="A83" s="138" t="s">
        <v>589</v>
      </c>
      <c r="B83" s="130"/>
      <c r="C83" s="130"/>
      <c r="D83" s="130"/>
      <c r="E83" s="122"/>
      <c r="F83" s="139">
        <v>16</v>
      </c>
      <c r="G83" s="139">
        <v>2917</v>
      </c>
      <c r="H83" s="136"/>
      <c r="I83" s="139">
        <v>92</v>
      </c>
      <c r="J83" s="139">
        <v>16919</v>
      </c>
    </row>
    <row r="84" spans="1:10" ht="11.25" customHeight="1">
      <c r="A84" s="138" t="s">
        <v>590</v>
      </c>
      <c r="B84" s="130"/>
      <c r="C84" s="130"/>
      <c r="D84" s="130"/>
      <c r="E84" s="122"/>
      <c r="F84" s="139">
        <v>345</v>
      </c>
      <c r="G84" s="139">
        <v>58755</v>
      </c>
      <c r="H84" s="136"/>
      <c r="I84" s="139">
        <v>239</v>
      </c>
      <c r="J84" s="139">
        <v>42412</v>
      </c>
    </row>
    <row r="85" spans="1:10" ht="11.25" customHeight="1">
      <c r="A85" s="138" t="s">
        <v>622</v>
      </c>
      <c r="B85" s="130"/>
      <c r="C85" s="130"/>
      <c r="D85" s="130"/>
      <c r="E85" s="122"/>
      <c r="F85" s="139">
        <v>39</v>
      </c>
      <c r="G85" s="139">
        <v>6446</v>
      </c>
      <c r="H85" s="136"/>
      <c r="I85" s="143">
        <v>25</v>
      </c>
      <c r="J85" s="143">
        <v>4851</v>
      </c>
    </row>
    <row r="86" spans="1:10" ht="11.25" customHeight="1">
      <c r="A86" s="138" t="s">
        <v>617</v>
      </c>
      <c r="B86" s="130"/>
      <c r="C86" s="130"/>
      <c r="D86" s="130"/>
      <c r="E86" s="122"/>
      <c r="F86" s="139">
        <v>8</v>
      </c>
      <c r="G86" s="139">
        <v>1485</v>
      </c>
      <c r="H86" s="136"/>
      <c r="I86" s="139">
        <v>3</v>
      </c>
      <c r="J86" s="139">
        <v>581</v>
      </c>
    </row>
    <row r="87" spans="1:10" ht="11.25" customHeight="1">
      <c r="A87" s="138" t="s">
        <v>623</v>
      </c>
      <c r="B87" s="130"/>
      <c r="C87" s="130"/>
      <c r="D87" s="130"/>
      <c r="E87" s="122"/>
      <c r="F87" s="136">
        <v>8</v>
      </c>
      <c r="G87" s="136">
        <v>1650</v>
      </c>
      <c r="H87" s="136"/>
      <c r="I87" s="136">
        <v>31</v>
      </c>
      <c r="J87" s="136">
        <v>4812</v>
      </c>
    </row>
    <row r="88" spans="1:10" ht="11.25" customHeight="1">
      <c r="A88" s="138" t="s">
        <v>592</v>
      </c>
      <c r="B88" s="130"/>
      <c r="C88" s="130"/>
      <c r="D88" s="130"/>
      <c r="E88" s="122"/>
      <c r="F88" s="139">
        <v>31</v>
      </c>
      <c r="G88" s="139">
        <v>6246</v>
      </c>
      <c r="H88" s="136"/>
      <c r="I88" s="139">
        <v>49</v>
      </c>
      <c r="J88" s="139">
        <v>7874</v>
      </c>
    </row>
    <row r="89" spans="1:10" ht="11.25" customHeight="1">
      <c r="A89" s="138" t="s">
        <v>594</v>
      </c>
      <c r="B89" s="130"/>
      <c r="C89" s="130"/>
      <c r="D89" s="130"/>
      <c r="E89" s="122"/>
      <c r="F89" s="139">
        <v>253</v>
      </c>
      <c r="G89" s="139">
        <v>46735</v>
      </c>
      <c r="H89" s="136"/>
      <c r="I89" s="139">
        <v>188</v>
      </c>
      <c r="J89" s="139">
        <v>30062</v>
      </c>
    </row>
    <row r="90" spans="1:10" ht="11.25" customHeight="1">
      <c r="A90" s="138" t="s">
        <v>597</v>
      </c>
      <c r="B90" s="130"/>
      <c r="C90" s="130"/>
      <c r="D90" s="130"/>
      <c r="E90" s="122"/>
      <c r="F90" s="144">
        <f>F91-SUM(F80:F89)</f>
        <v>220</v>
      </c>
      <c r="G90" s="144">
        <f>G91-SUM(G80:G89)</f>
        <v>39717</v>
      </c>
      <c r="H90" s="144"/>
      <c r="I90" s="144">
        <f>I91-SUM(I80:I89)</f>
        <v>97</v>
      </c>
      <c r="J90" s="144">
        <f>J91-SUM(J80:J89)</f>
        <v>16386</v>
      </c>
    </row>
    <row r="91" spans="1:10" ht="11.25" customHeight="1">
      <c r="A91" s="181" t="s">
        <v>1094</v>
      </c>
      <c r="B91" s="130"/>
      <c r="C91" s="130"/>
      <c r="D91" s="130"/>
      <c r="E91" s="122"/>
      <c r="F91" s="132">
        <v>1109</v>
      </c>
      <c r="G91" s="132">
        <v>198869</v>
      </c>
      <c r="H91" s="132"/>
      <c r="I91" s="132">
        <v>976</v>
      </c>
      <c r="J91" s="132">
        <v>167796</v>
      </c>
    </row>
    <row r="92" spans="1:10" ht="11.25" customHeight="1">
      <c r="A92" s="138" t="s">
        <v>598</v>
      </c>
      <c r="B92" s="130"/>
      <c r="C92" s="130"/>
      <c r="D92" s="130"/>
      <c r="E92" s="122"/>
      <c r="F92" s="182">
        <f>F78+F91</f>
        <v>1234</v>
      </c>
      <c r="G92" s="182">
        <f>G78+G91</f>
        <v>222834</v>
      </c>
      <c r="H92" s="182"/>
      <c r="I92" s="182">
        <f>I78+I91</f>
        <v>1056.1</v>
      </c>
      <c r="J92" s="182">
        <f>J78+J91</f>
        <v>182538</v>
      </c>
    </row>
    <row r="93" spans="1:10" ht="11.25" customHeight="1">
      <c r="A93" s="176" t="s">
        <v>624</v>
      </c>
      <c r="B93" s="176"/>
      <c r="C93" s="176"/>
      <c r="D93" s="176"/>
      <c r="E93" s="183" t="s">
        <v>625</v>
      </c>
      <c r="F93" s="136"/>
      <c r="G93" s="136"/>
      <c r="H93" s="135"/>
      <c r="I93" s="136"/>
      <c r="J93" s="136"/>
    </row>
    <row r="94" spans="1:10" ht="11.25" customHeight="1">
      <c r="A94" s="134" t="s">
        <v>626</v>
      </c>
      <c r="B94" s="130"/>
      <c r="C94" s="130"/>
      <c r="D94" s="130"/>
      <c r="E94" s="148"/>
      <c r="F94" s="174">
        <v>0.3</v>
      </c>
      <c r="G94" s="174">
        <v>39</v>
      </c>
      <c r="H94" s="174"/>
      <c r="I94" s="174">
        <v>6</v>
      </c>
      <c r="J94" s="174">
        <v>675</v>
      </c>
    </row>
    <row r="95" spans="1:10" ht="11.25" customHeight="1">
      <c r="A95" s="134" t="s">
        <v>585</v>
      </c>
      <c r="B95" s="130"/>
      <c r="C95" s="130"/>
      <c r="D95" s="130"/>
      <c r="E95" s="148"/>
      <c r="F95" s="136"/>
      <c r="G95" s="136"/>
      <c r="H95" s="136"/>
      <c r="I95" s="136"/>
      <c r="J95" s="136"/>
    </row>
    <row r="96" spans="1:10" ht="11.25" customHeight="1">
      <c r="A96" s="138" t="s">
        <v>589</v>
      </c>
      <c r="B96" s="130"/>
      <c r="C96" s="130"/>
      <c r="D96" s="130"/>
      <c r="E96" s="148"/>
      <c r="F96" s="139">
        <v>37</v>
      </c>
      <c r="G96" s="139">
        <v>3392</v>
      </c>
      <c r="H96" s="136"/>
      <c r="I96" s="139">
        <v>146</v>
      </c>
      <c r="J96" s="139">
        <v>14448</v>
      </c>
    </row>
    <row r="97" spans="1:10" ht="11.25" customHeight="1">
      <c r="A97" s="138" t="s">
        <v>590</v>
      </c>
      <c r="B97" s="130"/>
      <c r="C97" s="130"/>
      <c r="D97" s="130"/>
      <c r="E97" s="148"/>
      <c r="F97" s="139">
        <v>277</v>
      </c>
      <c r="G97" s="139">
        <v>24538</v>
      </c>
      <c r="H97" s="136"/>
      <c r="I97" s="139">
        <v>770</v>
      </c>
      <c r="J97" s="139">
        <v>84286</v>
      </c>
    </row>
    <row r="98" spans="1:10" ht="11.25" customHeight="1">
      <c r="A98" s="138" t="s">
        <v>617</v>
      </c>
      <c r="B98" s="130"/>
      <c r="C98" s="130"/>
      <c r="D98" s="130"/>
      <c r="E98" s="148"/>
      <c r="F98" s="139">
        <v>68</v>
      </c>
      <c r="G98" s="139">
        <v>5470</v>
      </c>
      <c r="H98" s="136"/>
      <c r="I98" s="139">
        <v>12</v>
      </c>
      <c r="J98" s="139">
        <v>1093</v>
      </c>
    </row>
    <row r="99" spans="1:10" ht="11.25" customHeight="1">
      <c r="A99" s="138" t="s">
        <v>597</v>
      </c>
      <c r="B99" s="130"/>
      <c r="C99" s="130"/>
      <c r="D99" s="130"/>
      <c r="E99" s="122"/>
      <c r="F99" s="144">
        <f>F100-SUM(F96:F98)</f>
        <v>111</v>
      </c>
      <c r="G99" s="144">
        <f>G100-SUM(G96:G98)</f>
        <v>8702</v>
      </c>
      <c r="H99" s="144"/>
      <c r="I99" s="144">
        <f>I100-SUM(I96:I98)</f>
        <v>62</v>
      </c>
      <c r="J99" s="144">
        <f>J100-SUM(J96:J98)</f>
        <v>7394</v>
      </c>
    </row>
    <row r="100" spans="1:10" ht="11.25" customHeight="1">
      <c r="A100" s="181" t="s">
        <v>1094</v>
      </c>
      <c r="B100" s="130"/>
      <c r="C100" s="130"/>
      <c r="D100" s="130"/>
      <c r="E100" s="122"/>
      <c r="F100" s="184">
        <v>493</v>
      </c>
      <c r="G100" s="184">
        <v>42102</v>
      </c>
      <c r="H100" s="184"/>
      <c r="I100" s="184">
        <v>990</v>
      </c>
      <c r="J100" s="184">
        <v>107221</v>
      </c>
    </row>
    <row r="101" spans="1:10" ht="11.25" customHeight="1">
      <c r="A101" s="138" t="s">
        <v>598</v>
      </c>
      <c r="B101" s="130"/>
      <c r="C101" s="130"/>
      <c r="D101" s="130"/>
      <c r="E101" s="122"/>
      <c r="F101" s="182">
        <f>F94+F100</f>
        <v>493.3</v>
      </c>
      <c r="G101" s="182">
        <f>G94+G100</f>
        <v>42141</v>
      </c>
      <c r="H101" s="182"/>
      <c r="I101" s="182">
        <f>I94+I100</f>
        <v>996</v>
      </c>
      <c r="J101" s="182">
        <f>J94+J100</f>
        <v>107896</v>
      </c>
    </row>
    <row r="102" spans="1:10" ht="11.25" customHeight="1">
      <c r="A102" s="176" t="s">
        <v>627</v>
      </c>
      <c r="B102" s="176"/>
      <c r="C102" s="176"/>
      <c r="D102" s="176"/>
      <c r="E102" s="183" t="s">
        <v>628</v>
      </c>
      <c r="F102" s="136"/>
      <c r="G102" s="136"/>
      <c r="H102" s="135"/>
      <c r="I102" s="136"/>
      <c r="J102" s="136"/>
    </row>
    <row r="103" spans="1:10" ht="11.25" customHeight="1">
      <c r="A103" s="134" t="s">
        <v>602</v>
      </c>
      <c r="B103" s="130"/>
      <c r="C103" s="130"/>
      <c r="D103" s="130"/>
      <c r="E103" s="122"/>
      <c r="F103" s="139"/>
      <c r="G103" s="139"/>
      <c r="H103" s="136"/>
      <c r="I103" s="139"/>
      <c r="J103" s="139"/>
    </row>
    <row r="104" spans="1:10" ht="11.25" customHeight="1">
      <c r="A104" s="138" t="s">
        <v>609</v>
      </c>
      <c r="B104" s="130"/>
      <c r="C104" s="130"/>
      <c r="D104" s="130"/>
      <c r="E104" s="122"/>
      <c r="F104" s="143" t="s">
        <v>584</v>
      </c>
      <c r="G104" s="143" t="s">
        <v>584</v>
      </c>
      <c r="H104" s="136"/>
      <c r="I104" s="143" t="s">
        <v>1849</v>
      </c>
      <c r="J104" s="143">
        <v>0.6</v>
      </c>
    </row>
    <row r="105" spans="1:10" ht="11.25" customHeight="1">
      <c r="A105" s="138" t="s">
        <v>582</v>
      </c>
      <c r="B105" s="130"/>
      <c r="C105" s="130"/>
      <c r="D105" s="130"/>
      <c r="E105" s="122"/>
      <c r="F105" s="139">
        <v>5</v>
      </c>
      <c r="G105" s="139">
        <v>882</v>
      </c>
      <c r="H105" s="136"/>
      <c r="I105" s="139">
        <v>0.6</v>
      </c>
      <c r="J105" s="139">
        <v>166</v>
      </c>
    </row>
    <row r="106" spans="1:10" ht="11.25" customHeight="1">
      <c r="A106" s="138" t="s">
        <v>603</v>
      </c>
      <c r="B106" s="130"/>
      <c r="C106" s="130"/>
      <c r="D106" s="130"/>
      <c r="E106" s="122"/>
      <c r="F106" s="143" t="s">
        <v>1849</v>
      </c>
      <c r="G106" s="143">
        <v>0.1</v>
      </c>
      <c r="H106" s="136"/>
      <c r="I106" s="143">
        <v>0.1</v>
      </c>
      <c r="J106" s="143">
        <v>17</v>
      </c>
    </row>
    <row r="107" spans="1:10" ht="11.25" customHeight="1">
      <c r="A107" s="138" t="s">
        <v>583</v>
      </c>
      <c r="B107" s="130"/>
      <c r="C107" s="130"/>
      <c r="D107" s="130"/>
      <c r="E107" s="122"/>
      <c r="F107" s="143">
        <v>1</v>
      </c>
      <c r="G107" s="143">
        <v>18</v>
      </c>
      <c r="H107" s="136"/>
      <c r="I107" s="143" t="s">
        <v>1849</v>
      </c>
      <c r="J107" s="143">
        <v>21</v>
      </c>
    </row>
    <row r="108" spans="1:10" ht="11.25" customHeight="1">
      <c r="A108" s="138" t="s">
        <v>605</v>
      </c>
      <c r="B108" s="130"/>
      <c r="C108" s="130"/>
      <c r="D108" s="130"/>
      <c r="E108" s="122"/>
      <c r="F108" s="143" t="s">
        <v>584</v>
      </c>
      <c r="G108" s="143" t="s">
        <v>584</v>
      </c>
      <c r="H108" s="136"/>
      <c r="I108" s="143">
        <v>0.1</v>
      </c>
      <c r="J108" s="143">
        <v>23</v>
      </c>
    </row>
    <row r="109" spans="1:10" ht="11.25" customHeight="1">
      <c r="A109" s="138" t="s">
        <v>611</v>
      </c>
      <c r="B109" s="130"/>
      <c r="C109" s="130"/>
      <c r="D109" s="130"/>
      <c r="E109" s="122"/>
      <c r="F109" s="143" t="s">
        <v>1849</v>
      </c>
      <c r="G109" s="143">
        <v>2</v>
      </c>
      <c r="H109" s="136"/>
      <c r="I109" s="143">
        <v>0.3</v>
      </c>
      <c r="J109" s="143">
        <v>117</v>
      </c>
    </row>
    <row r="110" spans="1:10" ht="11.25" customHeight="1">
      <c r="A110" s="138" t="s">
        <v>612</v>
      </c>
      <c r="B110" s="130"/>
      <c r="C110" s="130"/>
      <c r="D110" s="130"/>
      <c r="E110" s="122"/>
      <c r="F110" s="143">
        <v>2</v>
      </c>
      <c r="G110" s="143">
        <v>587</v>
      </c>
      <c r="H110" s="136"/>
      <c r="I110" s="143">
        <v>3</v>
      </c>
      <c r="J110" s="143">
        <v>662</v>
      </c>
    </row>
    <row r="111" spans="1:10" ht="11.25" customHeight="1">
      <c r="A111" s="181" t="s">
        <v>1094</v>
      </c>
      <c r="B111" s="130"/>
      <c r="C111" s="130"/>
      <c r="D111" s="130"/>
      <c r="E111" s="122"/>
      <c r="F111" s="132">
        <f>SUM(F104:F110)</f>
        <v>8</v>
      </c>
      <c r="G111" s="132">
        <f>SUM(G104:G110)</f>
        <v>1489.1</v>
      </c>
      <c r="H111" s="132"/>
      <c r="I111" s="132">
        <f>SUM(I104:I110)</f>
        <v>4.1</v>
      </c>
      <c r="J111" s="132">
        <f>SUM(J104:J110)</f>
        <v>1006.6</v>
      </c>
    </row>
    <row r="112" spans="1:10" ht="11.25" customHeight="1">
      <c r="A112" s="134" t="s">
        <v>585</v>
      </c>
      <c r="B112" s="130"/>
      <c r="C112" s="130"/>
      <c r="D112" s="130"/>
      <c r="E112" s="122"/>
      <c r="F112" s="136"/>
      <c r="G112" s="136"/>
      <c r="H112" s="136"/>
      <c r="I112" s="136"/>
      <c r="J112" s="136"/>
    </row>
    <row r="113" spans="1:10" ht="11.25" customHeight="1">
      <c r="A113" s="138" t="s">
        <v>629</v>
      </c>
      <c r="B113" s="130"/>
      <c r="C113" s="130"/>
      <c r="D113" s="130"/>
      <c r="E113" s="122"/>
      <c r="F113" s="143">
        <v>0.3</v>
      </c>
      <c r="G113" s="143">
        <v>84</v>
      </c>
      <c r="H113" s="136"/>
      <c r="I113" s="143" t="s">
        <v>584</v>
      </c>
      <c r="J113" s="143" t="s">
        <v>584</v>
      </c>
    </row>
    <row r="114" spans="1:10" ht="11.25" customHeight="1">
      <c r="A114" s="138" t="s">
        <v>1205</v>
      </c>
      <c r="B114" s="130"/>
      <c r="C114" s="130"/>
      <c r="D114" s="130"/>
      <c r="E114" s="122"/>
      <c r="F114" s="136">
        <v>3</v>
      </c>
      <c r="G114" s="136">
        <v>497</v>
      </c>
      <c r="H114" s="136"/>
      <c r="I114" s="143" t="s">
        <v>584</v>
      </c>
      <c r="J114" s="143" t="s">
        <v>584</v>
      </c>
    </row>
    <row r="115" spans="1:10" ht="11.25" customHeight="1">
      <c r="A115" s="138" t="s">
        <v>594</v>
      </c>
      <c r="B115" s="130"/>
      <c r="C115" s="130"/>
      <c r="D115" s="130"/>
      <c r="E115" s="122"/>
      <c r="F115" s="143" t="s">
        <v>584</v>
      </c>
      <c r="G115" s="143" t="s">
        <v>584</v>
      </c>
      <c r="H115" s="136"/>
      <c r="I115" s="143">
        <v>0.1</v>
      </c>
      <c r="J115" s="143">
        <v>33</v>
      </c>
    </row>
    <row r="116" spans="1:10" ht="11.25" customHeight="1">
      <c r="A116" s="138" t="s">
        <v>597</v>
      </c>
      <c r="B116" s="130"/>
      <c r="C116" s="130"/>
      <c r="D116" s="130"/>
      <c r="E116" s="122"/>
      <c r="F116" s="143" t="s">
        <v>1849</v>
      </c>
      <c r="G116" s="139">
        <f>G117-SUM(G113:G115)</f>
        <v>3</v>
      </c>
      <c r="H116" s="136"/>
      <c r="I116" s="143" t="s">
        <v>1616</v>
      </c>
      <c r="J116" s="143" t="s">
        <v>1616</v>
      </c>
    </row>
    <row r="117" spans="1:10" ht="11.25" customHeight="1">
      <c r="A117" s="181" t="s">
        <v>1094</v>
      </c>
      <c r="B117" s="130"/>
      <c r="C117" s="130"/>
      <c r="D117" s="130"/>
      <c r="E117" s="122"/>
      <c r="F117" s="132">
        <v>3.3</v>
      </c>
      <c r="G117" s="132">
        <v>584</v>
      </c>
      <c r="H117" s="132"/>
      <c r="I117" s="132">
        <v>0.1</v>
      </c>
      <c r="J117" s="132">
        <v>33</v>
      </c>
    </row>
    <row r="118" spans="1:10" ht="11.25" customHeight="1">
      <c r="A118" s="138" t="s">
        <v>598</v>
      </c>
      <c r="B118" s="130"/>
      <c r="C118" s="130"/>
      <c r="D118" s="130"/>
      <c r="E118" s="126"/>
      <c r="F118" s="182">
        <f>F111+F117</f>
        <v>11.3</v>
      </c>
      <c r="G118" s="182">
        <f>G111+G117</f>
        <v>2073.1</v>
      </c>
      <c r="H118" s="182"/>
      <c r="I118" s="182">
        <f>I111+I117</f>
        <v>4.199999999999999</v>
      </c>
      <c r="J118" s="182">
        <f>J111+J117</f>
        <v>1039.6</v>
      </c>
    </row>
    <row r="119" spans="1:10" ht="11.25" customHeight="1">
      <c r="A119" s="146" t="s">
        <v>1206</v>
      </c>
      <c r="B119" s="130"/>
      <c r="C119" s="130"/>
      <c r="D119" s="130"/>
      <c r="E119" s="183" t="s">
        <v>1207</v>
      </c>
      <c r="F119" s="136"/>
      <c r="G119" s="136"/>
      <c r="H119" s="136"/>
      <c r="I119" s="136"/>
      <c r="J119" s="136"/>
    </row>
    <row r="120" spans="1:10" ht="11.25" customHeight="1">
      <c r="A120" s="134" t="s">
        <v>602</v>
      </c>
      <c r="B120" s="146"/>
      <c r="C120" s="146"/>
      <c r="D120" s="146"/>
      <c r="E120" s="122"/>
      <c r="F120" s="136"/>
      <c r="G120" s="136"/>
      <c r="H120" s="136"/>
      <c r="I120" s="136"/>
      <c r="J120" s="136"/>
    </row>
    <row r="121" spans="1:10" ht="11.25" customHeight="1">
      <c r="A121" s="138" t="s">
        <v>582</v>
      </c>
      <c r="B121" s="130"/>
      <c r="C121" s="130"/>
      <c r="D121" s="186" t="s">
        <v>1208</v>
      </c>
      <c r="E121" s="122"/>
      <c r="F121" s="143" t="s">
        <v>584</v>
      </c>
      <c r="G121" s="143" t="s">
        <v>584</v>
      </c>
      <c r="H121" s="136"/>
      <c r="I121" s="139">
        <v>65</v>
      </c>
      <c r="J121" s="139">
        <v>9</v>
      </c>
    </row>
    <row r="122" spans="1:10" ht="11.25" customHeight="1">
      <c r="A122" s="138" t="s">
        <v>583</v>
      </c>
      <c r="B122" s="130"/>
      <c r="C122" s="130"/>
      <c r="D122" s="186" t="s">
        <v>1618</v>
      </c>
      <c r="E122" s="122"/>
      <c r="F122" s="143">
        <v>10690</v>
      </c>
      <c r="G122" s="143">
        <v>1399</v>
      </c>
      <c r="H122" s="136"/>
      <c r="I122" s="143">
        <v>474</v>
      </c>
      <c r="J122" s="143">
        <v>84</v>
      </c>
    </row>
    <row r="123" spans="1:10" ht="11.25" customHeight="1">
      <c r="A123" s="138" t="s">
        <v>605</v>
      </c>
      <c r="B123" s="130"/>
      <c r="C123" s="130"/>
      <c r="D123" s="186" t="s">
        <v>1618</v>
      </c>
      <c r="E123" s="122"/>
      <c r="F123" s="143">
        <v>78203</v>
      </c>
      <c r="G123" s="143">
        <v>7789</v>
      </c>
      <c r="H123" s="136"/>
      <c r="I123" s="143">
        <v>93435</v>
      </c>
      <c r="J123" s="143">
        <v>16868</v>
      </c>
    </row>
    <row r="124" spans="1:10" ht="11.25" customHeight="1">
      <c r="A124" s="138" t="s">
        <v>611</v>
      </c>
      <c r="B124" s="130"/>
      <c r="C124" s="130"/>
      <c r="D124" s="186" t="s">
        <v>1618</v>
      </c>
      <c r="E124" s="122"/>
      <c r="F124" s="143">
        <v>240</v>
      </c>
      <c r="G124" s="143">
        <v>33</v>
      </c>
      <c r="H124" s="136"/>
      <c r="I124" s="143">
        <v>60</v>
      </c>
      <c r="J124" s="143">
        <v>9</v>
      </c>
    </row>
    <row r="125" spans="1:10" ht="11.25" customHeight="1">
      <c r="A125" s="138" t="s">
        <v>613</v>
      </c>
      <c r="B125" s="130"/>
      <c r="C125" s="130"/>
      <c r="D125" s="186" t="s">
        <v>1618</v>
      </c>
      <c r="E125" s="122"/>
      <c r="F125" s="143">
        <v>180</v>
      </c>
      <c r="G125" s="143">
        <v>26</v>
      </c>
      <c r="H125" s="136"/>
      <c r="I125" s="143" t="s">
        <v>584</v>
      </c>
      <c r="J125" s="143" t="s">
        <v>584</v>
      </c>
    </row>
    <row r="126" spans="1:10" ht="11.25" customHeight="1">
      <c r="A126" s="181" t="s">
        <v>1094</v>
      </c>
      <c r="B126" s="130"/>
      <c r="C126" s="130"/>
      <c r="D126" s="186" t="s">
        <v>1618</v>
      </c>
      <c r="E126" s="126"/>
      <c r="F126" s="184">
        <f>SUM(F120:F125)</f>
        <v>89313</v>
      </c>
      <c r="G126" s="184">
        <f>SUM(G120:G125)</f>
        <v>9247</v>
      </c>
      <c r="H126" s="184"/>
      <c r="I126" s="184">
        <f>SUM(I120:I125)</f>
        <v>94034</v>
      </c>
      <c r="J126" s="184">
        <f>SUM(J120:J125)</f>
        <v>16970</v>
      </c>
    </row>
    <row r="127" spans="1:10" ht="11.25" customHeight="1">
      <c r="A127" s="134" t="s">
        <v>1209</v>
      </c>
      <c r="B127" s="130"/>
      <c r="C127" s="130"/>
      <c r="D127" s="186" t="s">
        <v>1618</v>
      </c>
      <c r="E127" s="126"/>
      <c r="F127" s="136">
        <v>3726</v>
      </c>
      <c r="G127" s="136">
        <v>474</v>
      </c>
      <c r="H127" s="136"/>
      <c r="I127" s="136">
        <v>494</v>
      </c>
      <c r="J127" s="136">
        <v>102</v>
      </c>
    </row>
    <row r="128" spans="1:10" ht="11.25" customHeight="1">
      <c r="A128" s="138" t="s">
        <v>598</v>
      </c>
      <c r="B128" s="130"/>
      <c r="C128" s="130"/>
      <c r="D128" s="186" t="s">
        <v>1618</v>
      </c>
      <c r="E128" s="128"/>
      <c r="F128" s="185">
        <f>SUM(F126:F127)</f>
        <v>93039</v>
      </c>
      <c r="G128" s="185">
        <f>SUM(G126:G127)</f>
        <v>9721</v>
      </c>
      <c r="H128" s="185"/>
      <c r="I128" s="185">
        <f>SUM(I126:I127)</f>
        <v>94528</v>
      </c>
      <c r="J128" s="185">
        <f>SUM(J126:J127)</f>
        <v>17072</v>
      </c>
    </row>
    <row r="129" spans="1:10" ht="11.25" customHeight="1">
      <c r="A129" s="283" t="s">
        <v>1615</v>
      </c>
      <c r="B129" s="283"/>
      <c r="C129" s="283"/>
      <c r="D129" s="283"/>
      <c r="E129" s="283"/>
      <c r="F129" s="283"/>
      <c r="G129" s="283"/>
      <c r="H129" s="283"/>
      <c r="I129" s="283"/>
      <c r="J129" s="283"/>
    </row>
    <row r="130" spans="1:10" ht="11.25" customHeight="1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</row>
    <row r="131" spans="1:10" ht="11.25" customHeight="1">
      <c r="A131" s="253" t="s">
        <v>618</v>
      </c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1:10" ht="11.25" customHeight="1">
      <c r="A132" s="253" t="s">
        <v>2502</v>
      </c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1:10" ht="11.25" customHeight="1">
      <c r="A133" s="287"/>
      <c r="B133" s="287"/>
      <c r="C133" s="287"/>
      <c r="D133" s="287"/>
      <c r="E133" s="287"/>
      <c r="F133" s="287"/>
      <c r="G133" s="287"/>
      <c r="H133" s="287"/>
      <c r="I133" s="287"/>
      <c r="J133" s="287"/>
    </row>
    <row r="134" spans="1:10" ht="11.25" customHeight="1">
      <c r="A134" s="283" t="s">
        <v>1210</v>
      </c>
      <c r="B134" s="283"/>
      <c r="C134" s="283"/>
      <c r="D134" s="283"/>
      <c r="E134" s="283"/>
      <c r="F134" s="283"/>
      <c r="G134" s="283"/>
      <c r="H134" s="283"/>
      <c r="I134" s="283"/>
      <c r="J134" s="283"/>
    </row>
    <row r="135" spans="1:10" ht="11.25" customHeight="1">
      <c r="A135" s="285" t="s">
        <v>1071</v>
      </c>
      <c r="B135" s="285"/>
      <c r="C135" s="285"/>
      <c r="D135" s="285"/>
      <c r="E135" s="285"/>
      <c r="F135" s="285"/>
      <c r="G135" s="285"/>
      <c r="H135" s="285"/>
      <c r="I135" s="285"/>
      <c r="J135" s="285"/>
    </row>
    <row r="136" spans="1:10" ht="11.25" customHeight="1">
      <c r="A136" s="285" t="s">
        <v>1211</v>
      </c>
      <c r="B136" s="285"/>
      <c r="C136" s="285"/>
      <c r="D136" s="285"/>
      <c r="E136" s="285"/>
      <c r="F136" s="285"/>
      <c r="G136" s="285"/>
      <c r="H136" s="285"/>
      <c r="I136" s="285"/>
      <c r="J136" s="285"/>
    </row>
    <row r="137" spans="1:10" ht="11.25" customHeight="1">
      <c r="A137" s="286" t="s">
        <v>1212</v>
      </c>
      <c r="B137" s="286"/>
      <c r="C137" s="286"/>
      <c r="D137" s="286"/>
      <c r="E137" s="286"/>
      <c r="F137" s="286"/>
      <c r="G137" s="286"/>
      <c r="H137" s="286"/>
      <c r="I137" s="286"/>
      <c r="J137" s="286"/>
    </row>
    <row r="138" spans="1:10" ht="11.25" customHeight="1">
      <c r="A138" s="284" t="s">
        <v>1213</v>
      </c>
      <c r="B138" s="284"/>
      <c r="C138" s="284"/>
      <c r="D138" s="284"/>
      <c r="E138" s="284"/>
      <c r="F138" s="284"/>
      <c r="G138" s="284"/>
      <c r="H138" s="284"/>
      <c r="I138" s="284"/>
      <c r="J138" s="284"/>
    </row>
    <row r="139" spans="1:10" ht="11.25" customHeight="1">
      <c r="A139" s="285" t="s">
        <v>1851</v>
      </c>
      <c r="B139" s="285"/>
      <c r="C139" s="285"/>
      <c r="D139" s="285"/>
      <c r="E139" s="285"/>
      <c r="F139" s="285"/>
      <c r="G139" s="285"/>
      <c r="H139" s="285"/>
      <c r="I139" s="285"/>
      <c r="J139" s="285"/>
    </row>
    <row r="140" spans="1:10" ht="11.25" customHeight="1">
      <c r="A140" s="257"/>
      <c r="B140" s="257"/>
      <c r="C140" s="257"/>
      <c r="D140" s="257"/>
      <c r="E140" s="257"/>
      <c r="F140" s="257"/>
      <c r="G140" s="257"/>
      <c r="H140" s="257"/>
      <c r="I140" s="257"/>
      <c r="J140" s="257"/>
    </row>
    <row r="141" spans="1:10" ht="11.25" customHeight="1">
      <c r="A141" s="252" t="s">
        <v>1072</v>
      </c>
      <c r="B141" s="252"/>
      <c r="C141" s="252"/>
      <c r="D141" s="252"/>
      <c r="E141" s="252"/>
      <c r="F141" s="252"/>
      <c r="G141" s="252"/>
      <c r="H141" s="252"/>
      <c r="I141" s="252"/>
      <c r="J141" s="252"/>
    </row>
  </sheetData>
  <mergeCells count="32">
    <mergeCell ref="A7:D7"/>
    <mergeCell ref="A66:J66"/>
    <mergeCell ref="A67:J67"/>
    <mergeCell ref="A69:J69"/>
    <mergeCell ref="A65:J65"/>
    <mergeCell ref="A68:J68"/>
    <mergeCell ref="A1:J1"/>
    <mergeCell ref="A2:J2"/>
    <mergeCell ref="A4:J4"/>
    <mergeCell ref="F6:G6"/>
    <mergeCell ref="I6:J6"/>
    <mergeCell ref="A3:J3"/>
    <mergeCell ref="A5:J5"/>
    <mergeCell ref="A70:J70"/>
    <mergeCell ref="A129:J129"/>
    <mergeCell ref="A130:J130"/>
    <mergeCell ref="A133:J133"/>
    <mergeCell ref="A132:J132"/>
    <mergeCell ref="F71:G71"/>
    <mergeCell ref="I71:J71"/>
    <mergeCell ref="A72:D72"/>
    <mergeCell ref="A131:J131"/>
    <mergeCell ref="A141:J141"/>
    <mergeCell ref="A6:D6"/>
    <mergeCell ref="A71:D71"/>
    <mergeCell ref="A138:J138"/>
    <mergeCell ref="A139:J139"/>
    <mergeCell ref="A140:J140"/>
    <mergeCell ref="A134:J134"/>
    <mergeCell ref="A135:J135"/>
    <mergeCell ref="A136:J136"/>
    <mergeCell ref="A137:J137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73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2812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1214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2503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1.25" customHeight="1">
      <c r="A4" s="253" t="s">
        <v>1215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35"/>
      <c r="F6" s="280">
        <v>2001</v>
      </c>
      <c r="G6" s="280"/>
      <c r="H6" s="126"/>
      <c r="I6" s="280">
        <v>2002</v>
      </c>
      <c r="J6" s="280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29" t="s">
        <v>2172</v>
      </c>
      <c r="G7" s="129" t="s">
        <v>2173</v>
      </c>
      <c r="H7" s="128"/>
      <c r="I7" s="129" t="s">
        <v>2172</v>
      </c>
      <c r="J7" s="129" t="s">
        <v>2173</v>
      </c>
    </row>
    <row r="8" spans="1:10" ht="11.25" customHeight="1">
      <c r="A8" s="176" t="s">
        <v>1216</v>
      </c>
      <c r="B8" s="176"/>
      <c r="C8" s="176"/>
      <c r="D8" s="176"/>
      <c r="E8" s="180" t="s">
        <v>2175</v>
      </c>
      <c r="F8" s="136"/>
      <c r="G8" s="136"/>
      <c r="H8" s="135"/>
      <c r="I8" s="136"/>
      <c r="J8" s="136"/>
    </row>
    <row r="9" spans="1:10" ht="11.25" customHeight="1">
      <c r="A9" s="134" t="s">
        <v>2176</v>
      </c>
      <c r="B9" s="130"/>
      <c r="C9" s="130"/>
      <c r="D9" s="130"/>
      <c r="E9" s="122"/>
      <c r="F9" s="139"/>
      <c r="G9" s="139"/>
      <c r="H9" s="136"/>
      <c r="I9" s="139"/>
      <c r="J9" s="139"/>
    </row>
    <row r="10" spans="1:10" ht="11.25" customHeight="1">
      <c r="A10" s="138" t="s">
        <v>582</v>
      </c>
      <c r="B10" s="130"/>
      <c r="C10" s="130"/>
      <c r="D10" s="186"/>
      <c r="E10" s="122"/>
      <c r="F10" s="139">
        <v>17000</v>
      </c>
      <c r="G10" s="139">
        <v>750</v>
      </c>
      <c r="H10" s="136"/>
      <c r="I10" s="139">
        <v>2000</v>
      </c>
      <c r="J10" s="139">
        <v>52</v>
      </c>
    </row>
    <row r="11" spans="1:10" ht="11.25" customHeight="1">
      <c r="A11" s="138" t="s">
        <v>583</v>
      </c>
      <c r="B11" s="130"/>
      <c r="C11" s="130"/>
      <c r="D11" s="186"/>
      <c r="E11" s="122"/>
      <c r="F11" s="139">
        <v>45000</v>
      </c>
      <c r="G11" s="139">
        <v>1907</v>
      </c>
      <c r="H11" s="136"/>
      <c r="I11" s="139">
        <v>158000</v>
      </c>
      <c r="J11" s="139">
        <v>4773</v>
      </c>
    </row>
    <row r="12" spans="1:10" ht="11.25" customHeight="1">
      <c r="A12" s="138" t="s">
        <v>611</v>
      </c>
      <c r="B12" s="130"/>
      <c r="C12" s="130"/>
      <c r="D12" s="186"/>
      <c r="E12" s="122"/>
      <c r="F12" s="143" t="s">
        <v>584</v>
      </c>
      <c r="G12" s="143" t="s">
        <v>584</v>
      </c>
      <c r="H12" s="136"/>
      <c r="I12" s="239" t="s">
        <v>1849</v>
      </c>
      <c r="J12" s="143">
        <v>1</v>
      </c>
    </row>
    <row r="13" spans="1:10" ht="11.25" customHeight="1">
      <c r="A13" s="181" t="s">
        <v>1094</v>
      </c>
      <c r="B13" s="130"/>
      <c r="C13" s="130"/>
      <c r="D13" s="186"/>
      <c r="E13" s="122"/>
      <c r="F13" s="132">
        <f>SUM(F10:F12)</f>
        <v>62000</v>
      </c>
      <c r="G13" s="132">
        <f>SUM(G10:G12)</f>
        <v>2657</v>
      </c>
      <c r="H13" s="132"/>
      <c r="I13" s="132">
        <f>SUM(I10:I12)</f>
        <v>160000</v>
      </c>
      <c r="J13" s="132">
        <f>SUM(J10:J12)</f>
        <v>4826</v>
      </c>
    </row>
    <row r="14" spans="1:10" ht="11.25" customHeight="1">
      <c r="A14" s="138" t="s">
        <v>585</v>
      </c>
      <c r="B14" s="130"/>
      <c r="C14" s="130"/>
      <c r="D14" s="130"/>
      <c r="E14" s="122"/>
      <c r="F14" s="136"/>
      <c r="G14" s="136"/>
      <c r="H14" s="136"/>
      <c r="I14" s="136"/>
      <c r="J14" s="136"/>
    </row>
    <row r="15" spans="1:10" ht="11.25" customHeight="1">
      <c r="A15" s="138" t="s">
        <v>1217</v>
      </c>
      <c r="B15" s="130"/>
      <c r="C15" s="130"/>
      <c r="D15" s="186"/>
      <c r="E15" s="122"/>
      <c r="F15" s="139">
        <v>169000</v>
      </c>
      <c r="G15" s="139">
        <v>7880</v>
      </c>
      <c r="H15" s="136"/>
      <c r="I15" s="139">
        <v>174000</v>
      </c>
      <c r="J15" s="139">
        <v>4674</v>
      </c>
    </row>
    <row r="16" spans="1:10" ht="11.25" customHeight="1">
      <c r="A16" s="138" t="s">
        <v>594</v>
      </c>
      <c r="B16" s="130"/>
      <c r="C16" s="130"/>
      <c r="D16" s="186"/>
      <c r="E16" s="122"/>
      <c r="F16" s="139">
        <v>3000</v>
      </c>
      <c r="G16" s="139">
        <v>445</v>
      </c>
      <c r="H16" s="136"/>
      <c r="I16" s="139">
        <v>3000</v>
      </c>
      <c r="J16" s="139">
        <v>379</v>
      </c>
    </row>
    <row r="17" spans="1:10" ht="11.25" customHeight="1">
      <c r="A17" s="138" t="s">
        <v>1205</v>
      </c>
      <c r="B17" s="130"/>
      <c r="C17" s="130"/>
      <c r="D17" s="186"/>
      <c r="E17" s="122"/>
      <c r="F17" s="139">
        <v>6000</v>
      </c>
      <c r="G17" s="139">
        <v>872</v>
      </c>
      <c r="H17" s="136"/>
      <c r="I17" s="139">
        <v>5000</v>
      </c>
      <c r="J17" s="139">
        <v>753</v>
      </c>
    </row>
    <row r="18" spans="1:10" ht="11.25" customHeight="1">
      <c r="A18" s="138" t="s">
        <v>597</v>
      </c>
      <c r="B18" s="130"/>
      <c r="C18" s="130"/>
      <c r="D18" s="186"/>
      <c r="E18" s="122"/>
      <c r="F18" s="143" t="s">
        <v>1849</v>
      </c>
      <c r="G18" s="144">
        <f>G19-SUM(G15:G17)</f>
        <v>130</v>
      </c>
      <c r="H18" s="144"/>
      <c r="I18" s="239" t="s">
        <v>1849</v>
      </c>
      <c r="J18" s="144">
        <f>J19-SUM(J15:J17)</f>
        <v>45</v>
      </c>
    </row>
    <row r="19" spans="1:10" ht="11.25" customHeight="1">
      <c r="A19" s="181" t="s">
        <v>1094</v>
      </c>
      <c r="B19" s="130"/>
      <c r="C19" s="130"/>
      <c r="D19" s="186"/>
      <c r="E19" s="122"/>
      <c r="F19" s="132">
        <v>178000</v>
      </c>
      <c r="G19" s="132">
        <v>9327</v>
      </c>
      <c r="H19" s="132"/>
      <c r="I19" s="132">
        <v>182000</v>
      </c>
      <c r="J19" s="132">
        <v>5851</v>
      </c>
    </row>
    <row r="20" spans="1:10" ht="11.25" customHeight="1">
      <c r="A20" s="138" t="s">
        <v>598</v>
      </c>
      <c r="B20" s="130"/>
      <c r="C20" s="130"/>
      <c r="D20" s="186"/>
      <c r="E20" s="122"/>
      <c r="F20" s="182">
        <f>F13+F19</f>
        <v>240000</v>
      </c>
      <c r="G20" s="182">
        <f>G13+G19</f>
        <v>11984</v>
      </c>
      <c r="H20" s="182"/>
      <c r="I20" s="182">
        <f>I13+I19</f>
        <v>342000</v>
      </c>
      <c r="J20" s="182">
        <f>J13+J19</f>
        <v>10677</v>
      </c>
    </row>
    <row r="21" spans="1:10" ht="11.25" customHeight="1">
      <c r="A21" s="176" t="s">
        <v>619</v>
      </c>
      <c r="B21" s="176"/>
      <c r="C21" s="176"/>
      <c r="D21" s="176"/>
      <c r="E21" s="183" t="s">
        <v>620</v>
      </c>
      <c r="F21" s="136"/>
      <c r="G21" s="136"/>
      <c r="H21" s="135"/>
      <c r="I21" s="136"/>
      <c r="J21" s="136"/>
    </row>
    <row r="22" spans="1:10" ht="11.25" customHeight="1">
      <c r="A22" s="134" t="s">
        <v>1218</v>
      </c>
      <c r="B22" s="130"/>
      <c r="C22" s="130"/>
      <c r="D22" s="130"/>
      <c r="E22" s="148"/>
      <c r="F22" s="174">
        <v>531</v>
      </c>
      <c r="G22" s="174">
        <v>679</v>
      </c>
      <c r="H22" s="174"/>
      <c r="I22" s="174">
        <v>612</v>
      </c>
      <c r="J22" s="174">
        <v>565</v>
      </c>
    </row>
    <row r="23" spans="1:10" ht="11.25" customHeight="1">
      <c r="A23" s="134" t="s">
        <v>585</v>
      </c>
      <c r="B23" s="130"/>
      <c r="C23" s="130"/>
      <c r="D23" s="130"/>
      <c r="E23" s="148"/>
      <c r="F23" s="136"/>
      <c r="G23" s="136"/>
      <c r="H23" s="136"/>
      <c r="I23" s="136"/>
      <c r="J23" s="136"/>
    </row>
    <row r="24" spans="1:10" ht="11.25" customHeight="1">
      <c r="A24" s="138" t="s">
        <v>1219</v>
      </c>
      <c r="B24" s="130"/>
      <c r="C24" s="130"/>
      <c r="D24" s="130"/>
      <c r="E24" s="148"/>
      <c r="F24" s="139">
        <v>1276</v>
      </c>
      <c r="G24" s="139">
        <v>2299</v>
      </c>
      <c r="H24" s="136"/>
      <c r="I24" s="139">
        <v>733</v>
      </c>
      <c r="J24" s="139">
        <v>969</v>
      </c>
    </row>
    <row r="25" spans="1:10" ht="11.25" customHeight="1">
      <c r="A25" s="138" t="s">
        <v>1217</v>
      </c>
      <c r="B25" s="130"/>
      <c r="C25" s="130"/>
      <c r="D25" s="130"/>
      <c r="E25" s="122"/>
      <c r="F25" s="139">
        <v>875</v>
      </c>
      <c r="G25" s="139">
        <v>83</v>
      </c>
      <c r="H25" s="136"/>
      <c r="I25" s="139">
        <v>211</v>
      </c>
      <c r="J25" s="139">
        <v>14</v>
      </c>
    </row>
    <row r="26" spans="1:10" ht="11.25" customHeight="1">
      <c r="A26" s="138" t="s">
        <v>1220</v>
      </c>
      <c r="B26" s="130"/>
      <c r="C26" s="130"/>
      <c r="D26" s="130"/>
      <c r="E26" s="122"/>
      <c r="F26" s="139">
        <v>437</v>
      </c>
      <c r="G26" s="139">
        <v>731</v>
      </c>
      <c r="H26" s="136"/>
      <c r="I26" s="143" t="s">
        <v>584</v>
      </c>
      <c r="J26" s="143" t="s">
        <v>584</v>
      </c>
    </row>
    <row r="27" spans="1:10" ht="11.25" customHeight="1">
      <c r="A27" s="138" t="s">
        <v>595</v>
      </c>
      <c r="B27" s="130"/>
      <c r="C27" s="130"/>
      <c r="D27" s="130"/>
      <c r="E27" s="122"/>
      <c r="F27" s="139">
        <v>3450</v>
      </c>
      <c r="G27" s="139">
        <v>6109</v>
      </c>
      <c r="H27" s="136"/>
      <c r="I27" s="139">
        <v>1186</v>
      </c>
      <c r="J27" s="139">
        <v>1630</v>
      </c>
    </row>
    <row r="28" spans="1:10" ht="11.25" customHeight="1">
      <c r="A28" s="138" t="s">
        <v>596</v>
      </c>
      <c r="B28" s="130"/>
      <c r="C28" s="130"/>
      <c r="D28" s="130"/>
      <c r="E28" s="122"/>
      <c r="F28" s="139">
        <v>304</v>
      </c>
      <c r="G28" s="139">
        <v>511</v>
      </c>
      <c r="H28" s="136"/>
      <c r="I28" s="143" t="s">
        <v>584</v>
      </c>
      <c r="J28" s="143" t="s">
        <v>584</v>
      </c>
    </row>
    <row r="29" spans="1:10" ht="11.25" customHeight="1">
      <c r="A29" s="138" t="s">
        <v>597</v>
      </c>
      <c r="B29" s="130"/>
      <c r="C29" s="130"/>
      <c r="D29" s="130"/>
      <c r="E29" s="122"/>
      <c r="F29" s="144">
        <f>F30-SUM(F24:F28)</f>
        <v>302</v>
      </c>
      <c r="G29" s="144">
        <f>G30-SUM(G24:G28)</f>
        <v>151</v>
      </c>
      <c r="H29" s="144"/>
      <c r="I29" s="144">
        <f>I30-SUM(I24:I28)</f>
        <v>1</v>
      </c>
      <c r="J29" s="239" t="s">
        <v>1849</v>
      </c>
    </row>
    <row r="30" spans="1:10" ht="11.25" customHeight="1">
      <c r="A30" s="181" t="s">
        <v>1094</v>
      </c>
      <c r="B30" s="130"/>
      <c r="C30" s="130"/>
      <c r="D30" s="130"/>
      <c r="E30" s="122"/>
      <c r="F30" s="132">
        <v>6644</v>
      </c>
      <c r="G30" s="132">
        <v>9884</v>
      </c>
      <c r="H30" s="132"/>
      <c r="I30" s="132">
        <v>2131</v>
      </c>
      <c r="J30" s="132">
        <v>2613</v>
      </c>
    </row>
    <row r="31" spans="1:10" ht="11.25" customHeight="1">
      <c r="A31" s="138" t="s">
        <v>598</v>
      </c>
      <c r="B31" s="130"/>
      <c r="C31" s="130"/>
      <c r="D31" s="130"/>
      <c r="E31" s="148"/>
      <c r="F31" s="182">
        <f>F22+F30</f>
        <v>7175</v>
      </c>
      <c r="G31" s="182">
        <f>G22+G30</f>
        <v>10563</v>
      </c>
      <c r="H31" s="182"/>
      <c r="I31" s="182">
        <f>I22+I30</f>
        <v>2743</v>
      </c>
      <c r="J31" s="182">
        <f>J22+J30</f>
        <v>3178</v>
      </c>
    </row>
    <row r="32" spans="1:10" ht="11.25" customHeight="1">
      <c r="A32" s="130" t="s">
        <v>624</v>
      </c>
      <c r="B32" s="130"/>
      <c r="C32" s="130"/>
      <c r="D32" s="130"/>
      <c r="E32" s="183" t="s">
        <v>1221</v>
      </c>
      <c r="F32" s="139"/>
      <c r="G32" s="139"/>
      <c r="H32" s="136"/>
      <c r="I32" s="139"/>
      <c r="J32" s="139"/>
    </row>
    <row r="33" spans="1:10" ht="11.25" customHeight="1">
      <c r="A33" s="134" t="s">
        <v>1218</v>
      </c>
      <c r="B33" s="130"/>
      <c r="C33" s="130"/>
      <c r="D33" s="130"/>
      <c r="E33" s="122"/>
      <c r="F33" s="143" t="s">
        <v>584</v>
      </c>
      <c r="G33" s="143" t="s">
        <v>584</v>
      </c>
      <c r="H33" s="136"/>
      <c r="I33" s="139">
        <v>755</v>
      </c>
      <c r="J33" s="139">
        <v>67</v>
      </c>
    </row>
    <row r="34" spans="1:10" ht="11.25" customHeight="1">
      <c r="A34" s="134" t="s">
        <v>1222</v>
      </c>
      <c r="B34" s="130"/>
      <c r="C34" s="130"/>
      <c r="D34" s="130"/>
      <c r="E34" s="122"/>
      <c r="F34" s="143" t="s">
        <v>584</v>
      </c>
      <c r="G34" s="143" t="s">
        <v>584</v>
      </c>
      <c r="H34" s="136"/>
      <c r="I34" s="143" t="s">
        <v>584</v>
      </c>
      <c r="J34" s="143" t="s">
        <v>584</v>
      </c>
    </row>
    <row r="35" spans="1:10" ht="11.25" customHeight="1">
      <c r="A35" s="138" t="s">
        <v>598</v>
      </c>
      <c r="B35" s="130"/>
      <c r="C35" s="130"/>
      <c r="D35" s="130"/>
      <c r="E35" s="122"/>
      <c r="F35" s="187" t="s">
        <v>584</v>
      </c>
      <c r="G35" s="187" t="s">
        <v>584</v>
      </c>
      <c r="H35" s="132"/>
      <c r="I35" s="132">
        <f>SUM(I33:I34)</f>
        <v>755</v>
      </c>
      <c r="J35" s="132">
        <f>SUM(J33:J34)</f>
        <v>67</v>
      </c>
    </row>
    <row r="36" spans="1:10" ht="11.25" customHeight="1">
      <c r="A36" s="130" t="s">
        <v>1223</v>
      </c>
      <c r="B36" s="130"/>
      <c r="C36" s="130"/>
      <c r="D36" s="130"/>
      <c r="E36" s="183" t="s">
        <v>1224</v>
      </c>
      <c r="F36" s="143"/>
      <c r="G36" s="143"/>
      <c r="H36" s="136"/>
      <c r="I36" s="139"/>
      <c r="J36" s="139"/>
    </row>
    <row r="37" spans="1:10" ht="11.25" customHeight="1">
      <c r="A37" s="134" t="s">
        <v>602</v>
      </c>
      <c r="B37" s="130"/>
      <c r="C37" s="130"/>
      <c r="D37" s="130"/>
      <c r="E37" s="122"/>
      <c r="F37" s="143"/>
      <c r="G37" s="139"/>
      <c r="H37" s="136"/>
      <c r="I37" s="139"/>
      <c r="J37" s="139"/>
    </row>
    <row r="38" spans="1:10" ht="11.25" customHeight="1">
      <c r="A38" s="138" t="s">
        <v>609</v>
      </c>
      <c r="B38" s="130"/>
      <c r="C38" s="130"/>
      <c r="D38" s="186"/>
      <c r="E38" s="122"/>
      <c r="F38" s="143" t="s">
        <v>584</v>
      </c>
      <c r="G38" s="143" t="s">
        <v>584</v>
      </c>
      <c r="H38" s="136"/>
      <c r="I38" s="139">
        <v>2</v>
      </c>
      <c r="J38" s="139">
        <v>1</v>
      </c>
    </row>
    <row r="39" spans="1:10" ht="11.25" customHeight="1">
      <c r="A39" s="138" t="s">
        <v>582</v>
      </c>
      <c r="B39" s="130"/>
      <c r="C39" s="130"/>
      <c r="D39" s="186"/>
      <c r="E39" s="122"/>
      <c r="F39" s="139">
        <v>1077</v>
      </c>
      <c r="G39" s="139">
        <v>203</v>
      </c>
      <c r="H39" s="136"/>
      <c r="I39" s="139">
        <v>1223</v>
      </c>
      <c r="J39" s="139">
        <v>224</v>
      </c>
    </row>
    <row r="40" spans="1:10" ht="11.25" customHeight="1">
      <c r="A40" s="138" t="s">
        <v>603</v>
      </c>
      <c r="B40" s="130"/>
      <c r="C40" s="130"/>
      <c r="D40" s="186"/>
      <c r="E40" s="122"/>
      <c r="F40" s="143" t="s">
        <v>584</v>
      </c>
      <c r="G40" s="143" t="s">
        <v>584</v>
      </c>
      <c r="H40" s="136"/>
      <c r="I40" s="139">
        <v>4</v>
      </c>
      <c r="J40" s="139">
        <v>13</v>
      </c>
    </row>
    <row r="41" spans="1:10" ht="11.25" customHeight="1">
      <c r="A41" s="138" t="s">
        <v>583</v>
      </c>
      <c r="B41" s="130"/>
      <c r="C41" s="130"/>
      <c r="D41" s="186"/>
      <c r="E41" s="122"/>
      <c r="F41" s="139">
        <v>12407</v>
      </c>
      <c r="G41" s="139">
        <v>6095</v>
      </c>
      <c r="H41" s="136"/>
      <c r="I41" s="139">
        <v>37883</v>
      </c>
      <c r="J41" s="139">
        <v>18802</v>
      </c>
    </row>
    <row r="42" spans="1:10" ht="11.25" customHeight="1">
      <c r="A42" s="138" t="s">
        <v>611</v>
      </c>
      <c r="B42" s="130"/>
      <c r="C42" s="130"/>
      <c r="D42" s="186"/>
      <c r="E42" s="122"/>
      <c r="F42" s="143" t="s">
        <v>584</v>
      </c>
      <c r="G42" s="143" t="s">
        <v>584</v>
      </c>
      <c r="H42" s="136"/>
      <c r="I42" s="143">
        <v>3</v>
      </c>
      <c r="J42" s="139">
        <v>4</v>
      </c>
    </row>
    <row r="43" spans="1:10" ht="11.25" customHeight="1">
      <c r="A43" s="138" t="s">
        <v>612</v>
      </c>
      <c r="B43" s="130"/>
      <c r="C43" s="130"/>
      <c r="D43" s="186"/>
      <c r="E43" s="122"/>
      <c r="F43" s="143">
        <v>11723</v>
      </c>
      <c r="G43" s="139">
        <v>4211</v>
      </c>
      <c r="H43" s="136"/>
      <c r="I43" s="143">
        <v>16326</v>
      </c>
      <c r="J43" s="143">
        <v>7060</v>
      </c>
    </row>
    <row r="44" spans="1:10" ht="11.25" customHeight="1">
      <c r="A44" s="138" t="s">
        <v>613</v>
      </c>
      <c r="B44" s="130"/>
      <c r="C44" s="130"/>
      <c r="D44" s="186"/>
      <c r="E44" s="122"/>
      <c r="F44" s="143" t="s">
        <v>584</v>
      </c>
      <c r="G44" s="143" t="s">
        <v>584</v>
      </c>
      <c r="H44" s="136"/>
      <c r="I44" s="143">
        <v>0.3</v>
      </c>
      <c r="J44" s="139">
        <v>1</v>
      </c>
    </row>
    <row r="45" spans="1:10" ht="11.25" customHeight="1">
      <c r="A45" s="181" t="s">
        <v>1094</v>
      </c>
      <c r="B45" s="130"/>
      <c r="C45" s="130"/>
      <c r="D45" s="186"/>
      <c r="E45" s="122"/>
      <c r="F45" s="132">
        <f>SUM(F38:F44)</f>
        <v>25207</v>
      </c>
      <c r="G45" s="132">
        <f>SUM(G38:G44)</f>
        <v>10509</v>
      </c>
      <c r="H45" s="132"/>
      <c r="I45" s="132">
        <f>SUM(I38:I44)</f>
        <v>55441.3</v>
      </c>
      <c r="J45" s="132">
        <f>SUM(J38:J44)</f>
        <v>26105</v>
      </c>
    </row>
    <row r="46" spans="1:10" ht="11.25" customHeight="1">
      <c r="A46" s="134" t="s">
        <v>585</v>
      </c>
      <c r="B46" s="130"/>
      <c r="C46" s="130"/>
      <c r="D46" s="130"/>
      <c r="E46" s="122"/>
      <c r="F46" s="136"/>
      <c r="G46" s="136"/>
      <c r="H46" s="136"/>
      <c r="I46" s="136"/>
      <c r="J46" s="136"/>
    </row>
    <row r="47" spans="1:10" ht="11.25" customHeight="1">
      <c r="A47" s="138" t="s">
        <v>1225</v>
      </c>
      <c r="B47" s="130"/>
      <c r="C47" s="130"/>
      <c r="D47" s="186"/>
      <c r="E47" s="122"/>
      <c r="F47" s="139">
        <v>5851</v>
      </c>
      <c r="G47" s="136">
        <v>5202</v>
      </c>
      <c r="H47" s="136"/>
      <c r="I47" s="139">
        <v>348</v>
      </c>
      <c r="J47" s="139">
        <v>320</v>
      </c>
    </row>
    <row r="48" spans="1:10" ht="11.25" customHeight="1">
      <c r="A48" s="138" t="s">
        <v>587</v>
      </c>
      <c r="B48" s="130"/>
      <c r="C48" s="130"/>
      <c r="D48" s="186"/>
      <c r="E48" s="122"/>
      <c r="F48" s="139">
        <v>105</v>
      </c>
      <c r="G48" s="139">
        <v>266</v>
      </c>
      <c r="H48" s="136"/>
      <c r="I48" s="143">
        <v>174238</v>
      </c>
      <c r="J48" s="143">
        <v>89711</v>
      </c>
    </row>
    <row r="49" spans="1:10" ht="11.25" customHeight="1">
      <c r="A49" s="138" t="s">
        <v>614</v>
      </c>
      <c r="B49" s="130"/>
      <c r="C49" s="130"/>
      <c r="D49" s="186"/>
      <c r="E49" s="122"/>
      <c r="F49" s="139">
        <v>15717</v>
      </c>
      <c r="G49" s="139">
        <v>12762</v>
      </c>
      <c r="H49" s="136"/>
      <c r="I49" s="139">
        <v>4688</v>
      </c>
      <c r="J49" s="139">
        <v>8060</v>
      </c>
    </row>
    <row r="50" spans="1:10" ht="11.25" customHeight="1">
      <c r="A50" s="138" t="s">
        <v>590</v>
      </c>
      <c r="B50" s="130"/>
      <c r="C50" s="130"/>
      <c r="D50" s="186"/>
      <c r="E50" s="122"/>
      <c r="F50" s="139">
        <v>1083</v>
      </c>
      <c r="G50" s="139">
        <v>1685</v>
      </c>
      <c r="H50" s="136"/>
      <c r="I50" s="139">
        <v>2393</v>
      </c>
      <c r="J50" s="139">
        <v>3748</v>
      </c>
    </row>
    <row r="51" spans="1:10" ht="11.25" customHeight="1">
      <c r="A51" s="138" t="s">
        <v>1220</v>
      </c>
      <c r="B51" s="130"/>
      <c r="C51" s="130"/>
      <c r="D51" s="186"/>
      <c r="E51" s="122"/>
      <c r="F51" s="139">
        <v>4036</v>
      </c>
      <c r="G51" s="139">
        <v>6984</v>
      </c>
      <c r="H51" s="136"/>
      <c r="I51" s="143">
        <v>8979</v>
      </c>
      <c r="J51" s="143">
        <v>10620</v>
      </c>
    </row>
    <row r="52" spans="1:10" ht="11.25" customHeight="1">
      <c r="A52" s="138" t="s">
        <v>1226</v>
      </c>
      <c r="B52" s="130"/>
      <c r="C52" s="130"/>
      <c r="D52" s="186"/>
      <c r="E52" s="122"/>
      <c r="F52" s="139">
        <v>2061</v>
      </c>
      <c r="G52" s="139">
        <v>2274</v>
      </c>
      <c r="H52" s="136"/>
      <c r="I52" s="143" t="s">
        <v>584</v>
      </c>
      <c r="J52" s="143" t="s">
        <v>584</v>
      </c>
    </row>
    <row r="53" spans="1:10" ht="11.25" customHeight="1">
      <c r="A53" s="138" t="s">
        <v>1227</v>
      </c>
      <c r="B53" s="130"/>
      <c r="C53" s="130"/>
      <c r="D53" s="186"/>
      <c r="E53" s="122"/>
      <c r="F53" s="143">
        <v>36</v>
      </c>
      <c r="G53" s="143">
        <v>119</v>
      </c>
      <c r="H53" s="136"/>
      <c r="I53" s="143">
        <v>1</v>
      </c>
      <c r="J53" s="143">
        <v>38</v>
      </c>
    </row>
    <row r="54" spans="1:10" ht="11.25" customHeight="1">
      <c r="A54" s="138" t="s">
        <v>1228</v>
      </c>
      <c r="B54" s="130"/>
      <c r="C54" s="130"/>
      <c r="D54" s="186"/>
      <c r="E54" s="122"/>
      <c r="F54" s="143">
        <v>414</v>
      </c>
      <c r="G54" s="143">
        <v>374</v>
      </c>
      <c r="H54" s="136"/>
      <c r="I54" s="139">
        <v>106</v>
      </c>
      <c r="J54" s="139">
        <v>146</v>
      </c>
    </row>
    <row r="55" spans="1:10" ht="11.25" customHeight="1">
      <c r="A55" s="138" t="s">
        <v>594</v>
      </c>
      <c r="B55" s="130"/>
      <c r="C55" s="130"/>
      <c r="D55" s="186"/>
      <c r="E55" s="122"/>
      <c r="F55" s="136">
        <v>131</v>
      </c>
      <c r="G55" s="136">
        <v>272</v>
      </c>
      <c r="H55" s="136"/>
      <c r="I55" s="143">
        <v>652</v>
      </c>
      <c r="J55" s="143">
        <v>752</v>
      </c>
    </row>
    <row r="56" spans="1:10" ht="11.25" customHeight="1">
      <c r="A56" s="138" t="s">
        <v>595</v>
      </c>
      <c r="B56" s="130"/>
      <c r="C56" s="130"/>
      <c r="D56" s="186"/>
      <c r="E56" s="122"/>
      <c r="F56" s="139">
        <v>1917</v>
      </c>
      <c r="G56" s="139">
        <v>4513</v>
      </c>
      <c r="H56" s="136"/>
      <c r="I56" s="139">
        <v>4600</v>
      </c>
      <c r="J56" s="139">
        <v>7521</v>
      </c>
    </row>
    <row r="57" spans="1:10" ht="11.25" customHeight="1">
      <c r="A57" s="138" t="s">
        <v>596</v>
      </c>
      <c r="B57" s="130"/>
      <c r="C57" s="130"/>
      <c r="D57" s="186"/>
      <c r="E57" s="122"/>
      <c r="F57" s="136">
        <v>1644</v>
      </c>
      <c r="G57" s="136">
        <v>6977</v>
      </c>
      <c r="H57" s="136"/>
      <c r="I57" s="143">
        <v>296</v>
      </c>
      <c r="J57" s="143">
        <v>1156</v>
      </c>
    </row>
    <row r="58" spans="1:10" ht="11.25" customHeight="1">
      <c r="A58" s="138" t="s">
        <v>597</v>
      </c>
      <c r="B58" s="130"/>
      <c r="C58" s="130"/>
      <c r="D58" s="186"/>
      <c r="E58" s="122"/>
      <c r="F58" s="139">
        <f>F59-SUM(F47:F56)</f>
        <v>29798</v>
      </c>
      <c r="G58" s="139">
        <f>G59-SUM(G47:G56)</f>
        <v>10343</v>
      </c>
      <c r="H58" s="136"/>
      <c r="I58" s="139">
        <f>I59-SUM(I47:I56)</f>
        <v>5090</v>
      </c>
      <c r="J58" s="139">
        <f>J59-SUM(J47:J56)</f>
        <v>6544</v>
      </c>
    </row>
    <row r="59" spans="1:10" ht="11.25" customHeight="1">
      <c r="A59" s="181" t="s">
        <v>1094</v>
      </c>
      <c r="B59" s="130"/>
      <c r="C59" s="130"/>
      <c r="D59" s="186"/>
      <c r="E59" s="122"/>
      <c r="F59" s="132">
        <v>61149</v>
      </c>
      <c r="G59" s="132">
        <v>44794</v>
      </c>
      <c r="H59" s="132"/>
      <c r="I59" s="132">
        <v>201095</v>
      </c>
      <c r="J59" s="132">
        <v>127460</v>
      </c>
    </row>
    <row r="60" spans="1:10" ht="11.25" customHeight="1">
      <c r="A60" s="138" t="s">
        <v>598</v>
      </c>
      <c r="B60" s="130"/>
      <c r="C60" s="130"/>
      <c r="D60" s="186"/>
      <c r="E60" s="128"/>
      <c r="F60" s="185">
        <f>F45+F59</f>
        <v>86356</v>
      </c>
      <c r="G60" s="185">
        <f>G45+G59</f>
        <v>55303</v>
      </c>
      <c r="H60" s="185"/>
      <c r="I60" s="185">
        <f>I45+I59</f>
        <v>256536.3</v>
      </c>
      <c r="J60" s="185">
        <f>J45+J59</f>
        <v>153565</v>
      </c>
    </row>
    <row r="61" spans="1:10" ht="11.25" customHeight="1">
      <c r="A61" s="283" t="s">
        <v>1210</v>
      </c>
      <c r="B61" s="283"/>
      <c r="C61" s="283"/>
      <c r="D61" s="283"/>
      <c r="E61" s="283"/>
      <c r="F61" s="283"/>
      <c r="G61" s="283"/>
      <c r="H61" s="283"/>
      <c r="I61" s="283"/>
      <c r="J61" s="283"/>
    </row>
    <row r="62" spans="1:10" ht="11.25" customHeight="1">
      <c r="A62" s="285" t="s">
        <v>1071</v>
      </c>
      <c r="B62" s="285"/>
      <c r="C62" s="285"/>
      <c r="D62" s="285"/>
      <c r="E62" s="285"/>
      <c r="F62" s="285"/>
      <c r="G62" s="285"/>
      <c r="H62" s="285"/>
      <c r="I62" s="285"/>
      <c r="J62" s="285"/>
    </row>
    <row r="63" spans="1:10" ht="11.25" customHeight="1">
      <c r="A63" s="285" t="s">
        <v>1211</v>
      </c>
      <c r="B63" s="285"/>
      <c r="C63" s="285"/>
      <c r="D63" s="285"/>
      <c r="E63" s="285"/>
      <c r="F63" s="285"/>
      <c r="G63" s="285"/>
      <c r="H63" s="285"/>
      <c r="I63" s="285"/>
      <c r="J63" s="285"/>
    </row>
    <row r="64" spans="1:10" ht="11.25" customHeight="1">
      <c r="A64" s="285"/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1.25" customHeight="1">
      <c r="A65" s="285"/>
      <c r="B65" s="285"/>
      <c r="C65" s="285"/>
      <c r="D65" s="285"/>
      <c r="E65" s="285"/>
      <c r="F65" s="285"/>
      <c r="G65" s="285"/>
      <c r="H65" s="285"/>
      <c r="I65" s="285"/>
      <c r="J65" s="285"/>
    </row>
    <row r="66" spans="1:10" ht="11.25" customHeight="1">
      <c r="A66" s="253" t="s">
        <v>1229</v>
      </c>
      <c r="B66" s="253"/>
      <c r="C66" s="253"/>
      <c r="D66" s="253"/>
      <c r="E66" s="253"/>
      <c r="F66" s="253"/>
      <c r="G66" s="253"/>
      <c r="H66" s="253"/>
      <c r="I66" s="253"/>
      <c r="J66" s="253"/>
    </row>
    <row r="67" spans="1:10" ht="11.25" customHeight="1">
      <c r="A67" s="253" t="s">
        <v>2503</v>
      </c>
      <c r="B67" s="253"/>
      <c r="C67" s="253"/>
      <c r="D67" s="253"/>
      <c r="E67" s="253"/>
      <c r="F67" s="253"/>
      <c r="G67" s="253"/>
      <c r="H67" s="253"/>
      <c r="I67" s="253"/>
      <c r="J67" s="253"/>
    </row>
    <row r="68" spans="1:10" ht="11.25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</row>
    <row r="69" spans="1:10" ht="11.25" customHeight="1">
      <c r="A69" s="288" t="s">
        <v>1212</v>
      </c>
      <c r="B69" s="288"/>
      <c r="C69" s="288"/>
      <c r="D69" s="288"/>
      <c r="E69" s="288"/>
      <c r="F69" s="288"/>
      <c r="G69" s="288"/>
      <c r="H69" s="288"/>
      <c r="I69" s="288"/>
      <c r="J69" s="288"/>
    </row>
    <row r="70" spans="1:10" ht="11.25" customHeight="1">
      <c r="A70" s="284" t="s">
        <v>1213</v>
      </c>
      <c r="B70" s="284"/>
      <c r="C70" s="284"/>
      <c r="D70" s="284"/>
      <c r="E70" s="284"/>
      <c r="F70" s="284"/>
      <c r="G70" s="284"/>
      <c r="H70" s="284"/>
      <c r="I70" s="284"/>
      <c r="J70" s="284"/>
    </row>
    <row r="71" spans="1:10" ht="11.25" customHeight="1">
      <c r="A71" s="285" t="s">
        <v>1851</v>
      </c>
      <c r="B71" s="285"/>
      <c r="C71" s="285"/>
      <c r="D71" s="285"/>
      <c r="E71" s="285"/>
      <c r="F71" s="285"/>
      <c r="G71" s="285"/>
      <c r="H71" s="285"/>
      <c r="I71" s="285"/>
      <c r="J71" s="285"/>
    </row>
    <row r="72" spans="1:10" ht="11.25" customHeight="1">
      <c r="A72" s="257"/>
      <c r="B72" s="257"/>
      <c r="C72" s="257"/>
      <c r="D72" s="257"/>
      <c r="E72" s="257"/>
      <c r="F72" s="257"/>
      <c r="G72" s="257"/>
      <c r="H72" s="257"/>
      <c r="I72" s="257"/>
      <c r="J72" s="257"/>
    </row>
    <row r="73" spans="1:10" ht="11.25" customHeight="1">
      <c r="A73" s="252" t="s">
        <v>1072</v>
      </c>
      <c r="B73" s="252"/>
      <c r="C73" s="252"/>
      <c r="D73" s="252"/>
      <c r="E73" s="252"/>
      <c r="F73" s="252"/>
      <c r="G73" s="252"/>
      <c r="H73" s="252"/>
      <c r="I73" s="252"/>
      <c r="J73" s="252"/>
    </row>
  </sheetData>
  <mergeCells count="22">
    <mergeCell ref="A1:J1"/>
    <mergeCell ref="A2:J2"/>
    <mergeCell ref="A4:J4"/>
    <mergeCell ref="F6:G6"/>
    <mergeCell ref="I6:J6"/>
    <mergeCell ref="A3:J3"/>
    <mergeCell ref="A5:J5"/>
    <mergeCell ref="A7:D7"/>
    <mergeCell ref="A66:J66"/>
    <mergeCell ref="A67:J67"/>
    <mergeCell ref="A64:J64"/>
    <mergeCell ref="A65:J65"/>
    <mergeCell ref="A73:J73"/>
    <mergeCell ref="A6:D6"/>
    <mergeCell ref="A69:J69"/>
    <mergeCell ref="A70:J70"/>
    <mergeCell ref="A71:J71"/>
    <mergeCell ref="A72:J72"/>
    <mergeCell ref="A61:J61"/>
    <mergeCell ref="A62:J62"/>
    <mergeCell ref="A63:J63"/>
    <mergeCell ref="A68:J68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48"/>
  <sheetViews>
    <sheetView workbookViewId="0" topLeftCell="A1">
      <selection activeCell="A1" sqref="A1:Q1"/>
    </sheetView>
  </sheetViews>
  <sheetFormatPr defaultColWidth="9.140625" defaultRowHeight="12.75"/>
  <cols>
    <col min="1" max="1" width="19.8515625" style="0" customWidth="1"/>
    <col min="2" max="2" width="0.85546875" style="0" customWidth="1"/>
    <col min="3" max="3" width="6.7109375" style="0" customWidth="1"/>
    <col min="4" max="4" width="7.7109375" style="0" customWidth="1"/>
    <col min="5" max="5" width="0.85546875" style="0" customWidth="1"/>
    <col min="6" max="6" width="6.8515625" style="0" customWidth="1"/>
    <col min="7" max="7" width="7.7109375" style="0" customWidth="1"/>
    <col min="8" max="8" width="0.42578125" style="0" customWidth="1"/>
    <col min="9" max="9" width="6.8515625" style="0" customWidth="1"/>
    <col min="10" max="10" width="0.85546875" style="0" customWidth="1"/>
    <col min="11" max="11" width="6.7109375" style="0" customWidth="1"/>
    <col min="12" max="12" width="7.7109375" style="0" customWidth="1"/>
    <col min="13" max="13" width="0.85546875" style="0" customWidth="1"/>
    <col min="14" max="14" width="7.00390625" style="0" customWidth="1"/>
    <col min="15" max="15" width="7.7109375" style="0" customWidth="1"/>
    <col min="16" max="16" width="0.42578125" style="0" customWidth="1"/>
    <col min="17" max="17" width="7.28125" style="0" customWidth="1"/>
  </cols>
  <sheetData>
    <row r="1" spans="1:17" ht="11.25" customHeight="1">
      <c r="A1" s="253" t="s">
        <v>1230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ht="11.25" customHeight="1">
      <c r="A2" s="253" t="s">
        <v>1231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1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</row>
    <row r="4" spans="1:17" ht="11.25" customHeight="1">
      <c r="A4" s="124"/>
      <c r="B4" s="124"/>
      <c r="C4" s="254">
        <v>2001</v>
      </c>
      <c r="D4" s="254"/>
      <c r="E4" s="254"/>
      <c r="F4" s="254"/>
      <c r="G4" s="254"/>
      <c r="H4" s="254"/>
      <c r="I4" s="254"/>
      <c r="J4" s="124"/>
      <c r="K4" s="254">
        <v>2002</v>
      </c>
      <c r="L4" s="254"/>
      <c r="M4" s="254"/>
      <c r="N4" s="254"/>
      <c r="O4" s="254"/>
      <c r="P4" s="254"/>
      <c r="Q4" s="254"/>
    </row>
    <row r="5" spans="1:17" ht="11.25" customHeight="1">
      <c r="A5" s="124"/>
      <c r="B5" s="124"/>
      <c r="C5" s="254" t="s">
        <v>1051</v>
      </c>
      <c r="D5" s="254"/>
      <c r="E5" s="122"/>
      <c r="F5" s="254" t="s">
        <v>1052</v>
      </c>
      <c r="G5" s="254"/>
      <c r="H5" s="126"/>
      <c r="I5" s="122" t="s">
        <v>1053</v>
      </c>
      <c r="J5" s="124"/>
      <c r="K5" s="254" t="s">
        <v>1051</v>
      </c>
      <c r="L5" s="254"/>
      <c r="M5" s="122"/>
      <c r="N5" s="254" t="s">
        <v>1052</v>
      </c>
      <c r="O5" s="254"/>
      <c r="P5" s="126"/>
      <c r="Q5" s="122" t="s">
        <v>1053</v>
      </c>
    </row>
    <row r="6" spans="1:17" ht="11.25" customHeight="1">
      <c r="A6" s="124"/>
      <c r="B6" s="124"/>
      <c r="C6" s="122" t="s">
        <v>1054</v>
      </c>
      <c r="D6" s="127" t="s">
        <v>1055</v>
      </c>
      <c r="E6" s="127"/>
      <c r="F6" s="122" t="s">
        <v>1054</v>
      </c>
      <c r="G6" s="127" t="s">
        <v>1055</v>
      </c>
      <c r="H6" s="127"/>
      <c r="I6" s="122" t="s">
        <v>1056</v>
      </c>
      <c r="J6" s="124"/>
      <c r="K6" s="122" t="s">
        <v>1054</v>
      </c>
      <c r="L6" s="127" t="s">
        <v>1055</v>
      </c>
      <c r="M6" s="127"/>
      <c r="N6" s="122" t="s">
        <v>1054</v>
      </c>
      <c r="O6" s="127" t="s">
        <v>1055</v>
      </c>
      <c r="P6" s="127"/>
      <c r="Q6" s="122" t="s">
        <v>1056</v>
      </c>
    </row>
    <row r="7" spans="1:17" ht="11.25" customHeight="1">
      <c r="A7" s="128" t="s">
        <v>1057</v>
      </c>
      <c r="B7" s="123"/>
      <c r="C7" s="129" t="s">
        <v>1058</v>
      </c>
      <c r="D7" s="128" t="s">
        <v>1059</v>
      </c>
      <c r="E7" s="128"/>
      <c r="F7" s="129" t="s">
        <v>1058</v>
      </c>
      <c r="G7" s="128" t="s">
        <v>1059</v>
      </c>
      <c r="H7" s="129"/>
      <c r="I7" s="129" t="s">
        <v>1058</v>
      </c>
      <c r="J7" s="123"/>
      <c r="K7" s="129" t="s">
        <v>1058</v>
      </c>
      <c r="L7" s="128" t="s">
        <v>1059</v>
      </c>
      <c r="M7" s="128"/>
      <c r="N7" s="129" t="s">
        <v>1058</v>
      </c>
      <c r="O7" s="128" t="s">
        <v>1059</v>
      </c>
      <c r="P7" s="129"/>
      <c r="Q7" s="129" t="s">
        <v>1058</v>
      </c>
    </row>
    <row r="8" spans="1:17" ht="11.25" customHeight="1">
      <c r="A8" s="130" t="s">
        <v>1060</v>
      </c>
      <c r="B8" s="131"/>
      <c r="C8" s="247">
        <f>C31+C44</f>
        <v>7450.6</v>
      </c>
      <c r="D8" s="132">
        <f>(C8/C$8)*100</f>
        <v>100</v>
      </c>
      <c r="E8" s="132"/>
      <c r="F8" s="247">
        <f>F31+F44</f>
        <v>8286.4</v>
      </c>
      <c r="G8" s="132">
        <f>(F8/F$8)*100</f>
        <v>100</v>
      </c>
      <c r="H8" s="132"/>
      <c r="I8" s="247">
        <f>C8-F8</f>
        <v>-835.7999999999993</v>
      </c>
      <c r="J8" s="132"/>
      <c r="K8" s="247">
        <f>K31+K44</f>
        <v>8020.9</v>
      </c>
      <c r="L8" s="132">
        <f>(K8/K$8)*100</f>
        <v>100</v>
      </c>
      <c r="M8" s="132"/>
      <c r="N8" s="247">
        <f>N31+N44</f>
        <v>9092.3</v>
      </c>
      <c r="O8" s="132">
        <f>(N8/N$8)*100</f>
        <v>100</v>
      </c>
      <c r="P8" s="132"/>
      <c r="Q8" s="247">
        <f>K8-N8</f>
        <v>-1071.3999999999996</v>
      </c>
    </row>
    <row r="9" spans="1:17" ht="11.25" customHeight="1">
      <c r="A9" s="134" t="s">
        <v>1061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1.25" customHeight="1">
      <c r="A10" s="138" t="s">
        <v>1062</v>
      </c>
      <c r="B10" s="135"/>
      <c r="C10" s="139">
        <f>C21+C34</f>
        <v>1354.5</v>
      </c>
      <c r="D10" s="139">
        <f>(C10/C$8)*100</f>
        <v>18.179743913241886</v>
      </c>
      <c r="E10" s="139"/>
      <c r="F10" s="139">
        <f>F21+F34</f>
        <v>2277.7</v>
      </c>
      <c r="G10" s="139">
        <f>(F10/F$8)*100</f>
        <v>27.487207955203708</v>
      </c>
      <c r="H10" s="139"/>
      <c r="I10" s="139">
        <f>C10-F10</f>
        <v>-923.1999999999998</v>
      </c>
      <c r="J10" s="136"/>
      <c r="K10" s="139">
        <f>K21+K34</f>
        <v>1680</v>
      </c>
      <c r="L10" s="139">
        <f>(K10/K$8)*100</f>
        <v>20.945280454811805</v>
      </c>
      <c r="M10" s="139"/>
      <c r="N10" s="139">
        <f>N21+N34</f>
        <v>2392.5</v>
      </c>
      <c r="O10" s="139">
        <f>(N10/N$8)*100</f>
        <v>26.31347403847212</v>
      </c>
      <c r="P10" s="139"/>
      <c r="Q10" s="139">
        <f>K10-N10</f>
        <v>-712.5</v>
      </c>
    </row>
    <row r="11" spans="1:17" ht="11.25" customHeight="1">
      <c r="A11" s="140" t="s">
        <v>1063</v>
      </c>
      <c r="B11" s="135"/>
      <c r="C11" s="139"/>
      <c r="D11" s="139"/>
      <c r="E11" s="139"/>
      <c r="F11" s="139"/>
      <c r="G11" s="139"/>
      <c r="H11" s="139"/>
      <c r="I11" s="139"/>
      <c r="J11" s="136"/>
      <c r="K11" s="139"/>
      <c r="L11" s="139"/>
      <c r="M11" s="139"/>
      <c r="N11" s="139"/>
      <c r="O11" s="139"/>
      <c r="P11" s="139"/>
      <c r="Q11" s="139"/>
    </row>
    <row r="12" spans="1:17" ht="11.25" customHeight="1">
      <c r="A12" s="141" t="s">
        <v>1064</v>
      </c>
      <c r="B12" s="135"/>
      <c r="C12" s="139">
        <f>C23+C36</f>
        <v>850.5</v>
      </c>
      <c r="D12" s="139">
        <f>(C12/C$8)*100</f>
        <v>11.41518803854723</v>
      </c>
      <c r="E12" s="139"/>
      <c r="F12" s="139">
        <f>F23+F36</f>
        <v>715.4</v>
      </c>
      <c r="G12" s="139">
        <f>(F12/F$8)*100</f>
        <v>8.63342344081869</v>
      </c>
      <c r="H12" s="139"/>
      <c r="I12" s="139">
        <f>C12-F12</f>
        <v>135.10000000000002</v>
      </c>
      <c r="J12" s="136"/>
      <c r="K12" s="139">
        <f>K23+K36</f>
        <v>827.0999999999999</v>
      </c>
      <c r="L12" s="139">
        <f>(K12/K$8)*100</f>
        <v>10.311810395342167</v>
      </c>
      <c r="M12" s="139"/>
      <c r="N12" s="139">
        <f>N23+N36</f>
        <v>724</v>
      </c>
      <c r="O12" s="139">
        <f>(N12/N$8)*100</f>
        <v>7.962781694400757</v>
      </c>
      <c r="P12" s="139"/>
      <c r="Q12" s="139">
        <f>K12-N12</f>
        <v>103.09999999999991</v>
      </c>
    </row>
    <row r="13" spans="1:17" ht="11.25" customHeight="1">
      <c r="A13" s="140" t="s">
        <v>1065</v>
      </c>
      <c r="B13" s="135"/>
      <c r="C13" s="139"/>
      <c r="D13" s="139"/>
      <c r="E13" s="139"/>
      <c r="F13" s="139"/>
      <c r="G13" s="139"/>
      <c r="H13" s="139"/>
      <c r="I13" s="139"/>
      <c r="J13" s="136"/>
      <c r="K13" s="139"/>
      <c r="L13" s="139"/>
      <c r="M13" s="139"/>
      <c r="N13" s="139"/>
      <c r="O13" s="139"/>
      <c r="P13" s="139"/>
      <c r="Q13" s="139"/>
    </row>
    <row r="14" spans="1:17" ht="11.25" customHeight="1">
      <c r="A14" s="142" t="s">
        <v>1066</v>
      </c>
      <c r="B14" s="135"/>
      <c r="C14" s="139"/>
      <c r="D14" s="139"/>
      <c r="E14" s="139"/>
      <c r="F14" s="139"/>
      <c r="G14" s="139"/>
      <c r="H14" s="139"/>
      <c r="I14" s="139"/>
      <c r="J14" s="136"/>
      <c r="K14" s="139"/>
      <c r="L14" s="139"/>
      <c r="M14" s="139"/>
      <c r="N14" s="139"/>
      <c r="O14" s="139"/>
      <c r="P14" s="139"/>
      <c r="Q14" s="139"/>
    </row>
    <row r="15" spans="1:17" ht="11.25" customHeight="1">
      <c r="A15" s="141" t="s">
        <v>1067</v>
      </c>
      <c r="B15" s="135"/>
      <c r="C15" s="139">
        <f>C26+C39</f>
        <v>217.1</v>
      </c>
      <c r="D15" s="139">
        <f>(C15/C$8)*100</f>
        <v>2.913859286500416</v>
      </c>
      <c r="E15" s="139"/>
      <c r="F15" s="139">
        <f>F26+F39</f>
        <v>110.9</v>
      </c>
      <c r="G15" s="139">
        <f>(F15/F$8)*100</f>
        <v>1.3383375168951537</v>
      </c>
      <c r="H15" s="139"/>
      <c r="I15" s="139">
        <f>C15-F15</f>
        <v>106.19999999999999</v>
      </c>
      <c r="J15" s="136"/>
      <c r="K15" s="139">
        <f>K26+K39</f>
        <v>230.7</v>
      </c>
      <c r="L15" s="139">
        <f>(K15/K$8)*100</f>
        <v>2.876235833883978</v>
      </c>
      <c r="M15" s="139"/>
      <c r="N15" s="139">
        <f>N26+N39</f>
        <v>121.4</v>
      </c>
      <c r="O15" s="139">
        <f>(N15/N$8)*100</f>
        <v>1.3351957150555966</v>
      </c>
      <c r="P15" s="139"/>
      <c r="Q15" s="139">
        <f>K15-N15</f>
        <v>109.29999999999998</v>
      </c>
    </row>
    <row r="16" spans="1:17" ht="11.25" customHeight="1">
      <c r="A16" s="140" t="s">
        <v>1068</v>
      </c>
      <c r="B16" s="135"/>
      <c r="C16" s="139"/>
      <c r="D16" s="139"/>
      <c r="E16" s="139"/>
      <c r="F16" s="139"/>
      <c r="G16" s="139"/>
      <c r="H16" s="139"/>
      <c r="I16" s="139"/>
      <c r="J16" s="136"/>
      <c r="K16" s="139"/>
      <c r="L16" s="139"/>
      <c r="M16" s="139"/>
      <c r="N16" s="139"/>
      <c r="O16" s="139"/>
      <c r="P16" s="139"/>
      <c r="Q16" s="139"/>
    </row>
    <row r="17" spans="1:17" ht="11.25" customHeight="1">
      <c r="A17" s="142" t="s">
        <v>1069</v>
      </c>
      <c r="B17" s="135"/>
      <c r="C17" s="139"/>
      <c r="D17" s="139"/>
      <c r="E17" s="139"/>
      <c r="F17" s="139"/>
      <c r="G17" s="139"/>
      <c r="H17" s="139"/>
      <c r="I17" s="139"/>
      <c r="J17" s="136"/>
      <c r="K17" s="139"/>
      <c r="L17" s="139"/>
      <c r="M17" s="139"/>
      <c r="N17" s="139"/>
      <c r="O17" s="139"/>
      <c r="P17" s="139"/>
      <c r="Q17" s="139"/>
    </row>
    <row r="18" spans="1:17" ht="11.25" customHeight="1">
      <c r="A18" s="141" t="s">
        <v>1070</v>
      </c>
      <c r="B18" s="135"/>
      <c r="C18" s="139">
        <f>C29+C42</f>
        <v>564</v>
      </c>
      <c r="D18" s="139">
        <f>(C18/C$8)*100</f>
        <v>7.569860145491638</v>
      </c>
      <c r="E18" s="139"/>
      <c r="F18" s="139">
        <f>F29+F42</f>
        <v>154.6</v>
      </c>
      <c r="G18" s="139">
        <f>(F18/F$8)*100</f>
        <v>1.8657076655725044</v>
      </c>
      <c r="H18" s="139"/>
      <c r="I18" s="139">
        <f>C18-F18</f>
        <v>409.4</v>
      </c>
      <c r="J18" s="136"/>
      <c r="K18" s="139">
        <f>K29+K42</f>
        <v>663</v>
      </c>
      <c r="L18" s="139">
        <f>(K18/K$8)*100</f>
        <v>8.265905322345372</v>
      </c>
      <c r="M18" s="139"/>
      <c r="N18" s="139">
        <f>N29+N42</f>
        <v>1007.8000000000001</v>
      </c>
      <c r="O18" s="139">
        <f>(N18/N$8)*100</f>
        <v>11.084104132067797</v>
      </c>
      <c r="P18" s="139"/>
      <c r="Q18" s="139">
        <f>K18-N18</f>
        <v>-344.80000000000007</v>
      </c>
    </row>
    <row r="19" spans="1:17" ht="11.25" customHeight="1">
      <c r="A19" s="138" t="s">
        <v>534</v>
      </c>
      <c r="B19" s="135"/>
      <c r="C19" s="174">
        <f>C30+C43</f>
        <v>4464.5</v>
      </c>
      <c r="D19" s="174">
        <f>(C19/C$8)*100</f>
        <v>59.92134861621883</v>
      </c>
      <c r="E19" s="174"/>
      <c r="F19" s="174">
        <f>F30+F43</f>
        <v>5027.8</v>
      </c>
      <c r="G19" s="174">
        <f>(F19/F$8)*100</f>
        <v>60.67532342150995</v>
      </c>
      <c r="H19" s="174"/>
      <c r="I19" s="174">
        <f>C19-F19</f>
        <v>-563.3000000000002</v>
      </c>
      <c r="J19" s="174"/>
      <c r="K19" s="174">
        <f>K30+K43</f>
        <v>4620.099999999999</v>
      </c>
      <c r="L19" s="174">
        <f>(K19/K$8)*100</f>
        <v>57.60076799361668</v>
      </c>
      <c r="M19" s="174"/>
      <c r="N19" s="174">
        <f>N30+N43</f>
        <v>4846.6</v>
      </c>
      <c r="O19" s="174">
        <f>(N19/N$8)*100</f>
        <v>53.30444442000375</v>
      </c>
      <c r="P19" s="174"/>
      <c r="Q19" s="174">
        <f>K19-N19</f>
        <v>-226.5000000000009</v>
      </c>
    </row>
    <row r="20" spans="1:17" ht="11.25" customHeight="1">
      <c r="A20" s="176" t="s">
        <v>1232</v>
      </c>
      <c r="B20" s="135"/>
      <c r="C20" s="136"/>
      <c r="D20" s="136"/>
      <c r="E20" s="136"/>
      <c r="F20" s="136"/>
      <c r="G20" s="136"/>
      <c r="H20" s="136"/>
      <c r="I20" s="136"/>
      <c r="J20" s="135"/>
      <c r="K20" s="136"/>
      <c r="L20" s="136"/>
      <c r="M20" s="136"/>
      <c r="N20" s="136"/>
      <c r="O20" s="136"/>
      <c r="P20" s="136"/>
      <c r="Q20" s="136"/>
    </row>
    <row r="21" spans="1:17" ht="11.25" customHeight="1">
      <c r="A21" s="134" t="s">
        <v>1062</v>
      </c>
      <c r="B21" s="135"/>
      <c r="C21" s="139">
        <v>260.5</v>
      </c>
      <c r="D21" s="139">
        <f>(C21/C$31)*100</f>
        <v>5.797004695462537</v>
      </c>
      <c r="E21" s="139"/>
      <c r="F21" s="139">
        <v>2227.6</v>
      </c>
      <c r="G21" s="139">
        <f>(F21/F$31)*100</f>
        <v>38.428098261109575</v>
      </c>
      <c r="H21" s="139"/>
      <c r="I21" s="139">
        <f aca="true" t="shared" si="0" ref="I21:I31">C21-F21</f>
        <v>-1967.1</v>
      </c>
      <c r="J21" s="136"/>
      <c r="K21" s="139">
        <v>131.5</v>
      </c>
      <c r="L21" s="139">
        <f>(K21/K$31)*100</f>
        <v>2.9992701395858044</v>
      </c>
      <c r="M21" s="139"/>
      <c r="N21" s="139">
        <v>2320.7</v>
      </c>
      <c r="O21" s="139">
        <f>(N21/N$31)*100</f>
        <v>36.86400965799882</v>
      </c>
      <c r="P21" s="139"/>
      <c r="Q21" s="139">
        <f aca="true" t="shared" si="1" ref="Q21:Q31">K21-N21</f>
        <v>-2189.2</v>
      </c>
    </row>
    <row r="22" spans="1:17" ht="11.25" customHeight="1">
      <c r="A22" s="177" t="s">
        <v>1063</v>
      </c>
      <c r="B22" s="135"/>
      <c r="C22" s="139"/>
      <c r="D22" s="139"/>
      <c r="E22" s="139"/>
      <c r="F22" s="139"/>
      <c r="G22" s="139"/>
      <c r="H22" s="139"/>
      <c r="I22" s="139"/>
      <c r="J22" s="136"/>
      <c r="K22" s="139"/>
      <c r="L22" s="139"/>
      <c r="M22" s="139"/>
      <c r="N22" s="139"/>
      <c r="O22" s="139"/>
      <c r="P22" s="139"/>
      <c r="Q22" s="139"/>
    </row>
    <row r="23" spans="1:17" ht="11.25" customHeight="1">
      <c r="A23" s="156" t="s">
        <v>1064</v>
      </c>
      <c r="B23" s="135"/>
      <c r="C23" s="139">
        <v>243</v>
      </c>
      <c r="D23" s="139">
        <f>(C23/C$31)*100</f>
        <v>5.407570598838374</v>
      </c>
      <c r="E23" s="139"/>
      <c r="F23" s="139">
        <v>381.2</v>
      </c>
      <c r="G23" s="139">
        <f>(F23/F$31)*100</f>
        <v>6.576041954181617</v>
      </c>
      <c r="H23" s="139"/>
      <c r="I23" s="139">
        <f t="shared" si="0"/>
        <v>-138.2</v>
      </c>
      <c r="J23" s="136"/>
      <c r="K23" s="139">
        <v>205.2</v>
      </c>
      <c r="L23" s="139">
        <f>(K23/K$31)*100</f>
        <v>4.680229906030472</v>
      </c>
      <c r="M23" s="139"/>
      <c r="N23" s="139">
        <v>391.3</v>
      </c>
      <c r="O23" s="139">
        <f>(N23/N$31)*100</f>
        <v>6.215748256635903</v>
      </c>
      <c r="P23" s="139"/>
      <c r="Q23" s="139">
        <f t="shared" si="1"/>
        <v>-186.10000000000002</v>
      </c>
    </row>
    <row r="24" spans="1:17" ht="11.25" customHeight="1">
      <c r="A24" s="177" t="s">
        <v>1065</v>
      </c>
      <c r="B24" s="135"/>
      <c r="C24" s="139"/>
      <c r="D24" s="139"/>
      <c r="E24" s="139"/>
      <c r="F24" s="139"/>
      <c r="G24" s="139"/>
      <c r="H24" s="139"/>
      <c r="I24" s="139"/>
      <c r="J24" s="136"/>
      <c r="K24" s="139"/>
      <c r="L24" s="139"/>
      <c r="M24" s="139"/>
      <c r="N24" s="139"/>
      <c r="O24" s="139"/>
      <c r="P24" s="139"/>
      <c r="Q24" s="139"/>
    </row>
    <row r="25" spans="1:17" ht="11.25" customHeight="1">
      <c r="A25" s="167" t="s">
        <v>1066</v>
      </c>
      <c r="B25" s="135"/>
      <c r="C25" s="139"/>
      <c r="D25" s="139"/>
      <c r="E25" s="139"/>
      <c r="F25" s="139"/>
      <c r="G25" s="139"/>
      <c r="H25" s="139"/>
      <c r="I25" s="139"/>
      <c r="J25" s="136"/>
      <c r="K25" s="139"/>
      <c r="L25" s="139"/>
      <c r="M25" s="139"/>
      <c r="N25" s="139"/>
      <c r="O25" s="139"/>
      <c r="P25" s="139"/>
      <c r="Q25" s="139"/>
    </row>
    <row r="26" spans="1:17" ht="11.25" customHeight="1">
      <c r="A26" s="156" t="s">
        <v>1067</v>
      </c>
      <c r="B26" s="135"/>
      <c r="C26" s="139">
        <v>179.2</v>
      </c>
      <c r="D26" s="139">
        <f>(C26/C$31)*100</f>
        <v>3.987805149431426</v>
      </c>
      <c r="E26" s="139"/>
      <c r="F26" s="139">
        <v>78.3</v>
      </c>
      <c r="G26" s="139">
        <f>(F26/F$31)*100</f>
        <v>1.350745238752415</v>
      </c>
      <c r="H26" s="139"/>
      <c r="I26" s="139">
        <f t="shared" si="0"/>
        <v>100.89999999999999</v>
      </c>
      <c r="J26" s="136"/>
      <c r="K26" s="139">
        <v>200.2</v>
      </c>
      <c r="L26" s="139">
        <f>(K26/K$31)*100</f>
        <v>4.56618921631238</v>
      </c>
      <c r="M26" s="139"/>
      <c r="N26" s="139">
        <v>85.2</v>
      </c>
      <c r="O26" s="139">
        <f>(N26/N$31)*100</f>
        <v>1.3533906247517988</v>
      </c>
      <c r="P26" s="139"/>
      <c r="Q26" s="139">
        <f t="shared" si="1"/>
        <v>114.99999999999999</v>
      </c>
    </row>
    <row r="27" spans="1:17" ht="11.25" customHeight="1">
      <c r="A27" s="177" t="s">
        <v>1068</v>
      </c>
      <c r="B27" s="135"/>
      <c r="C27" s="139"/>
      <c r="D27" s="139"/>
      <c r="E27" s="139"/>
      <c r="F27" s="139"/>
      <c r="G27" s="139"/>
      <c r="H27" s="139"/>
      <c r="I27" s="139"/>
      <c r="J27" s="136"/>
      <c r="K27" s="139"/>
      <c r="L27" s="139"/>
      <c r="M27" s="139"/>
      <c r="N27" s="139"/>
      <c r="O27" s="139"/>
      <c r="P27" s="139"/>
      <c r="Q27" s="139"/>
    </row>
    <row r="28" spans="1:17" ht="11.25" customHeight="1">
      <c r="A28" s="167" t="s">
        <v>1069</v>
      </c>
      <c r="B28" s="135"/>
      <c r="C28" s="139"/>
      <c r="D28" s="139"/>
      <c r="E28" s="139"/>
      <c r="F28" s="139"/>
      <c r="G28" s="139"/>
      <c r="H28" s="139"/>
      <c r="I28" s="139"/>
      <c r="J28" s="136"/>
      <c r="K28" s="139"/>
      <c r="L28" s="139"/>
      <c r="M28" s="139"/>
      <c r="N28" s="139"/>
      <c r="O28" s="139"/>
      <c r="P28" s="139"/>
      <c r="Q28" s="139"/>
    </row>
    <row r="29" spans="1:17" ht="11.25" customHeight="1">
      <c r="A29" s="156" t="s">
        <v>1070</v>
      </c>
      <c r="B29" s="135"/>
      <c r="C29" s="139">
        <v>306.2</v>
      </c>
      <c r="D29" s="139">
        <f>(C29/C$31)*100</f>
        <v>6.813984022075351</v>
      </c>
      <c r="E29" s="139"/>
      <c r="F29" s="139">
        <v>43.9</v>
      </c>
      <c r="G29" s="139">
        <f>(F29/F$31)*100</f>
        <v>0.757314380347778</v>
      </c>
      <c r="H29" s="139"/>
      <c r="I29" s="139">
        <f t="shared" si="0"/>
        <v>262.3</v>
      </c>
      <c r="J29" s="136"/>
      <c r="K29" s="139">
        <v>341.2</v>
      </c>
      <c r="L29" s="139">
        <f>(K29/K$31)*100</f>
        <v>7.782136666362558</v>
      </c>
      <c r="M29" s="139"/>
      <c r="N29" s="139">
        <v>889.6</v>
      </c>
      <c r="O29" s="139">
        <f>(N29/N$31)*100</f>
        <v>14.131177227455401</v>
      </c>
      <c r="P29" s="139"/>
      <c r="Q29" s="139">
        <f t="shared" si="1"/>
        <v>-548.4000000000001</v>
      </c>
    </row>
    <row r="30" spans="1:17" ht="11.25" customHeight="1">
      <c r="A30" s="134" t="s">
        <v>534</v>
      </c>
      <c r="B30" s="135"/>
      <c r="C30" s="144">
        <f>C31-SUM(C21:C29)</f>
        <v>3504.7999999999997</v>
      </c>
      <c r="D30" s="139">
        <f>(C30/C$31)*100</f>
        <v>77.99363553419231</v>
      </c>
      <c r="E30" s="144"/>
      <c r="F30" s="144">
        <f>F31-SUM(F21:F29)</f>
        <v>3065.8</v>
      </c>
      <c r="G30" s="139">
        <f>(F30/F$31)*100</f>
        <v>52.88780016560861</v>
      </c>
      <c r="H30" s="136"/>
      <c r="I30" s="139">
        <f t="shared" si="0"/>
        <v>438.99999999999955</v>
      </c>
      <c r="J30" s="144"/>
      <c r="K30" s="144">
        <f>K31-SUM(K21:K29)</f>
        <v>3506.2999999999997</v>
      </c>
      <c r="L30" s="139">
        <f>(K30/K$31)*100</f>
        <v>79.97217407170879</v>
      </c>
      <c r="M30" s="144"/>
      <c r="N30" s="144">
        <f>N31-SUM(N21:N29)</f>
        <v>2608.5000000000005</v>
      </c>
      <c r="O30" s="139">
        <f>(N30/N$31)*100</f>
        <v>41.435674233158075</v>
      </c>
      <c r="P30" s="136"/>
      <c r="Q30" s="139">
        <f t="shared" si="1"/>
        <v>897.7999999999993</v>
      </c>
    </row>
    <row r="31" spans="1:17" ht="11.25" customHeight="1">
      <c r="A31" s="138" t="s">
        <v>1094</v>
      </c>
      <c r="B31" s="135"/>
      <c r="C31" s="132">
        <v>4493.7</v>
      </c>
      <c r="D31" s="132">
        <f>(C31/C$31)*100</f>
        <v>100</v>
      </c>
      <c r="E31" s="132"/>
      <c r="F31" s="132">
        <v>5796.8</v>
      </c>
      <c r="G31" s="132">
        <f>(F31/F$31)*100</f>
        <v>100</v>
      </c>
      <c r="H31" s="132"/>
      <c r="I31" s="132">
        <f t="shared" si="0"/>
        <v>-1303.1000000000004</v>
      </c>
      <c r="J31" s="132"/>
      <c r="K31" s="132">
        <v>4384.4</v>
      </c>
      <c r="L31" s="132">
        <f>(K31/K$31)*100</f>
        <v>100</v>
      </c>
      <c r="M31" s="132"/>
      <c r="N31" s="132">
        <v>6295.3</v>
      </c>
      <c r="O31" s="132">
        <f>(N31/N$31)*100</f>
        <v>100</v>
      </c>
      <c r="P31" s="132"/>
      <c r="Q31" s="132">
        <f t="shared" si="1"/>
        <v>-1910.9000000000005</v>
      </c>
    </row>
    <row r="32" spans="1:17" ht="11.25" customHeight="1">
      <c r="A32" s="131" t="s">
        <v>2162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</row>
    <row r="33" spans="1:17" ht="11.25" customHeight="1">
      <c r="A33" s="153" t="s">
        <v>2163</v>
      </c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</row>
    <row r="34" spans="1:17" ht="11.25" customHeight="1">
      <c r="A34" s="134" t="s">
        <v>1062</v>
      </c>
      <c r="B34" s="135"/>
      <c r="C34" s="139">
        <v>1094</v>
      </c>
      <c r="D34" s="139">
        <f>(C34/C$44)*100</f>
        <v>36.99820758226521</v>
      </c>
      <c r="E34" s="139"/>
      <c r="F34" s="139">
        <v>50.1</v>
      </c>
      <c r="G34" s="139">
        <f>(F34/F$44)*100</f>
        <v>2.01237146529563</v>
      </c>
      <c r="H34" s="139"/>
      <c r="I34" s="139">
        <f aca="true" t="shared" si="2" ref="I34:I44">C34-F34</f>
        <v>1043.9</v>
      </c>
      <c r="J34" s="136"/>
      <c r="K34" s="139">
        <v>1548.5</v>
      </c>
      <c r="L34" s="139">
        <f>(K34/K$44)*100</f>
        <v>42.58215316925615</v>
      </c>
      <c r="M34" s="139"/>
      <c r="N34" s="139">
        <v>71.8</v>
      </c>
      <c r="O34" s="139">
        <f>(N34/N$44)*100</f>
        <v>2.5670361101179835</v>
      </c>
      <c r="P34" s="139"/>
      <c r="Q34" s="139">
        <f aca="true" t="shared" si="3" ref="Q34:Q44">K34-N34</f>
        <v>1476.7</v>
      </c>
    </row>
    <row r="35" spans="1:17" ht="11.25" customHeight="1">
      <c r="A35" s="177" t="s">
        <v>1063</v>
      </c>
      <c r="B35" s="135"/>
      <c r="C35" s="139"/>
      <c r="D35" s="139"/>
      <c r="E35" s="139"/>
      <c r="F35" s="139"/>
      <c r="G35" s="139"/>
      <c r="H35" s="139"/>
      <c r="I35" s="139"/>
      <c r="J35" s="136"/>
      <c r="K35" s="139"/>
      <c r="L35" s="139"/>
      <c r="M35" s="139"/>
      <c r="N35" s="139"/>
      <c r="O35" s="139"/>
      <c r="P35" s="139"/>
      <c r="Q35" s="139"/>
    </row>
    <row r="36" spans="1:17" ht="11.25" customHeight="1">
      <c r="A36" s="156" t="s">
        <v>1064</v>
      </c>
      <c r="B36" s="135"/>
      <c r="C36" s="139">
        <v>607.5</v>
      </c>
      <c r="D36" s="139">
        <f>(C36/C$44)*100</f>
        <v>20.54516554499645</v>
      </c>
      <c r="E36" s="139"/>
      <c r="F36" s="139">
        <v>334.2</v>
      </c>
      <c r="G36" s="139">
        <f>(F36/F$44)*100</f>
        <v>13.423843187660669</v>
      </c>
      <c r="H36" s="139"/>
      <c r="I36" s="139">
        <f t="shared" si="2"/>
        <v>273.3</v>
      </c>
      <c r="J36" s="136"/>
      <c r="K36" s="139">
        <v>621.9</v>
      </c>
      <c r="L36" s="139">
        <f>(K36/K$44)*100</f>
        <v>17.101608689674137</v>
      </c>
      <c r="M36" s="139"/>
      <c r="N36" s="139">
        <v>332.7</v>
      </c>
      <c r="O36" s="139">
        <f>(N36/N$44)*100</f>
        <v>11.894887379335001</v>
      </c>
      <c r="P36" s="139"/>
      <c r="Q36" s="139">
        <f t="shared" si="3"/>
        <v>289.2</v>
      </c>
    </row>
    <row r="37" spans="1:17" ht="11.25" customHeight="1">
      <c r="A37" s="177" t="s">
        <v>1065</v>
      </c>
      <c r="B37" s="135"/>
      <c r="C37" s="139"/>
      <c r="D37" s="139"/>
      <c r="E37" s="139"/>
      <c r="F37" s="139"/>
      <c r="G37" s="139"/>
      <c r="H37" s="139"/>
      <c r="I37" s="139"/>
      <c r="J37" s="136"/>
      <c r="K37" s="139"/>
      <c r="L37" s="139"/>
      <c r="M37" s="139"/>
      <c r="N37" s="139"/>
      <c r="O37" s="139"/>
      <c r="P37" s="139"/>
      <c r="Q37" s="139"/>
    </row>
    <row r="38" spans="1:17" ht="11.25" customHeight="1">
      <c r="A38" s="167" t="s">
        <v>1066</v>
      </c>
      <c r="B38" s="135"/>
      <c r="C38" s="139"/>
      <c r="D38" s="139"/>
      <c r="E38" s="139"/>
      <c r="F38" s="139"/>
      <c r="G38" s="139"/>
      <c r="H38" s="139"/>
      <c r="I38" s="139"/>
      <c r="J38" s="136"/>
      <c r="K38" s="139"/>
      <c r="L38" s="139"/>
      <c r="M38" s="139"/>
      <c r="N38" s="139"/>
      <c r="O38" s="139"/>
      <c r="P38" s="139"/>
      <c r="Q38" s="139"/>
    </row>
    <row r="39" spans="1:17" ht="11.25" customHeight="1">
      <c r="A39" s="156" t="s">
        <v>1067</v>
      </c>
      <c r="B39" s="135"/>
      <c r="C39" s="139">
        <v>37.9</v>
      </c>
      <c r="D39" s="139">
        <f>(C39/C$44)*100</f>
        <v>1.2817477763874328</v>
      </c>
      <c r="E39" s="139"/>
      <c r="F39" s="139">
        <v>32.6</v>
      </c>
      <c r="G39" s="139">
        <f>(F39/F$44)*100</f>
        <v>1.3094473007712084</v>
      </c>
      <c r="H39" s="139"/>
      <c r="I39" s="139">
        <f t="shared" si="2"/>
        <v>5.299999999999997</v>
      </c>
      <c r="J39" s="136"/>
      <c r="K39" s="139">
        <v>30.5</v>
      </c>
      <c r="L39" s="139">
        <f>(K39/K$44)*100</f>
        <v>0.8387185480544479</v>
      </c>
      <c r="M39" s="139"/>
      <c r="N39" s="139">
        <v>36.2</v>
      </c>
      <c r="O39" s="139">
        <f>(N39/N$44)*100</f>
        <v>1.2942438326778694</v>
      </c>
      <c r="P39" s="139"/>
      <c r="Q39" s="139">
        <f t="shared" si="3"/>
        <v>-5.700000000000003</v>
      </c>
    </row>
    <row r="40" spans="1:17" ht="11.25" customHeight="1">
      <c r="A40" s="177" t="s">
        <v>1068</v>
      </c>
      <c r="B40" s="135"/>
      <c r="C40" s="139"/>
      <c r="D40" s="139"/>
      <c r="E40" s="139"/>
      <c r="F40" s="139"/>
      <c r="G40" s="139"/>
      <c r="H40" s="139"/>
      <c r="I40" s="139"/>
      <c r="J40" s="136"/>
      <c r="K40" s="139"/>
      <c r="L40" s="139"/>
      <c r="M40" s="139"/>
      <c r="N40" s="139"/>
      <c r="O40" s="139"/>
      <c r="P40" s="139"/>
      <c r="Q40" s="139"/>
    </row>
    <row r="41" spans="1:17" ht="11.25" customHeight="1">
      <c r="A41" s="167" t="s">
        <v>1069</v>
      </c>
      <c r="B41" s="135"/>
      <c r="C41" s="139"/>
      <c r="D41" s="139"/>
      <c r="E41" s="139"/>
      <c r="F41" s="139"/>
      <c r="G41" s="139"/>
      <c r="H41" s="139"/>
      <c r="I41" s="139"/>
      <c r="J41" s="136"/>
      <c r="K41" s="139"/>
      <c r="L41" s="139"/>
      <c r="M41" s="139"/>
      <c r="N41" s="139"/>
      <c r="O41" s="139"/>
      <c r="P41" s="139"/>
      <c r="Q41" s="139"/>
    </row>
    <row r="42" spans="1:17" ht="11.25" customHeight="1">
      <c r="A42" s="156" t="s">
        <v>1070</v>
      </c>
      <c r="B42" s="135"/>
      <c r="C42" s="139">
        <v>257.8</v>
      </c>
      <c r="D42" s="139">
        <f>(C42/C$44)*100</f>
        <v>8.718590415638</v>
      </c>
      <c r="E42" s="139"/>
      <c r="F42" s="139">
        <v>110.7</v>
      </c>
      <c r="G42" s="139">
        <f>(F42/F$44)*100</f>
        <v>4.446497429305913</v>
      </c>
      <c r="H42" s="139"/>
      <c r="I42" s="139">
        <f t="shared" si="2"/>
        <v>147.10000000000002</v>
      </c>
      <c r="J42" s="136"/>
      <c r="K42" s="139">
        <v>321.8</v>
      </c>
      <c r="L42" s="139">
        <f>(K42/K$44)*100</f>
        <v>8.849168156194143</v>
      </c>
      <c r="M42" s="139"/>
      <c r="N42" s="139">
        <v>118.2</v>
      </c>
      <c r="O42" s="139">
        <f>(N42/N$44)*100</f>
        <v>4.225956381837683</v>
      </c>
      <c r="P42" s="139"/>
      <c r="Q42" s="139">
        <f t="shared" si="3"/>
        <v>203.60000000000002</v>
      </c>
    </row>
    <row r="43" spans="1:17" ht="11.25" customHeight="1">
      <c r="A43" s="134" t="s">
        <v>534</v>
      </c>
      <c r="B43" s="135"/>
      <c r="C43" s="144">
        <f>C44-SUM(C34:C42)</f>
        <v>959.7</v>
      </c>
      <c r="D43" s="139">
        <f>(C43/C$44)*100</f>
        <v>32.45628868071291</v>
      </c>
      <c r="E43" s="144"/>
      <c r="F43" s="144">
        <f>F44-SUM(F34:F42)</f>
        <v>1962</v>
      </c>
      <c r="G43" s="139">
        <f>(F43/F$44)*100</f>
        <v>78.80784061696659</v>
      </c>
      <c r="H43" s="136"/>
      <c r="I43" s="139">
        <f t="shared" si="2"/>
        <v>-1002.3</v>
      </c>
      <c r="J43" s="144"/>
      <c r="K43" s="144">
        <f>K44-SUM(K34:K42)</f>
        <v>1113.7999999999997</v>
      </c>
      <c r="L43" s="139">
        <f>(K43/K$44)*100</f>
        <v>30.62835143682111</v>
      </c>
      <c r="M43" s="144"/>
      <c r="N43" s="144">
        <f>N44-SUM(N34:N42)</f>
        <v>2238.1</v>
      </c>
      <c r="O43" s="139">
        <f>(N43/N$44)*100</f>
        <v>80.01787629603146</v>
      </c>
      <c r="P43" s="136"/>
      <c r="Q43" s="139">
        <f t="shared" si="3"/>
        <v>-1124.3000000000002</v>
      </c>
    </row>
    <row r="44" spans="1:17" ht="11.25" customHeight="1">
      <c r="A44" s="138" t="s">
        <v>1094</v>
      </c>
      <c r="B44" s="123"/>
      <c r="C44" s="178">
        <v>2956.9</v>
      </c>
      <c r="D44" s="178">
        <f>(C44/C$44)*100</f>
        <v>100</v>
      </c>
      <c r="E44" s="178"/>
      <c r="F44" s="178">
        <v>2489.6</v>
      </c>
      <c r="G44" s="178">
        <f>(F44/F$44)*100</f>
        <v>100</v>
      </c>
      <c r="H44" s="178"/>
      <c r="I44" s="178">
        <f t="shared" si="2"/>
        <v>467.3000000000002</v>
      </c>
      <c r="J44" s="178"/>
      <c r="K44" s="178">
        <v>3636.5</v>
      </c>
      <c r="L44" s="178">
        <f>(K44/K$44)*100</f>
        <v>100</v>
      </c>
      <c r="M44" s="178"/>
      <c r="N44" s="178">
        <v>2797</v>
      </c>
      <c r="O44" s="178">
        <f>(N44/N$44)*100</f>
        <v>100</v>
      </c>
      <c r="P44" s="178"/>
      <c r="Q44" s="178">
        <f t="shared" si="3"/>
        <v>839.5</v>
      </c>
    </row>
    <row r="45" spans="1:17" ht="11.25" customHeight="1">
      <c r="A45" s="250" t="s">
        <v>1071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1.25" customHeight="1">
      <c r="A46" s="285" t="s">
        <v>1233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</row>
    <row r="47" spans="1:17" ht="11.25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</row>
    <row r="48" spans="1:17" ht="11.25" customHeight="1">
      <c r="A48" s="252" t="s">
        <v>1072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</sheetData>
  <mergeCells count="13">
    <mergeCell ref="C5:D5"/>
    <mergeCell ref="F5:G5"/>
    <mergeCell ref="K5:L5"/>
    <mergeCell ref="N5:O5"/>
    <mergeCell ref="A1:Q1"/>
    <mergeCell ref="A2:Q2"/>
    <mergeCell ref="C4:I4"/>
    <mergeCell ref="K4:Q4"/>
    <mergeCell ref="A3:Q3"/>
    <mergeCell ref="A48:Q48"/>
    <mergeCell ref="A45:Q45"/>
    <mergeCell ref="A46:Q46"/>
    <mergeCell ref="A47:Q47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87"/>
  <sheetViews>
    <sheetView workbookViewId="0" topLeftCell="A1">
      <selection activeCell="A1" sqref="A1:J1"/>
    </sheetView>
  </sheetViews>
  <sheetFormatPr defaultColWidth="9.140625" defaultRowHeight="12.75"/>
  <cols>
    <col min="1" max="2" width="9.8515625" style="0" customWidth="1"/>
    <col min="3" max="3" width="9.28125" style="0" customWidth="1"/>
    <col min="4" max="4" width="9.8515625" style="0" customWidth="1"/>
    <col min="5" max="5" width="18.140625" style="0" customWidth="1"/>
    <col min="6" max="6" width="8.28125" style="0" customWidth="1"/>
    <col min="7" max="7" width="10.7109375" style="0" customWidth="1"/>
    <col min="8" max="8" width="1.28515625" style="0" customWidth="1"/>
    <col min="9" max="9" width="8.28125" style="0" customWidth="1"/>
    <col min="10" max="10" width="10.7109375" style="0" customWidth="1"/>
  </cols>
  <sheetData>
    <row r="1" spans="1:10" ht="11.25" customHeight="1">
      <c r="A1" s="253" t="s">
        <v>1234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1.25" customHeight="1">
      <c r="A2" s="253" t="s">
        <v>2504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1.2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1.25" customHeight="1">
      <c r="A4" s="253" t="s">
        <v>2169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0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1.25" customHeight="1">
      <c r="A6" s="283"/>
      <c r="B6" s="283"/>
      <c r="C6" s="283"/>
      <c r="D6" s="283"/>
      <c r="E6" s="188"/>
      <c r="F6" s="254">
        <v>2001</v>
      </c>
      <c r="G6" s="254"/>
      <c r="H6" s="126"/>
      <c r="I6" s="254">
        <v>2002</v>
      </c>
      <c r="J6" s="254"/>
    </row>
    <row r="7" spans="1:10" ht="11.25" customHeight="1">
      <c r="A7" s="280" t="s">
        <v>2170</v>
      </c>
      <c r="B7" s="280"/>
      <c r="C7" s="280"/>
      <c r="D7" s="280"/>
      <c r="E7" s="128" t="s">
        <v>2171</v>
      </c>
      <c r="F7" s="189" t="s">
        <v>2172</v>
      </c>
      <c r="G7" s="189" t="s">
        <v>2173</v>
      </c>
      <c r="H7" s="128"/>
      <c r="I7" s="189" t="s">
        <v>2172</v>
      </c>
      <c r="J7" s="189" t="s">
        <v>2173</v>
      </c>
    </row>
    <row r="8" spans="1:10" ht="11.25" customHeight="1">
      <c r="A8" s="176" t="s">
        <v>1235</v>
      </c>
      <c r="B8" s="176"/>
      <c r="C8" s="176"/>
      <c r="D8" s="176"/>
      <c r="E8" s="180" t="s">
        <v>1236</v>
      </c>
      <c r="F8" s="136"/>
      <c r="G8" s="136"/>
      <c r="H8" s="135"/>
      <c r="I8" s="136"/>
      <c r="J8" s="136"/>
    </row>
    <row r="9" spans="1:10" ht="11.25" customHeight="1">
      <c r="A9" s="134" t="s">
        <v>2176</v>
      </c>
      <c r="B9" s="130"/>
      <c r="C9" s="130"/>
      <c r="D9" s="130"/>
      <c r="E9" s="122"/>
      <c r="F9" s="139"/>
      <c r="G9" s="139"/>
      <c r="H9" s="136"/>
      <c r="I9" s="139"/>
      <c r="J9" s="139"/>
    </row>
    <row r="10" spans="1:10" ht="11.25" customHeight="1">
      <c r="A10" s="138" t="s">
        <v>603</v>
      </c>
      <c r="B10" s="130"/>
      <c r="C10" s="130"/>
      <c r="D10" s="130"/>
      <c r="E10" s="122"/>
      <c r="F10" s="143" t="s">
        <v>584</v>
      </c>
      <c r="G10" s="143" t="s">
        <v>584</v>
      </c>
      <c r="H10" s="136"/>
      <c r="I10" s="239" t="s">
        <v>1849</v>
      </c>
      <c r="J10" s="139">
        <v>1</v>
      </c>
    </row>
    <row r="11" spans="1:10" ht="11.25" customHeight="1">
      <c r="A11" s="138" t="s">
        <v>610</v>
      </c>
      <c r="B11" s="130"/>
      <c r="C11" s="130"/>
      <c r="D11" s="130"/>
      <c r="E11" s="122"/>
      <c r="F11" s="139">
        <v>114</v>
      </c>
      <c r="G11" s="139">
        <v>21955</v>
      </c>
      <c r="H11" s="136"/>
      <c r="I11" s="139">
        <v>99</v>
      </c>
      <c r="J11" s="139">
        <v>17931</v>
      </c>
    </row>
    <row r="12" spans="1:10" ht="11.25" customHeight="1">
      <c r="A12" s="138" t="s">
        <v>583</v>
      </c>
      <c r="B12" s="130"/>
      <c r="C12" s="130"/>
      <c r="D12" s="130"/>
      <c r="E12" s="122"/>
      <c r="F12" s="139">
        <v>172</v>
      </c>
      <c r="G12" s="139">
        <v>39996</v>
      </c>
      <c r="H12" s="136"/>
      <c r="I12" s="139">
        <v>47</v>
      </c>
      <c r="J12" s="139">
        <v>11847</v>
      </c>
    </row>
    <row r="13" spans="1:10" ht="11.25" customHeight="1">
      <c r="A13" s="138" t="s">
        <v>611</v>
      </c>
      <c r="B13" s="130"/>
      <c r="C13" s="130"/>
      <c r="D13" s="130"/>
      <c r="E13" s="122"/>
      <c r="F13" s="143" t="s">
        <v>584</v>
      </c>
      <c r="G13" s="143" t="s">
        <v>584</v>
      </c>
      <c r="H13" s="136"/>
      <c r="I13" s="239" t="s">
        <v>1849</v>
      </c>
      <c r="J13" s="139">
        <v>0.7</v>
      </c>
    </row>
    <row r="14" spans="1:10" ht="11.25" customHeight="1">
      <c r="A14" s="138" t="s">
        <v>612</v>
      </c>
      <c r="B14" s="130"/>
      <c r="C14" s="130"/>
      <c r="D14" s="130"/>
      <c r="E14" s="122"/>
      <c r="F14" s="143">
        <v>746</v>
      </c>
      <c r="G14" s="139">
        <v>153664</v>
      </c>
      <c r="H14" s="136"/>
      <c r="I14" s="143">
        <v>217</v>
      </c>
      <c r="J14" s="143">
        <v>48246</v>
      </c>
    </row>
    <row r="15" spans="1:10" ht="11.25" customHeight="1">
      <c r="A15" s="181" t="s">
        <v>1094</v>
      </c>
      <c r="B15" s="130"/>
      <c r="C15" s="130"/>
      <c r="D15" s="130"/>
      <c r="E15" s="122"/>
      <c r="F15" s="132">
        <f>SUM(F10:F14)</f>
        <v>1032</v>
      </c>
      <c r="G15" s="132">
        <f>SUM(G10:G14)</f>
        <v>215615</v>
      </c>
      <c r="H15" s="132"/>
      <c r="I15" s="132">
        <f>SUM(I10:I14)</f>
        <v>363</v>
      </c>
      <c r="J15" s="132">
        <f>SUM(J10:J14)</f>
        <v>78025.7</v>
      </c>
    </row>
    <row r="16" spans="1:10" ht="11.25" customHeight="1">
      <c r="A16" s="134" t="s">
        <v>585</v>
      </c>
      <c r="B16" s="130"/>
      <c r="C16" s="130"/>
      <c r="D16" s="130"/>
      <c r="E16" s="122"/>
      <c r="F16" s="136"/>
      <c r="G16" s="136"/>
      <c r="H16" s="136"/>
      <c r="I16" s="136"/>
      <c r="J16" s="136"/>
    </row>
    <row r="17" spans="1:10" ht="11.25" customHeight="1">
      <c r="A17" s="138" t="s">
        <v>1237</v>
      </c>
      <c r="B17" s="130"/>
      <c r="C17" s="130"/>
      <c r="D17" s="130"/>
      <c r="E17" s="122"/>
      <c r="F17" s="139">
        <v>949</v>
      </c>
      <c r="G17" s="139">
        <v>113782</v>
      </c>
      <c r="H17" s="136"/>
      <c r="I17" s="139">
        <v>316</v>
      </c>
      <c r="J17" s="139">
        <v>43563</v>
      </c>
    </row>
    <row r="18" spans="1:10" ht="11.25" customHeight="1">
      <c r="A18" s="138" t="s">
        <v>614</v>
      </c>
      <c r="B18" s="130"/>
      <c r="C18" s="130"/>
      <c r="D18" s="130"/>
      <c r="E18" s="122"/>
      <c r="F18" s="139">
        <v>49</v>
      </c>
      <c r="G18" s="139">
        <v>7526</v>
      </c>
      <c r="H18" s="136"/>
      <c r="I18" s="139">
        <v>201</v>
      </c>
      <c r="J18" s="139">
        <v>21724</v>
      </c>
    </row>
    <row r="19" spans="1:10" ht="11.25" customHeight="1">
      <c r="A19" s="138" t="s">
        <v>1238</v>
      </c>
      <c r="B19" s="130"/>
      <c r="C19" s="130"/>
      <c r="D19" s="130"/>
      <c r="E19" s="122"/>
      <c r="F19" s="139">
        <v>260</v>
      </c>
      <c r="G19" s="139">
        <v>50367</v>
      </c>
      <c r="H19" s="136"/>
      <c r="I19" s="139">
        <v>287</v>
      </c>
      <c r="J19" s="139">
        <v>47480</v>
      </c>
    </row>
    <row r="20" spans="1:10" ht="11.25" customHeight="1">
      <c r="A20" s="138" t="s">
        <v>1239</v>
      </c>
      <c r="B20" s="130"/>
      <c r="C20" s="130"/>
      <c r="D20" s="130"/>
      <c r="E20" s="122"/>
      <c r="F20" s="139">
        <v>2380</v>
      </c>
      <c r="G20" s="139">
        <v>408773</v>
      </c>
      <c r="H20" s="136"/>
      <c r="I20" s="139">
        <v>2834</v>
      </c>
      <c r="J20" s="139">
        <v>431547</v>
      </c>
    </row>
    <row r="21" spans="1:10" ht="11.25" customHeight="1">
      <c r="A21" s="138" t="s">
        <v>1240</v>
      </c>
      <c r="B21" s="130"/>
      <c r="C21" s="130"/>
      <c r="D21" s="130"/>
      <c r="E21" s="122"/>
      <c r="F21" s="139">
        <v>970</v>
      </c>
      <c r="G21" s="139">
        <v>116774</v>
      </c>
      <c r="H21" s="136"/>
      <c r="I21" s="139">
        <v>769</v>
      </c>
      <c r="J21" s="139">
        <v>78580</v>
      </c>
    </row>
    <row r="22" spans="1:10" ht="11.25" customHeight="1">
      <c r="A22" s="138" t="s">
        <v>616</v>
      </c>
      <c r="B22" s="130"/>
      <c r="C22" s="130"/>
      <c r="D22" s="130"/>
      <c r="E22" s="122"/>
      <c r="F22" s="139">
        <v>575</v>
      </c>
      <c r="G22" s="139">
        <v>70265</v>
      </c>
      <c r="H22" s="136"/>
      <c r="I22" s="143">
        <v>1733</v>
      </c>
      <c r="J22" s="143">
        <v>222916</v>
      </c>
    </row>
    <row r="23" spans="1:10" ht="11.25" customHeight="1">
      <c r="A23" s="138" t="s">
        <v>1227</v>
      </c>
      <c r="B23" s="130"/>
      <c r="C23" s="130"/>
      <c r="D23" s="130"/>
      <c r="E23" s="122"/>
      <c r="F23" s="139">
        <v>36</v>
      </c>
      <c r="G23" s="139">
        <v>7772</v>
      </c>
      <c r="H23" s="136"/>
      <c r="I23" s="139">
        <v>213</v>
      </c>
      <c r="J23" s="139">
        <v>42684</v>
      </c>
    </row>
    <row r="24" spans="1:10" ht="11.25" customHeight="1">
      <c r="A24" s="138" t="s">
        <v>617</v>
      </c>
      <c r="B24" s="130"/>
      <c r="C24" s="130"/>
      <c r="D24" s="130"/>
      <c r="E24" s="122"/>
      <c r="F24" s="136">
        <v>58</v>
      </c>
      <c r="G24" s="136">
        <v>6071</v>
      </c>
      <c r="H24" s="136"/>
      <c r="I24" s="136">
        <v>58</v>
      </c>
      <c r="J24" s="136">
        <v>10747</v>
      </c>
    </row>
    <row r="25" spans="1:10" ht="11.25" customHeight="1">
      <c r="A25" s="138" t="s">
        <v>595</v>
      </c>
      <c r="B25" s="130"/>
      <c r="C25" s="130"/>
      <c r="D25" s="130"/>
      <c r="E25" s="122"/>
      <c r="F25" s="139">
        <v>1210</v>
      </c>
      <c r="G25" s="139">
        <v>196483</v>
      </c>
      <c r="H25" s="136"/>
      <c r="I25" s="139">
        <v>2845</v>
      </c>
      <c r="J25" s="139">
        <v>456668</v>
      </c>
    </row>
    <row r="26" spans="1:10" ht="11.25" customHeight="1">
      <c r="A26" s="138" t="s">
        <v>597</v>
      </c>
      <c r="B26" s="130"/>
      <c r="C26" s="130"/>
      <c r="D26" s="130"/>
      <c r="E26" s="122"/>
      <c r="F26" s="144">
        <f>F27-SUM(F17:F25)</f>
        <v>139</v>
      </c>
      <c r="G26" s="144">
        <f>G27-SUM(G17:G25)</f>
        <v>15234</v>
      </c>
      <c r="H26" s="144"/>
      <c r="I26" s="144">
        <f>I27-SUM(I17:I25)</f>
        <v>256</v>
      </c>
      <c r="J26" s="144">
        <f>J27-SUM(J17:J25)</f>
        <v>44856</v>
      </c>
    </row>
    <row r="27" spans="1:10" ht="11.25" customHeight="1">
      <c r="A27" s="181" t="s">
        <v>1094</v>
      </c>
      <c r="B27" s="130"/>
      <c r="C27" s="130"/>
      <c r="D27" s="130"/>
      <c r="E27" s="122"/>
      <c r="F27" s="132">
        <v>6626</v>
      </c>
      <c r="G27" s="132">
        <v>993047</v>
      </c>
      <c r="H27" s="132"/>
      <c r="I27" s="132">
        <v>9512</v>
      </c>
      <c r="J27" s="132">
        <v>1400765</v>
      </c>
    </row>
    <row r="28" spans="1:10" ht="11.25" customHeight="1">
      <c r="A28" s="138" t="s">
        <v>598</v>
      </c>
      <c r="B28" s="130"/>
      <c r="C28" s="130"/>
      <c r="D28" s="130"/>
      <c r="E28" s="122"/>
      <c r="F28" s="182">
        <f>F15+F27</f>
        <v>7658</v>
      </c>
      <c r="G28" s="182">
        <f>G15+G27</f>
        <v>1208662</v>
      </c>
      <c r="H28" s="182"/>
      <c r="I28" s="182">
        <f>I15+I27</f>
        <v>9875</v>
      </c>
      <c r="J28" s="182">
        <f>J15+J27</f>
        <v>1478790.7</v>
      </c>
    </row>
    <row r="29" spans="1:10" ht="11.25" customHeight="1">
      <c r="A29" s="176" t="s">
        <v>1241</v>
      </c>
      <c r="B29" s="176"/>
      <c r="C29" s="176"/>
      <c r="D29" s="176"/>
      <c r="E29" s="148"/>
      <c r="F29" s="136"/>
      <c r="G29" s="136"/>
      <c r="H29" s="135"/>
      <c r="I29" s="136"/>
      <c r="J29" s="136"/>
    </row>
    <row r="30" spans="1:10" ht="11.25" customHeight="1">
      <c r="A30" s="134" t="s">
        <v>1242</v>
      </c>
      <c r="B30" s="176"/>
      <c r="C30" s="176"/>
      <c r="D30" s="176"/>
      <c r="E30" s="183" t="s">
        <v>1243</v>
      </c>
      <c r="F30" s="136"/>
      <c r="G30" s="136"/>
      <c r="H30" s="135"/>
      <c r="I30" s="136"/>
      <c r="J30" s="136"/>
    </row>
    <row r="31" spans="1:10" ht="11.25" customHeight="1">
      <c r="A31" s="138" t="s">
        <v>602</v>
      </c>
      <c r="B31" s="130"/>
      <c r="C31" s="130"/>
      <c r="D31" s="130"/>
      <c r="E31" s="148"/>
      <c r="F31" s="139"/>
      <c r="G31" s="139"/>
      <c r="H31" s="136"/>
      <c r="I31" s="139"/>
      <c r="J31" s="139"/>
    </row>
    <row r="32" spans="1:10" ht="11.25" customHeight="1">
      <c r="A32" s="181" t="s">
        <v>610</v>
      </c>
      <c r="B32" s="130"/>
      <c r="C32" s="130"/>
      <c r="D32" s="130"/>
      <c r="E32" s="148"/>
      <c r="F32" s="139">
        <v>0.1</v>
      </c>
      <c r="G32" s="139">
        <v>13</v>
      </c>
      <c r="H32" s="136"/>
      <c r="I32" s="239" t="s">
        <v>1849</v>
      </c>
      <c r="J32" s="139">
        <v>2</v>
      </c>
    </row>
    <row r="33" spans="1:10" ht="11.25" customHeight="1">
      <c r="A33" s="181" t="s">
        <v>583</v>
      </c>
      <c r="B33" s="130"/>
      <c r="C33" s="130"/>
      <c r="D33" s="130"/>
      <c r="E33" s="148"/>
      <c r="F33" s="139">
        <v>99</v>
      </c>
      <c r="G33" s="139">
        <v>15120</v>
      </c>
      <c r="H33" s="136"/>
      <c r="I33" s="143">
        <v>66</v>
      </c>
      <c r="J33" s="143">
        <v>9917</v>
      </c>
    </row>
    <row r="34" spans="1:10" ht="11.25" customHeight="1">
      <c r="A34" s="181" t="s">
        <v>612</v>
      </c>
      <c r="B34" s="130"/>
      <c r="C34" s="130"/>
      <c r="D34" s="130"/>
      <c r="E34" s="122"/>
      <c r="F34" s="143">
        <v>3</v>
      </c>
      <c r="G34" s="139">
        <v>540</v>
      </c>
      <c r="H34" s="136"/>
      <c r="I34" s="143">
        <v>1</v>
      </c>
      <c r="J34" s="143">
        <v>164</v>
      </c>
    </row>
    <row r="35" spans="1:10" ht="11.25" customHeight="1">
      <c r="A35" s="190" t="s">
        <v>1094</v>
      </c>
      <c r="B35" s="130"/>
      <c r="C35" s="130"/>
      <c r="D35" s="130"/>
      <c r="E35" s="122"/>
      <c r="F35" s="132">
        <f>SUM(F32:F34)</f>
        <v>102.1</v>
      </c>
      <c r="G35" s="132">
        <f>SUM(G32:G34)</f>
        <v>15673</v>
      </c>
      <c r="H35" s="132"/>
      <c r="I35" s="132">
        <f>SUM(I32:I34)</f>
        <v>67</v>
      </c>
      <c r="J35" s="132">
        <f>SUM(J32:J34)</f>
        <v>10083</v>
      </c>
    </row>
    <row r="36" spans="1:10" ht="11.25" customHeight="1">
      <c r="A36" s="138" t="s">
        <v>585</v>
      </c>
      <c r="B36" s="130"/>
      <c r="C36" s="130"/>
      <c r="D36" s="130"/>
      <c r="E36" s="122"/>
      <c r="F36" s="136"/>
      <c r="G36" s="136"/>
      <c r="H36" s="136"/>
      <c r="I36" s="136"/>
      <c r="J36" s="136"/>
    </row>
    <row r="37" spans="1:10" ht="11.25" customHeight="1">
      <c r="A37" s="181" t="s">
        <v>1239</v>
      </c>
      <c r="B37" s="130"/>
      <c r="C37" s="130"/>
      <c r="D37" s="130"/>
      <c r="E37" s="122"/>
      <c r="F37" s="136">
        <v>67</v>
      </c>
      <c r="G37" s="136">
        <v>11381</v>
      </c>
      <c r="H37" s="136"/>
      <c r="I37" s="136">
        <v>88</v>
      </c>
      <c r="J37" s="136">
        <v>15145</v>
      </c>
    </row>
    <row r="38" spans="1:10" ht="11.25" customHeight="1">
      <c r="A38" s="181" t="s">
        <v>1240</v>
      </c>
      <c r="B38" s="130"/>
      <c r="C38" s="130"/>
      <c r="D38" s="130"/>
      <c r="E38" s="122"/>
      <c r="F38" s="139">
        <v>194</v>
      </c>
      <c r="G38" s="139">
        <v>35980</v>
      </c>
      <c r="H38" s="136"/>
      <c r="I38" s="139">
        <v>223</v>
      </c>
      <c r="J38" s="139">
        <v>37358</v>
      </c>
    </row>
    <row r="39" spans="1:10" ht="11.25" customHeight="1">
      <c r="A39" s="181" t="s">
        <v>597</v>
      </c>
      <c r="B39" s="130"/>
      <c r="C39" s="130"/>
      <c r="D39" s="130"/>
      <c r="E39" s="122"/>
      <c r="F39" s="144">
        <f>F40-SUM(F37:F38)</f>
        <v>1</v>
      </c>
      <c r="G39" s="144">
        <f>G40-SUM(G37:G38)</f>
        <v>107</v>
      </c>
      <c r="H39" s="144"/>
      <c r="I39" s="144">
        <f>I40-SUM(I37:I38)</f>
        <v>7</v>
      </c>
      <c r="J39" s="144">
        <f>J40-SUM(J37:J38)</f>
        <v>1570</v>
      </c>
    </row>
    <row r="40" spans="1:10" ht="11.25" customHeight="1">
      <c r="A40" s="190" t="s">
        <v>1094</v>
      </c>
      <c r="B40" s="130"/>
      <c r="C40" s="130"/>
      <c r="D40" s="130"/>
      <c r="E40" s="122"/>
      <c r="F40" s="132">
        <v>262</v>
      </c>
      <c r="G40" s="132">
        <v>47468</v>
      </c>
      <c r="H40" s="132"/>
      <c r="I40" s="132">
        <v>318</v>
      </c>
      <c r="J40" s="132">
        <v>54073</v>
      </c>
    </row>
    <row r="41" spans="1:10" ht="11.25" customHeight="1">
      <c r="A41" s="181" t="s">
        <v>598</v>
      </c>
      <c r="B41" s="130"/>
      <c r="C41" s="130"/>
      <c r="D41" s="130"/>
      <c r="E41" s="122"/>
      <c r="F41" s="182">
        <f>F35+F40</f>
        <v>364.1</v>
      </c>
      <c r="G41" s="182">
        <f>G35+G40</f>
        <v>63141</v>
      </c>
      <c r="H41" s="182"/>
      <c r="I41" s="182">
        <f>I35+I40</f>
        <v>385</v>
      </c>
      <c r="J41" s="182">
        <f>J35+J40</f>
        <v>64156</v>
      </c>
    </row>
    <row r="42" spans="1:10" ht="11.25" customHeight="1">
      <c r="A42" s="134" t="s">
        <v>1244</v>
      </c>
      <c r="B42" s="176"/>
      <c r="C42" s="176"/>
      <c r="D42" s="176"/>
      <c r="E42" s="183" t="s">
        <v>1245</v>
      </c>
      <c r="F42" s="136"/>
      <c r="G42" s="136"/>
      <c r="H42" s="135"/>
      <c r="I42" s="136"/>
      <c r="J42" s="136"/>
    </row>
    <row r="43" spans="1:10" ht="11.25" customHeight="1">
      <c r="A43" s="138" t="s">
        <v>602</v>
      </c>
      <c r="B43" s="130"/>
      <c r="C43" s="130"/>
      <c r="D43" s="130"/>
      <c r="E43" s="148"/>
      <c r="F43" s="139"/>
      <c r="G43" s="139"/>
      <c r="H43" s="136"/>
      <c r="I43" s="139"/>
      <c r="J43" s="139"/>
    </row>
    <row r="44" spans="1:10" ht="11.25" customHeight="1">
      <c r="A44" s="181" t="s">
        <v>610</v>
      </c>
      <c r="B44" s="130"/>
      <c r="C44" s="130"/>
      <c r="D44" s="130"/>
      <c r="E44" s="148"/>
      <c r="F44" s="139">
        <v>0.1</v>
      </c>
      <c r="G44" s="139">
        <v>8</v>
      </c>
      <c r="H44" s="136"/>
      <c r="I44" s="139">
        <v>0.2</v>
      </c>
      <c r="J44" s="139">
        <v>29</v>
      </c>
    </row>
    <row r="45" spans="1:10" ht="11.25" customHeight="1">
      <c r="A45" s="181" t="s">
        <v>583</v>
      </c>
      <c r="B45" s="130"/>
      <c r="C45" s="130"/>
      <c r="D45" s="130"/>
      <c r="E45" s="148"/>
      <c r="F45" s="139">
        <v>4</v>
      </c>
      <c r="G45" s="139">
        <v>483</v>
      </c>
      <c r="H45" s="136"/>
      <c r="I45" s="143">
        <v>8</v>
      </c>
      <c r="J45" s="143">
        <v>999</v>
      </c>
    </row>
    <row r="46" spans="1:10" ht="11.25" customHeight="1">
      <c r="A46" s="181" t="s">
        <v>612</v>
      </c>
      <c r="B46" s="130"/>
      <c r="C46" s="130"/>
      <c r="D46" s="130"/>
      <c r="E46" s="122"/>
      <c r="F46" s="143">
        <v>25</v>
      </c>
      <c r="G46" s="139">
        <v>2646</v>
      </c>
      <c r="H46" s="136"/>
      <c r="I46" s="143">
        <v>22</v>
      </c>
      <c r="J46" s="143">
        <v>2385</v>
      </c>
    </row>
    <row r="47" spans="1:10" ht="11.25" customHeight="1">
      <c r="A47" s="190" t="s">
        <v>1094</v>
      </c>
      <c r="B47" s="130"/>
      <c r="C47" s="130"/>
      <c r="D47" s="130"/>
      <c r="E47" s="122"/>
      <c r="F47" s="132">
        <f>SUM(F44:F46)</f>
        <v>29.1</v>
      </c>
      <c r="G47" s="132">
        <f>SUM(G44:G46)</f>
        <v>3137</v>
      </c>
      <c r="H47" s="132"/>
      <c r="I47" s="132">
        <f>SUM(I44:I46)</f>
        <v>30.2</v>
      </c>
      <c r="J47" s="132">
        <f>SUM(J44:J46)</f>
        <v>3413</v>
      </c>
    </row>
    <row r="48" spans="1:10" ht="11.25" customHeight="1">
      <c r="A48" s="138" t="s">
        <v>585</v>
      </c>
      <c r="B48" s="130"/>
      <c r="C48" s="130"/>
      <c r="D48" s="130"/>
      <c r="E48" s="122"/>
      <c r="F48" s="136"/>
      <c r="G48" s="136"/>
      <c r="H48" s="136"/>
      <c r="I48" s="136"/>
      <c r="J48" s="136"/>
    </row>
    <row r="49" spans="1:10" ht="11.25" customHeight="1">
      <c r="A49" s="181" t="s">
        <v>1246</v>
      </c>
      <c r="B49" s="130"/>
      <c r="C49" s="130"/>
      <c r="D49" s="130"/>
      <c r="E49" s="122"/>
      <c r="F49" s="139">
        <v>37</v>
      </c>
      <c r="G49" s="136">
        <v>4993</v>
      </c>
      <c r="H49" s="136"/>
      <c r="I49" s="139">
        <v>59</v>
      </c>
      <c r="J49" s="139">
        <v>7558</v>
      </c>
    </row>
    <row r="50" spans="1:10" ht="11.25" customHeight="1">
      <c r="A50" s="181" t="s">
        <v>1247</v>
      </c>
      <c r="B50" s="130"/>
      <c r="C50" s="130"/>
      <c r="D50" s="130"/>
      <c r="E50" s="122"/>
      <c r="F50" s="139">
        <v>476</v>
      </c>
      <c r="G50" s="139">
        <v>76336</v>
      </c>
      <c r="H50" s="136"/>
      <c r="I50" s="139">
        <v>591</v>
      </c>
      <c r="J50" s="139">
        <v>88728</v>
      </c>
    </row>
    <row r="51" spans="1:10" ht="11.25" customHeight="1">
      <c r="A51" s="181" t="s">
        <v>1248</v>
      </c>
      <c r="B51" s="130"/>
      <c r="C51" s="130"/>
      <c r="D51" s="130"/>
      <c r="E51" s="122"/>
      <c r="F51" s="139">
        <v>795</v>
      </c>
      <c r="G51" s="139">
        <v>110578</v>
      </c>
      <c r="H51" s="136"/>
      <c r="I51" s="139">
        <v>861</v>
      </c>
      <c r="J51" s="139">
        <v>120917</v>
      </c>
    </row>
    <row r="52" spans="1:10" ht="11.25" customHeight="1">
      <c r="A52" s="181" t="s">
        <v>586</v>
      </c>
      <c r="B52" s="130"/>
      <c r="C52" s="130"/>
      <c r="D52" s="130"/>
      <c r="E52" s="122"/>
      <c r="F52" s="136">
        <v>95</v>
      </c>
      <c r="G52" s="136">
        <v>12388</v>
      </c>
      <c r="H52" s="136"/>
      <c r="I52" s="143">
        <v>62</v>
      </c>
      <c r="J52" s="143">
        <v>8222</v>
      </c>
    </row>
    <row r="53" spans="1:10" ht="11.25" customHeight="1">
      <c r="A53" s="181" t="s">
        <v>1249</v>
      </c>
      <c r="B53" s="130"/>
      <c r="C53" s="130"/>
      <c r="D53" s="130"/>
      <c r="E53" s="122"/>
      <c r="F53" s="139">
        <v>476</v>
      </c>
      <c r="G53" s="139">
        <v>61049</v>
      </c>
      <c r="H53" s="136"/>
      <c r="I53" s="139">
        <v>319</v>
      </c>
      <c r="J53" s="139">
        <v>40896</v>
      </c>
    </row>
    <row r="54" spans="1:10" ht="11.25" customHeight="1">
      <c r="A54" s="181" t="s">
        <v>1240</v>
      </c>
      <c r="B54" s="130"/>
      <c r="C54" s="130"/>
      <c r="D54" s="130"/>
      <c r="E54" s="122"/>
      <c r="F54" s="139">
        <v>63</v>
      </c>
      <c r="G54" s="143">
        <v>7272</v>
      </c>
      <c r="H54" s="136"/>
      <c r="I54" s="143">
        <v>78</v>
      </c>
      <c r="J54" s="143">
        <v>8978</v>
      </c>
    </row>
    <row r="55" spans="1:10" ht="11.25" customHeight="1">
      <c r="A55" s="181" t="s">
        <v>1250</v>
      </c>
      <c r="B55" s="130"/>
      <c r="C55" s="130"/>
      <c r="D55" s="130"/>
      <c r="E55" s="122"/>
      <c r="F55" s="139">
        <v>112</v>
      </c>
      <c r="G55" s="143">
        <v>15359</v>
      </c>
      <c r="H55" s="136"/>
      <c r="I55" s="139">
        <v>191</v>
      </c>
      <c r="J55" s="139">
        <v>25088</v>
      </c>
    </row>
    <row r="56" spans="1:10" ht="11.25" customHeight="1">
      <c r="A56" s="181" t="s">
        <v>1251</v>
      </c>
      <c r="B56" s="130"/>
      <c r="C56" s="130"/>
      <c r="D56" s="130"/>
      <c r="E56" s="122"/>
      <c r="F56" s="143">
        <v>120</v>
      </c>
      <c r="G56" s="136">
        <v>18797</v>
      </c>
      <c r="H56" s="136"/>
      <c r="I56" s="143">
        <v>163</v>
      </c>
      <c r="J56" s="143">
        <v>24887</v>
      </c>
    </row>
    <row r="57" spans="1:10" ht="11.25" customHeight="1">
      <c r="A57" s="181" t="s">
        <v>1227</v>
      </c>
      <c r="B57" s="130"/>
      <c r="C57" s="130"/>
      <c r="D57" s="130"/>
      <c r="E57" s="122"/>
      <c r="F57" s="143">
        <v>273</v>
      </c>
      <c r="G57" s="136">
        <v>36301</v>
      </c>
      <c r="H57" s="136"/>
      <c r="I57" s="143">
        <v>281</v>
      </c>
      <c r="J57" s="143">
        <v>37313</v>
      </c>
    </row>
    <row r="58" spans="1:10" ht="11.25" customHeight="1">
      <c r="A58" s="181" t="s">
        <v>1252</v>
      </c>
      <c r="B58" s="130"/>
      <c r="C58" s="130"/>
      <c r="D58" s="130"/>
      <c r="E58" s="126"/>
      <c r="F58" s="136">
        <v>35</v>
      </c>
      <c r="G58" s="136">
        <v>5697</v>
      </c>
      <c r="H58" s="136"/>
      <c r="I58" s="163">
        <v>29</v>
      </c>
      <c r="J58" s="163">
        <v>4593</v>
      </c>
    </row>
    <row r="59" spans="1:10" ht="11.25" customHeight="1">
      <c r="A59" s="181" t="s">
        <v>1253</v>
      </c>
      <c r="B59" s="130"/>
      <c r="C59" s="130"/>
      <c r="D59" s="130"/>
      <c r="E59" s="122"/>
      <c r="F59" s="136">
        <v>47</v>
      </c>
      <c r="G59" s="136">
        <v>6839</v>
      </c>
      <c r="H59" s="136"/>
      <c r="I59" s="143">
        <v>58</v>
      </c>
      <c r="J59" s="143">
        <v>8388</v>
      </c>
    </row>
    <row r="60" spans="1:10" ht="11.25" customHeight="1">
      <c r="A60" s="181" t="s">
        <v>596</v>
      </c>
      <c r="B60" s="130"/>
      <c r="C60" s="130"/>
      <c r="D60" s="130"/>
      <c r="E60" s="122"/>
      <c r="F60" s="136">
        <v>141</v>
      </c>
      <c r="G60" s="136">
        <v>18402</v>
      </c>
      <c r="H60" s="136"/>
      <c r="I60" s="143">
        <v>174</v>
      </c>
      <c r="J60" s="143">
        <v>23226</v>
      </c>
    </row>
    <row r="61" spans="1:10" ht="11.25" customHeight="1">
      <c r="A61" s="181" t="s">
        <v>1254</v>
      </c>
      <c r="B61" s="130"/>
      <c r="C61" s="130"/>
      <c r="D61" s="130"/>
      <c r="E61" s="128"/>
      <c r="F61" s="144">
        <v>89</v>
      </c>
      <c r="G61" s="144">
        <v>12615</v>
      </c>
      <c r="H61" s="144"/>
      <c r="I61" s="144">
        <v>53</v>
      </c>
      <c r="J61" s="144">
        <v>7568</v>
      </c>
    </row>
    <row r="62" spans="1:10" ht="11.25" customHeight="1">
      <c r="A62" s="283" t="s">
        <v>1615</v>
      </c>
      <c r="B62" s="283"/>
      <c r="C62" s="283"/>
      <c r="D62" s="283"/>
      <c r="E62" s="283"/>
      <c r="F62" s="283"/>
      <c r="G62" s="283"/>
      <c r="H62" s="283"/>
      <c r="I62" s="283"/>
      <c r="J62" s="283"/>
    </row>
    <row r="63" spans="1:10" ht="11.25" customHeight="1">
      <c r="A63" s="252"/>
      <c r="B63" s="252"/>
      <c r="C63" s="252"/>
      <c r="D63" s="252"/>
      <c r="E63" s="252"/>
      <c r="F63" s="252"/>
      <c r="G63" s="252"/>
      <c r="H63" s="252"/>
      <c r="I63" s="252"/>
      <c r="J63" s="252"/>
    </row>
    <row r="64" spans="1:10" ht="11.25" customHeight="1">
      <c r="A64" s="252"/>
      <c r="B64" s="252"/>
      <c r="C64" s="252"/>
      <c r="D64" s="252"/>
      <c r="E64" s="252"/>
      <c r="F64" s="252"/>
      <c r="G64" s="252"/>
      <c r="H64" s="252"/>
      <c r="I64" s="252"/>
      <c r="J64" s="252"/>
    </row>
    <row r="65" spans="1:10" ht="11.25" customHeight="1">
      <c r="A65" s="252"/>
      <c r="B65" s="252"/>
      <c r="C65" s="252"/>
      <c r="D65" s="252"/>
      <c r="E65" s="252"/>
      <c r="F65" s="252"/>
      <c r="G65" s="252"/>
      <c r="H65" s="252"/>
      <c r="I65" s="252"/>
      <c r="J65" s="252"/>
    </row>
    <row r="66" spans="1:10" ht="11.25" customHeight="1">
      <c r="A66" s="253" t="s">
        <v>1255</v>
      </c>
      <c r="B66" s="253"/>
      <c r="C66" s="253"/>
      <c r="D66" s="253"/>
      <c r="E66" s="253"/>
      <c r="F66" s="253"/>
      <c r="G66" s="253"/>
      <c r="H66" s="253"/>
      <c r="I66" s="253"/>
      <c r="J66" s="253"/>
    </row>
    <row r="67" spans="1:10" ht="11.25" customHeight="1">
      <c r="A67" s="253" t="s">
        <v>2504</v>
      </c>
      <c r="B67" s="253"/>
      <c r="C67" s="253"/>
      <c r="D67" s="253"/>
      <c r="E67" s="253"/>
      <c r="F67" s="253"/>
      <c r="G67" s="253"/>
      <c r="H67" s="253"/>
      <c r="I67" s="253"/>
      <c r="J67" s="253"/>
    </row>
    <row r="68" spans="1:10" ht="11.25" customHeight="1">
      <c r="A68" s="252"/>
      <c r="B68" s="252"/>
      <c r="C68" s="252"/>
      <c r="D68" s="252"/>
      <c r="E68" s="252"/>
      <c r="F68" s="252"/>
      <c r="G68" s="252"/>
      <c r="H68" s="252"/>
      <c r="I68" s="252"/>
      <c r="J68" s="252"/>
    </row>
    <row r="69" spans="1:10" ht="11.25" customHeight="1">
      <c r="A69" s="253" t="s">
        <v>2169</v>
      </c>
      <c r="B69" s="253"/>
      <c r="C69" s="253"/>
      <c r="D69" s="253"/>
      <c r="E69" s="253"/>
      <c r="F69" s="253"/>
      <c r="G69" s="253"/>
      <c r="H69" s="253"/>
      <c r="I69" s="253"/>
      <c r="J69" s="253"/>
    </row>
    <row r="70" spans="1:10" ht="11.25" customHeight="1">
      <c r="A70" s="280"/>
      <c r="B70" s="280"/>
      <c r="C70" s="280"/>
      <c r="D70" s="280"/>
      <c r="E70" s="280"/>
      <c r="F70" s="280"/>
      <c r="G70" s="280"/>
      <c r="H70" s="280"/>
      <c r="I70" s="280"/>
      <c r="J70" s="280"/>
    </row>
    <row r="71" spans="1:10" ht="11.25" customHeight="1">
      <c r="A71" s="283"/>
      <c r="B71" s="283"/>
      <c r="C71" s="283"/>
      <c r="D71" s="283"/>
      <c r="E71" s="188"/>
      <c r="F71" s="254">
        <v>2001</v>
      </c>
      <c r="G71" s="254"/>
      <c r="H71" s="126"/>
      <c r="I71" s="254">
        <v>2002</v>
      </c>
      <c r="J71" s="254"/>
    </row>
    <row r="72" spans="1:10" ht="11.25" customHeight="1">
      <c r="A72" s="280" t="s">
        <v>2170</v>
      </c>
      <c r="B72" s="280"/>
      <c r="C72" s="280"/>
      <c r="D72" s="280"/>
      <c r="E72" s="128" t="s">
        <v>2171</v>
      </c>
      <c r="F72" s="189" t="s">
        <v>2172</v>
      </c>
      <c r="G72" s="189" t="s">
        <v>2173</v>
      </c>
      <c r="H72" s="128"/>
      <c r="I72" s="189" t="s">
        <v>2172</v>
      </c>
      <c r="J72" s="189" t="s">
        <v>2173</v>
      </c>
    </row>
    <row r="73" spans="1:10" ht="11.25" customHeight="1">
      <c r="A73" s="176" t="s">
        <v>1256</v>
      </c>
      <c r="B73" s="176"/>
      <c r="C73" s="176"/>
      <c r="D73" s="176"/>
      <c r="E73" s="124"/>
      <c r="F73" s="136"/>
      <c r="G73" s="136"/>
      <c r="H73" s="136"/>
      <c r="I73" s="143"/>
      <c r="J73" s="143"/>
    </row>
    <row r="74" spans="1:10" ht="11.25" customHeight="1">
      <c r="A74" s="134" t="s">
        <v>1257</v>
      </c>
      <c r="B74" s="176"/>
      <c r="C74" s="176"/>
      <c r="D74" s="176"/>
      <c r="E74" s="183" t="s">
        <v>1245</v>
      </c>
      <c r="F74" s="136"/>
      <c r="G74" s="136"/>
      <c r="H74" s="136"/>
      <c r="I74" s="143"/>
      <c r="J74" s="143"/>
    </row>
    <row r="75" spans="1:10" ht="11.25" customHeight="1">
      <c r="A75" s="138" t="s">
        <v>1258</v>
      </c>
      <c r="B75" s="130"/>
      <c r="C75" s="130"/>
      <c r="D75" s="130"/>
      <c r="E75" s="122"/>
      <c r="F75" s="136"/>
      <c r="G75" s="136"/>
      <c r="H75" s="136"/>
      <c r="I75" s="143"/>
      <c r="J75" s="143"/>
    </row>
    <row r="76" spans="1:10" ht="11.25" customHeight="1">
      <c r="A76" s="181" t="s">
        <v>1259</v>
      </c>
      <c r="B76" s="130"/>
      <c r="C76" s="130"/>
      <c r="D76" s="130"/>
      <c r="E76" s="122"/>
      <c r="F76" s="136">
        <v>14</v>
      </c>
      <c r="G76" s="139">
        <v>2148</v>
      </c>
      <c r="H76" s="136"/>
      <c r="I76" s="143">
        <v>28</v>
      </c>
      <c r="J76" s="143">
        <v>4114</v>
      </c>
    </row>
    <row r="77" spans="1:10" ht="11.25" customHeight="1">
      <c r="A77" s="181" t="s">
        <v>597</v>
      </c>
      <c r="B77" s="130"/>
      <c r="C77" s="130"/>
      <c r="D77" s="130"/>
      <c r="E77" s="122"/>
      <c r="F77" s="139">
        <f>F78-SUM(F49:F76)</f>
        <v>-1493</v>
      </c>
      <c r="G77" s="139">
        <f>G78-SUM(G49:G76)</f>
        <v>71486</v>
      </c>
      <c r="H77" s="136"/>
      <c r="I77" s="239" t="s">
        <v>1849</v>
      </c>
      <c r="J77" s="139">
        <f>J78-SUM(J49:J76)</f>
        <v>49200</v>
      </c>
    </row>
    <row r="78" spans="1:10" ht="11.25" customHeight="1">
      <c r="A78" s="190" t="s">
        <v>1094</v>
      </c>
      <c r="B78" s="130"/>
      <c r="C78" s="130"/>
      <c r="D78" s="130"/>
      <c r="E78" s="122"/>
      <c r="F78" s="132">
        <v>3281</v>
      </c>
      <c r="G78" s="132">
        <v>460260</v>
      </c>
      <c r="H78" s="132"/>
      <c r="I78" s="132">
        <v>3299</v>
      </c>
      <c r="J78" s="132">
        <v>459676</v>
      </c>
    </row>
    <row r="79" spans="1:10" ht="11.25" customHeight="1">
      <c r="A79" s="181" t="s">
        <v>598</v>
      </c>
      <c r="B79" s="130"/>
      <c r="C79" s="130"/>
      <c r="D79" s="130"/>
      <c r="E79" s="128"/>
      <c r="F79" s="185">
        <f>F47+F78</f>
        <v>3310.1</v>
      </c>
      <c r="G79" s="185">
        <f>G47+G78</f>
        <v>463397</v>
      </c>
      <c r="H79" s="185"/>
      <c r="I79" s="185">
        <f>I47+I78</f>
        <v>3329.2</v>
      </c>
      <c r="J79" s="185">
        <f>J47+J78</f>
        <v>463089</v>
      </c>
    </row>
    <row r="80" spans="1:10" ht="11.25" customHeight="1">
      <c r="A80" s="283" t="s">
        <v>1260</v>
      </c>
      <c r="B80" s="283"/>
      <c r="C80" s="283"/>
      <c r="D80" s="283"/>
      <c r="E80" s="283"/>
      <c r="F80" s="283"/>
      <c r="G80" s="283"/>
      <c r="H80" s="283"/>
      <c r="I80" s="283"/>
      <c r="J80" s="283"/>
    </row>
    <row r="81" spans="1:10" ht="11.25" customHeight="1">
      <c r="A81" s="285" t="s">
        <v>1071</v>
      </c>
      <c r="B81" s="285"/>
      <c r="C81" s="285"/>
      <c r="D81" s="285"/>
      <c r="E81" s="285"/>
      <c r="F81" s="285"/>
      <c r="G81" s="285"/>
      <c r="H81" s="285"/>
      <c r="I81" s="285"/>
      <c r="J81" s="285"/>
    </row>
    <row r="82" spans="1:10" ht="11.25" customHeight="1">
      <c r="A82" s="285" t="s">
        <v>1211</v>
      </c>
      <c r="B82" s="285"/>
      <c r="C82" s="285"/>
      <c r="D82" s="285"/>
      <c r="E82" s="285"/>
      <c r="F82" s="285"/>
      <c r="G82" s="285"/>
      <c r="H82" s="285"/>
      <c r="I82" s="285"/>
      <c r="J82" s="285"/>
    </row>
    <row r="83" spans="1:10" ht="11.25" customHeight="1">
      <c r="A83" s="286" t="s">
        <v>1212</v>
      </c>
      <c r="B83" s="286"/>
      <c r="C83" s="286"/>
      <c r="D83" s="286"/>
      <c r="E83" s="286"/>
      <c r="F83" s="286"/>
      <c r="G83" s="286"/>
      <c r="H83" s="286"/>
      <c r="I83" s="286"/>
      <c r="J83" s="286"/>
    </row>
    <row r="84" spans="1:10" ht="11.25" customHeight="1">
      <c r="A84" s="284" t="s">
        <v>1213</v>
      </c>
      <c r="B84" s="284"/>
      <c r="C84" s="284"/>
      <c r="D84" s="284"/>
      <c r="E84" s="284"/>
      <c r="F84" s="284"/>
      <c r="G84" s="284"/>
      <c r="H84" s="284"/>
      <c r="I84" s="284"/>
      <c r="J84" s="284"/>
    </row>
    <row r="85" spans="1:10" ht="11.25" customHeight="1">
      <c r="A85" s="285" t="s">
        <v>1851</v>
      </c>
      <c r="B85" s="285"/>
      <c r="C85" s="285"/>
      <c r="D85" s="285"/>
      <c r="E85" s="285"/>
      <c r="F85" s="285"/>
      <c r="G85" s="285"/>
      <c r="H85" s="285"/>
      <c r="I85" s="285"/>
      <c r="J85" s="285"/>
    </row>
    <row r="86" spans="1:10" ht="11.25" customHeight="1">
      <c r="A86" s="257"/>
      <c r="B86" s="257"/>
      <c r="C86" s="257"/>
      <c r="D86" s="257"/>
      <c r="E86" s="257"/>
      <c r="F86" s="257"/>
      <c r="G86" s="257"/>
      <c r="H86" s="257"/>
      <c r="I86" s="257"/>
      <c r="J86" s="257"/>
    </row>
    <row r="87" spans="1:10" ht="11.25" customHeight="1">
      <c r="A87" s="252" t="s">
        <v>1072</v>
      </c>
      <c r="B87" s="252"/>
      <c r="C87" s="252"/>
      <c r="D87" s="252"/>
      <c r="E87" s="252"/>
      <c r="F87" s="252"/>
      <c r="G87" s="252"/>
      <c r="H87" s="252"/>
      <c r="I87" s="252"/>
      <c r="J87" s="252"/>
    </row>
  </sheetData>
  <mergeCells count="30">
    <mergeCell ref="A7:D7"/>
    <mergeCell ref="A66:J66"/>
    <mergeCell ref="A67:J67"/>
    <mergeCell ref="A69:J69"/>
    <mergeCell ref="A62:J62"/>
    <mergeCell ref="A63:J63"/>
    <mergeCell ref="A64:J64"/>
    <mergeCell ref="A65:J65"/>
    <mergeCell ref="A68:J68"/>
    <mergeCell ref="A1:J1"/>
    <mergeCell ref="A2:J2"/>
    <mergeCell ref="A4:J4"/>
    <mergeCell ref="F6:G6"/>
    <mergeCell ref="I6:J6"/>
    <mergeCell ref="A3:J3"/>
    <mergeCell ref="A5:J5"/>
    <mergeCell ref="A6:D6"/>
    <mergeCell ref="A70:J70"/>
    <mergeCell ref="A80:J80"/>
    <mergeCell ref="A71:D71"/>
    <mergeCell ref="F71:G71"/>
    <mergeCell ref="I71:J71"/>
    <mergeCell ref="A72:D72"/>
    <mergeCell ref="A85:J85"/>
    <mergeCell ref="A86:J86"/>
    <mergeCell ref="A87:J87"/>
    <mergeCell ref="A81:J81"/>
    <mergeCell ref="A82:J82"/>
    <mergeCell ref="A83:J83"/>
    <mergeCell ref="A84:J8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rcallaghan</cp:lastModifiedBy>
  <cp:lastPrinted>2005-09-13T16:48:05Z</cp:lastPrinted>
  <dcterms:created xsi:type="dcterms:W3CDTF">2003-03-11T19:32:44Z</dcterms:created>
  <dcterms:modified xsi:type="dcterms:W3CDTF">2007-07-25T18:12:11Z</dcterms:modified>
  <cp:category/>
  <cp:version/>
  <cp:contentType/>
  <cp:contentStatus/>
</cp:coreProperties>
</file>