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05" windowWidth="11295" windowHeight="6750" activeTab="0"/>
  </bookViews>
  <sheets>
    <sheet name="Introduction" sheetId="1" r:id="rId1"/>
    <sheet name="DIR Wksht#1" sheetId="2" r:id="rId2"/>
    <sheet name="DIR Wksht#2" sheetId="3" r:id="rId3"/>
    <sheet name="DIR Wksht#3" sheetId="4" r:id="rId4"/>
    <sheet name="AreaOfficeDetail#4" sheetId="5" r:id="rId5"/>
    <sheet name="CorePackage" sheetId="6" r:id="rId6"/>
    <sheet name=" Core Package Description" sheetId="7" r:id="rId7"/>
    <sheet name="National Database Services" sheetId="8" r:id="rId8"/>
    <sheet name="Telecomm MGMT services" sheetId="9" r:id="rId9"/>
    <sheet name="Software Development Services" sheetId="10" r:id="rId10"/>
    <sheet name="System Support Services" sheetId="11" r:id="rId11"/>
    <sheet name="Service Level Agreement" sheetId="12" r:id="rId12"/>
    <sheet name="Area Office " sheetId="13" r:id="rId13"/>
  </sheets>
  <definedNames>
    <definedName name="_xlnm.Print_Area" localSheetId="6">' Core Package Description'!$A:$A</definedName>
    <definedName name="_xlnm.Print_Area" localSheetId="12">'Area Office '!$A:$A</definedName>
    <definedName name="_xlnm.Print_Area" localSheetId="1">'DIR Wksht#1'!$A$1:$M$57</definedName>
    <definedName name="_xlnm.Print_Area" localSheetId="2">'DIR Wksht#2'!$A$1:$N$55</definedName>
    <definedName name="_xlnm.Print_Area" localSheetId="3">'DIR Wksht#3'!$A$1:$J$22</definedName>
    <definedName name="_xlnm.Print_Area" localSheetId="7">'National Database Services'!$A:$A</definedName>
    <definedName name="_xlnm.Print_Area" localSheetId="11">'Service Level Agreement'!$A:$A</definedName>
    <definedName name="_xlnm.Print_Area" localSheetId="9">'Software Development Services'!$A:$A</definedName>
    <definedName name="_xlnm.Print_Area" localSheetId="10">'System Support Services'!$A:$A</definedName>
    <definedName name="_xlnm.Print_Area" localSheetId="8">'Telecomm MGMT services'!$A:$A</definedName>
    <definedName name="_xlnm.Print_Area">'DIR Wksht#1'!$A$1:$K$58</definedName>
  </definedNames>
  <calcPr fullCalcOnLoad="1" iterate="1" iterateCount="50" iterateDelta="0.001"/>
</workbook>
</file>

<file path=xl/sharedStrings.xml><?xml version="1.0" encoding="utf-8"?>
<sst xmlns="http://schemas.openxmlformats.org/spreadsheetml/2006/main" count="2224" uniqueCount="728">
  <si>
    <t>AIX box when there are issues that arise with RPMS or patches for the AIX OS are issues by IBM.</t>
  </si>
  <si>
    <t xml:space="preserve">Expertise in helping tribes design of their telemedicine project. Examples:  The AFCAN project is the telemedecine initital that </t>
  </si>
  <si>
    <t>If needed, OIT will help the subsriber with the installation of the patches/updates</t>
  </si>
  <si>
    <t>as determined by OIT Excecutive Management</t>
  </si>
  <si>
    <t>*Maintenance agreements for AIX HW/OS. MSM is being phased out</t>
  </si>
  <si>
    <t xml:space="preserve">     support in Internet Access from  Office of Information Technology in Albuquerque, NM  </t>
  </si>
  <si>
    <t xml:space="preserve">*Since RPMS is tightly integrated, this means that the guarentees that any RPMS package develop meets the </t>
  </si>
  <si>
    <t>development standards from the HIS programming standards manual. The manual is avaliale on the intranet</t>
  </si>
  <si>
    <t xml:space="preserve">    Technology</t>
  </si>
  <si>
    <t>*Security of HHSNET is now done by the NOSC</t>
  </si>
  <si>
    <t xml:space="preserve">     available to all requesting  entities and to assure radio frequencies are correct for use within the IHS.</t>
  </si>
  <si>
    <r>
      <t>·</t>
    </r>
    <r>
      <rPr>
        <sz val="7"/>
        <rFont val="Times New Roman"/>
        <family val="1"/>
      </rPr>
      <t xml:space="preserve">        </t>
    </r>
    <r>
      <rPr>
        <sz val="12"/>
        <rFont val="Arial"/>
        <family val="2"/>
      </rPr>
      <t xml:space="preserve">Assure adequate subnetting of IP Address from  Indian Health Service's  Class “B” license are </t>
    </r>
  </si>
  <si>
    <r>
      <t>·</t>
    </r>
    <r>
      <rPr>
        <sz val="7"/>
        <rFont val="Times New Roman"/>
        <family val="1"/>
      </rPr>
      <t xml:space="preserve">        </t>
    </r>
    <r>
      <rPr>
        <sz val="12"/>
        <rFont val="Arial"/>
        <family val="2"/>
      </rPr>
      <t xml:space="preserve">Provide network connectivity  for the specific sites requested.  Included on this </t>
    </r>
  </si>
  <si>
    <t>*This supports the entier HIS WAN.</t>
  </si>
  <si>
    <t>*This is done through the NOSC</t>
  </si>
  <si>
    <t>Operating Syst Supt &amp; Software Licenses Coordination</t>
  </si>
  <si>
    <t>Area coordinates distribution &amp; installation of license software</t>
  </si>
  <si>
    <t xml:space="preserve">    </t>
  </si>
  <si>
    <r>
      <t xml:space="preserve"> </t>
    </r>
    <r>
      <rPr>
        <b/>
        <u val="single"/>
        <sz val="12"/>
        <color indexed="8"/>
        <rFont val="Arial"/>
        <family val="2"/>
      </rPr>
      <t>Software Upgrades/Patches distribution</t>
    </r>
  </si>
  <si>
    <t>RPMS Applications related support</t>
  </si>
  <si>
    <t>Area provides all necessary support to the RPMS infrastructure</t>
  </si>
  <si>
    <r>
      <t>·</t>
    </r>
    <r>
      <rPr>
        <sz val="7"/>
        <color indexed="8"/>
        <rFont val="Times New Roman"/>
        <family val="1"/>
      </rPr>
      <t xml:space="preserve">        </t>
    </r>
    <r>
      <rPr>
        <sz val="12"/>
        <color indexed="8"/>
        <rFont val="Arial"/>
        <family val="2"/>
      </rPr>
      <t>Training</t>
    </r>
  </si>
  <si>
    <r>
      <t>·</t>
    </r>
    <r>
      <rPr>
        <sz val="7"/>
        <color indexed="8"/>
        <rFont val="Times New Roman"/>
        <family val="1"/>
      </rPr>
      <t xml:space="preserve">        </t>
    </r>
    <r>
      <rPr>
        <sz val="12"/>
        <color indexed="8"/>
        <rFont val="Arial"/>
        <family val="2"/>
      </rPr>
      <t>Problem resolution</t>
    </r>
  </si>
  <si>
    <r>
      <t>·</t>
    </r>
    <r>
      <rPr>
        <sz val="7"/>
        <color indexed="8"/>
        <rFont val="Times New Roman"/>
        <family val="1"/>
      </rPr>
      <t xml:space="preserve">        </t>
    </r>
    <r>
      <rPr>
        <sz val="12"/>
        <color indexed="8"/>
        <rFont val="Arial"/>
        <family val="2"/>
      </rPr>
      <t xml:space="preserve">User inquiries </t>
    </r>
  </si>
  <si>
    <r>
      <t>·</t>
    </r>
    <r>
      <rPr>
        <sz val="7"/>
        <color indexed="8"/>
        <rFont val="Times New Roman"/>
        <family val="1"/>
      </rPr>
      <t xml:space="preserve">        </t>
    </r>
    <r>
      <rPr>
        <sz val="12"/>
        <color indexed="8"/>
        <rFont val="Arial"/>
        <family val="2"/>
      </rPr>
      <t>Coordinate technical information of the RPMS with ITSC</t>
    </r>
  </si>
  <si>
    <r>
      <t>·</t>
    </r>
    <r>
      <rPr>
        <sz val="7"/>
        <color indexed="8"/>
        <rFont val="Times New Roman"/>
        <family val="1"/>
      </rPr>
      <t xml:space="preserve">        </t>
    </r>
    <r>
      <rPr>
        <sz val="12"/>
        <color indexed="8"/>
        <rFont val="Arial"/>
        <family val="2"/>
      </rPr>
      <t>Special reporting needs not provided by the existing system</t>
    </r>
  </si>
  <si>
    <t>Peripheral support i.e., testing and installing of new systems.</t>
  </si>
  <si>
    <t>Basic Site Management support provided to Facilities in primary or backup role.</t>
  </si>
  <si>
    <t>Local software development (special requests)</t>
  </si>
  <si>
    <t>Area Office Servel Level Agreement-National Database Service</t>
  </si>
  <si>
    <t>Area Office Servel Level Agreement - Telecom MGMT</t>
  </si>
  <si>
    <t>Area Office Servel Level Agreement - Software Development &amp; Maintenance Services</t>
  </si>
  <si>
    <t xml:space="preserve">The Area office distributes, tests the installation process, install and maintains historical </t>
  </si>
  <si>
    <t>records of software upgrades/patches.</t>
  </si>
  <si>
    <t>Application software routinely requires troubleshooting at the Area level as unanticipated</t>
  </si>
  <si>
    <t xml:space="preserve">problems occur.  </t>
  </si>
  <si>
    <t>The area develops software and modifies existing RPMS applications when unique</t>
  </si>
  <si>
    <t xml:space="preserve"> needs have been identified which are not addressed by ITSC</t>
  </si>
  <si>
    <r>
      <t>·</t>
    </r>
    <r>
      <rPr>
        <sz val="7"/>
        <color indexed="8"/>
        <rFont val="Times New Roman"/>
        <family val="1"/>
      </rPr>
      <t xml:space="preserve">        </t>
    </r>
    <r>
      <rPr>
        <sz val="12"/>
        <color indexed="8"/>
        <rFont val="Arial"/>
        <family val="2"/>
      </rPr>
      <t xml:space="preserve">Interfacing non-RPMS systems with RPMS such as Viking ScriptMaster (pharmacy), </t>
    </r>
  </si>
  <si>
    <t>Information Labs systems (ILS), Special billing needs and PYXIS Medication system</t>
  </si>
  <si>
    <t xml:space="preserve">Technical assistance is provided to ensure that all hardware and software is compatible </t>
  </si>
  <si>
    <t>and adequate to support IT requirements.</t>
  </si>
  <si>
    <t>System Support/Training Services</t>
  </si>
  <si>
    <t>Support Distributed Application Systems</t>
  </si>
  <si>
    <t>Provide support of distributed applications throughout the facilities</t>
  </si>
  <si>
    <r>
      <t>·</t>
    </r>
    <r>
      <rPr>
        <sz val="7"/>
        <color indexed="8"/>
        <rFont val="Times New Roman"/>
        <family val="1"/>
      </rPr>
      <t xml:space="preserve">        </t>
    </r>
    <r>
      <rPr>
        <sz val="12"/>
        <color indexed="8"/>
        <rFont val="Arial"/>
        <family val="2"/>
      </rPr>
      <t>Site Manager Operating system Training</t>
    </r>
  </si>
  <si>
    <r>
      <t>·</t>
    </r>
    <r>
      <rPr>
        <sz val="7"/>
        <color indexed="8"/>
        <rFont val="Times New Roman"/>
        <family val="1"/>
      </rPr>
      <t xml:space="preserve">        </t>
    </r>
    <r>
      <rPr>
        <sz val="12"/>
        <color indexed="8"/>
        <rFont val="Arial"/>
        <family val="2"/>
      </rPr>
      <t>Interface COTS/GOTS which are not being addressed by the ITSC</t>
    </r>
  </si>
  <si>
    <t>Provide Tech Support and Training</t>
  </si>
  <si>
    <r>
      <t>·</t>
    </r>
    <r>
      <rPr>
        <sz val="7"/>
        <color indexed="8"/>
        <rFont val="Times New Roman"/>
        <family val="1"/>
      </rPr>
      <t xml:space="preserve">        </t>
    </r>
    <r>
      <rPr>
        <sz val="12"/>
        <color indexed="8"/>
        <rFont val="Arial"/>
        <family val="2"/>
      </rPr>
      <t>Installation and distribution of operating systems</t>
    </r>
  </si>
  <si>
    <r>
      <t>·</t>
    </r>
    <r>
      <rPr>
        <sz val="7"/>
        <color indexed="8"/>
        <rFont val="Times New Roman"/>
        <family val="1"/>
      </rPr>
      <t xml:space="preserve">        </t>
    </r>
    <r>
      <rPr>
        <sz val="12"/>
        <color indexed="8"/>
        <rFont val="Arial"/>
        <family val="2"/>
      </rPr>
      <t>Point of Contact for Web based training for the Area</t>
    </r>
  </si>
  <si>
    <t>Research, evaluate and implement new hardware technologies for the facilities</t>
  </si>
  <si>
    <t>Resolve hardware problems for facilities</t>
  </si>
  <si>
    <t>Consultation on new facilities</t>
  </si>
  <si>
    <t>General Consultative Services</t>
  </si>
  <si>
    <t xml:space="preserve">Pursue business office/DIR partnership more aggressively </t>
  </si>
  <si>
    <t>Privacy, security and EDI</t>
  </si>
  <si>
    <t>HIPAA Awareness Certification</t>
  </si>
  <si>
    <r>
      <t xml:space="preserve">General Consultations </t>
    </r>
    <r>
      <rPr>
        <i/>
        <sz val="12"/>
        <rFont val="Arial"/>
        <family val="2"/>
      </rPr>
      <t>(i.e., State, vendors, technical)</t>
    </r>
  </si>
  <si>
    <t>No marketing plan for projects/products developed by ITSC teams</t>
  </si>
  <si>
    <r>
      <t>·</t>
    </r>
    <r>
      <rPr>
        <sz val="7"/>
        <color indexed="8"/>
        <rFont val="Times New Roman"/>
        <family val="1"/>
      </rPr>
      <t xml:space="preserve">        </t>
    </r>
    <r>
      <rPr>
        <sz val="12"/>
        <color indexed="8"/>
        <rFont val="Arial"/>
        <family val="2"/>
      </rPr>
      <t xml:space="preserve">Primary point of contact for facility system level problems.  Problems are </t>
    </r>
  </si>
  <si>
    <t xml:space="preserve">         generally resolved at the Area level</t>
  </si>
  <si>
    <r>
      <t>·</t>
    </r>
    <r>
      <rPr>
        <sz val="7"/>
        <color indexed="8"/>
        <rFont val="Times New Roman"/>
        <family val="1"/>
      </rPr>
      <t xml:space="preserve">        </t>
    </r>
    <r>
      <rPr>
        <sz val="12"/>
        <color indexed="8"/>
        <rFont val="Arial"/>
        <family val="2"/>
      </rPr>
      <t xml:space="preserve">Participate as Alpha/Beta test sites, including software installation, debugging </t>
    </r>
  </si>
  <si>
    <t xml:space="preserve">         problems and user satisfaction</t>
  </si>
  <si>
    <r>
      <t>·</t>
    </r>
    <r>
      <rPr>
        <sz val="7"/>
        <color indexed="8"/>
        <rFont val="Times New Roman"/>
        <family val="1"/>
      </rPr>
      <t xml:space="preserve">        </t>
    </r>
    <r>
      <rPr>
        <sz val="12"/>
        <color indexed="8"/>
        <rFont val="Arial"/>
        <family val="2"/>
      </rPr>
      <t xml:space="preserve">Implement new technologies by conversion of the existing systems and databases </t>
    </r>
  </si>
  <si>
    <t xml:space="preserve">         to new operating platforms </t>
  </si>
  <si>
    <t xml:space="preserve">       Provide technical support for facility construction/remodeling activities to ensure IT </t>
  </si>
  <si>
    <t xml:space="preserve">     needs are addressed.</t>
  </si>
  <si>
    <t>Area Office Servel Level Agreement - System Support &amp; Training Services</t>
  </si>
  <si>
    <t>Back to DIR Worksheet1-System Support &amp; Training Services</t>
  </si>
  <si>
    <t>Support Package # 2</t>
  </si>
  <si>
    <t>Support Package # 3</t>
  </si>
  <si>
    <r>
      <t>v</t>
    </r>
    <r>
      <rPr>
        <sz val="7"/>
        <color indexed="23"/>
        <rFont val="Times New Roman"/>
        <family val="1"/>
      </rPr>
      <t xml:space="preserve">      </t>
    </r>
    <r>
      <rPr>
        <sz val="12"/>
        <rFont val="Arial"/>
        <family val="2"/>
      </rPr>
      <t>Providing workload/statistical information</t>
    </r>
  </si>
  <si>
    <t xml:space="preserve">                        Web-based posting of data</t>
  </si>
  <si>
    <t xml:space="preserve">                        Processing of Special Requests</t>
  </si>
  <si>
    <t xml:space="preserve">                        Feedback</t>
  </si>
  <si>
    <t xml:space="preserve">                        Data Integrity checks</t>
  </si>
  <si>
    <t xml:space="preserve">                        Evaluations</t>
  </si>
  <si>
    <t xml:space="preserve">            Data Management</t>
  </si>
  <si>
    <t xml:space="preserve">                        Data Extracts for statistical purposes</t>
  </si>
  <si>
    <t xml:space="preserve">                        Reports</t>
  </si>
  <si>
    <t xml:space="preserve">                        Federal Compliancy</t>
  </si>
  <si>
    <r>
      <t xml:space="preserve">   </t>
    </r>
    <r>
      <rPr>
        <sz val="12"/>
        <rFont val="Arial"/>
        <family val="2"/>
      </rPr>
      <t xml:space="preserve">A wide variety of pre-defined reports exist that are used for determining budgets, billing, </t>
    </r>
  </si>
  <si>
    <t>health care needs, and trends analysis. This includes an On-Line Analytical Processing (OLAP)</t>
  </si>
  <si>
    <t xml:space="preserve">graphic reporting. </t>
  </si>
  <si>
    <t xml:space="preserve">tool called “data cube,” which allows a three-dimensional look at a spreadsheet through </t>
  </si>
  <si>
    <r>
      <t>·</t>
    </r>
    <r>
      <rPr>
        <sz val="7"/>
        <rFont val="Times New Roman"/>
        <family val="1"/>
      </rPr>
      <t xml:space="preserve">        </t>
    </r>
    <r>
      <rPr>
        <sz val="12"/>
        <rFont val="Arial"/>
        <family val="2"/>
      </rPr>
      <t>On-request web-based patient registration, user population, workload, Standard Code Book,</t>
    </r>
  </si>
  <si>
    <t xml:space="preserve"> NECOP (equipment), STORES, Public Health Nursing (PHN), and error reporting.</t>
  </si>
  <si>
    <t xml:space="preserve">            a management tool to identify which facilities are not routinely exporting their data</t>
  </si>
  <si>
    <t xml:space="preserve">      planning needs.  </t>
  </si>
  <si>
    <t xml:space="preserve">      sites using RPMS or non-RPMS applications. </t>
  </si>
  <si>
    <t xml:space="preserve">      patients’ social security numbers and provide accurate information via RPMS to the Areas for </t>
  </si>
  <si>
    <t xml:space="preserve">     distribution at the local level.</t>
  </si>
  <si>
    <r>
      <t>·</t>
    </r>
    <r>
      <rPr>
        <sz val="7"/>
        <rFont val="Times New Roman"/>
        <family val="1"/>
      </rPr>
      <t xml:space="preserve">        </t>
    </r>
    <r>
      <rPr>
        <sz val="12"/>
        <rFont val="Arial"/>
        <family val="2"/>
      </rPr>
      <t xml:space="preserve">Over 80 workload and statistical reports have been developed and may be viewed/printed </t>
    </r>
  </si>
  <si>
    <t xml:space="preserve">     from the NPIRS web site.  The following are some examples of these reports:</t>
  </si>
  <si>
    <r>
      <t>·</t>
    </r>
    <r>
      <rPr>
        <sz val="7"/>
        <rFont val="Times New Roman"/>
        <family val="1"/>
      </rPr>
      <t xml:space="preserve">        </t>
    </r>
    <r>
      <rPr>
        <sz val="12"/>
        <rFont val="Arial"/>
        <family val="2"/>
      </rPr>
      <t xml:space="preserve">Automatic e-mail confirmation sent identifying total number of records received for each  </t>
    </r>
  </si>
  <si>
    <t xml:space="preserve">     export file, including a breakdown of total number of records by facility.</t>
  </si>
  <si>
    <r>
      <t>·</t>
    </r>
    <r>
      <rPr>
        <sz val="7"/>
        <rFont val="Times New Roman"/>
        <family val="1"/>
      </rPr>
      <t xml:space="preserve">        </t>
    </r>
    <r>
      <rPr>
        <sz val="12"/>
        <rFont val="Arial"/>
        <family val="2"/>
      </rPr>
      <t>Transmit data on a quarterly basis to the Health Care Financing Administration in order to</t>
    </r>
  </si>
  <si>
    <t xml:space="preserve">      validate or identify patients’ health insurance claims numbers and provide this information to </t>
  </si>
  <si>
    <t xml:space="preserve">      the Areas for distribution at the local level.</t>
  </si>
  <si>
    <r>
      <t>·</t>
    </r>
    <r>
      <rPr>
        <sz val="7"/>
        <rFont val="Times New Roman"/>
        <family val="1"/>
      </rPr>
      <t xml:space="preserve">        </t>
    </r>
    <r>
      <rPr>
        <sz val="12"/>
        <rFont val="Arial"/>
        <family val="2"/>
      </rPr>
      <t xml:space="preserve">We have expanded our software reporting licenses to accommodate an unlimited number of </t>
    </r>
  </si>
  <si>
    <t xml:space="preserve">     concurrent users, thus increasing access to users.</t>
  </si>
  <si>
    <r>
      <t>·</t>
    </r>
    <r>
      <rPr>
        <sz val="7"/>
        <rFont val="Times New Roman"/>
        <family val="1"/>
      </rPr>
      <t xml:space="preserve">        </t>
    </r>
    <r>
      <rPr>
        <sz val="12"/>
        <rFont val="Arial"/>
        <family val="2"/>
      </rPr>
      <t xml:space="preserve">Conduct a thorough review of export files being sent to NPIRS and the programs used to </t>
    </r>
  </si>
  <si>
    <t xml:space="preserve">      process the export files.  Identify problems and work with I/T/Us to correct them.</t>
  </si>
  <si>
    <r>
      <t>·</t>
    </r>
    <r>
      <rPr>
        <sz val="7"/>
        <rFont val="Times New Roman"/>
        <family val="1"/>
      </rPr>
      <t xml:space="preserve">        </t>
    </r>
    <r>
      <rPr>
        <sz val="12"/>
        <rFont val="Arial"/>
        <family val="2"/>
      </rPr>
      <t>Review existing data in the NPIRS database and identify problems and work with I/T/Us</t>
    </r>
  </si>
  <si>
    <t xml:space="preserve">      to correct the data.</t>
  </si>
  <si>
    <r>
      <t>·</t>
    </r>
    <r>
      <rPr>
        <sz val="7"/>
        <rFont val="Times New Roman"/>
        <family val="1"/>
      </rPr>
      <t xml:space="preserve">        </t>
    </r>
    <r>
      <rPr>
        <sz val="12"/>
        <rFont val="Arial"/>
        <family val="2"/>
      </rPr>
      <t xml:space="preserve">Monitoring services available to run reports that identify errors with data that would impact </t>
    </r>
  </si>
  <si>
    <t xml:space="preserve">     workload and/or user population counts and notify/work the Areas and Tribes to correct data</t>
  </si>
  <si>
    <t xml:space="preserve">    so that it can be counted for reporting purposes.</t>
  </si>
  <si>
    <r>
      <t>·</t>
    </r>
    <r>
      <rPr>
        <sz val="7"/>
        <rFont val="Times New Roman"/>
        <family val="1"/>
      </rPr>
      <t xml:space="preserve">        </t>
    </r>
    <r>
      <rPr>
        <sz val="12"/>
        <rFont val="Arial"/>
        <family val="2"/>
      </rPr>
      <t xml:space="preserve">Manual processing of export files for non-RPMS users who are unable to implement </t>
    </r>
  </si>
  <si>
    <r>
      <t>·</t>
    </r>
    <r>
      <rPr>
        <sz val="7"/>
        <rFont val="Times New Roman"/>
        <family val="1"/>
      </rPr>
      <t xml:space="preserve">        </t>
    </r>
    <r>
      <rPr>
        <sz val="12"/>
        <rFont val="Arial"/>
        <family val="2"/>
      </rPr>
      <t xml:space="preserve">Management of the DB2 relational database, including utilization of development and </t>
    </r>
  </si>
  <si>
    <t xml:space="preserve">     database management tools to ensure maximum efficiency of the database engine and the </t>
  </si>
  <si>
    <t xml:space="preserve">     programs used by the database.</t>
  </si>
  <si>
    <r>
      <t>·</t>
    </r>
    <r>
      <rPr>
        <sz val="7"/>
        <rFont val="Times New Roman"/>
        <family val="1"/>
      </rPr>
      <t xml:space="preserve">        </t>
    </r>
    <r>
      <rPr>
        <sz val="12"/>
        <rFont val="Arial"/>
        <family val="2"/>
      </rPr>
      <t xml:space="preserve">Assure that all software that is developed and integrated with all other RPMS packages per </t>
    </r>
  </si>
  <si>
    <t xml:space="preserve">      the development standards described in the IHS’ programming standards manual.</t>
  </si>
  <si>
    <r>
      <t>·</t>
    </r>
    <r>
      <rPr>
        <sz val="7"/>
        <rFont val="Times New Roman"/>
        <family val="1"/>
      </rPr>
      <t xml:space="preserve">        </t>
    </r>
    <r>
      <rPr>
        <sz val="12"/>
        <rFont val="Arial"/>
        <family val="2"/>
      </rPr>
      <t xml:space="preserve">Provide support for the configuration and implementation of both AIX and NT hardware and </t>
    </r>
  </si>
  <si>
    <t xml:space="preserve">     operation system.  In addition, develop and implement all utilities associated with hardware </t>
  </si>
  <si>
    <t xml:space="preserve">     operating systems such and AIX and NT transmission scripts.</t>
  </si>
  <si>
    <r>
      <t>·</t>
    </r>
    <r>
      <rPr>
        <sz val="7"/>
        <rFont val="Times New Roman"/>
        <family val="1"/>
      </rPr>
      <t xml:space="preserve">        </t>
    </r>
    <r>
      <rPr>
        <sz val="12"/>
        <rFont val="Arial"/>
        <family val="2"/>
      </rPr>
      <t>Provide support and design of Local Area Networks.  Provide support for national E-mail .</t>
    </r>
  </si>
  <si>
    <r>
      <t>·</t>
    </r>
    <r>
      <rPr>
        <sz val="7"/>
        <rFont val="Times New Roman"/>
        <family val="1"/>
      </rPr>
      <t xml:space="preserve">        </t>
    </r>
    <r>
      <rPr>
        <sz val="12"/>
        <rFont val="Arial"/>
        <family val="2"/>
      </rPr>
      <t xml:space="preserve">Provide network security through Firewall programming and monitoring including intrusion </t>
    </r>
  </si>
  <si>
    <t xml:space="preserve">      detection and http blocking of non-productive addresses monitoring.</t>
  </si>
  <si>
    <r>
      <t>·</t>
    </r>
    <r>
      <rPr>
        <sz val="7"/>
        <rFont val="Times New Roman"/>
        <family val="1"/>
      </rPr>
      <t xml:space="preserve">        </t>
    </r>
    <r>
      <rPr>
        <sz val="12"/>
        <rFont val="Arial"/>
        <family val="2"/>
      </rPr>
      <t xml:space="preserve">Provide configuration and programming of all routers on the IHS network.  In addition, assure </t>
    </r>
  </si>
  <si>
    <t xml:space="preserve">     that all communications links are active, operational, secure, and have necessary bandwidth to </t>
  </si>
  <si>
    <t xml:space="preserve">    meet customer’s needs.</t>
  </si>
  <si>
    <r>
      <t>·</t>
    </r>
    <r>
      <rPr>
        <sz val="7"/>
        <rFont val="Times New Roman"/>
        <family val="1"/>
      </rPr>
      <t xml:space="preserve">        </t>
    </r>
    <r>
      <rPr>
        <sz val="12"/>
        <rFont val="Arial"/>
        <family val="2"/>
      </rPr>
      <t xml:space="preserve">Providing E-Mail routing throughout the IHS.  Providing the Central routing mechanism, </t>
    </r>
  </si>
  <si>
    <t xml:space="preserve">      which allows e-mail to be transported throughout the IHS.</t>
  </si>
  <si>
    <r>
      <t>·</t>
    </r>
    <r>
      <rPr>
        <sz val="7"/>
        <rFont val="Times New Roman"/>
        <family val="1"/>
      </rPr>
      <t xml:space="preserve">        </t>
    </r>
    <r>
      <rPr>
        <sz val="12"/>
        <rFont val="Arial"/>
        <family val="2"/>
      </rPr>
      <t xml:space="preserve">Provides for the ordering and updates of all FTS services, which include voice, data, calling </t>
    </r>
  </si>
  <si>
    <t xml:space="preserve">     cards, and video services.  Provides cost breakouts for I/T/U sites.</t>
  </si>
  <si>
    <r>
      <t>·</t>
    </r>
    <r>
      <rPr>
        <sz val="7"/>
        <rFont val="Times New Roman"/>
        <family val="1"/>
      </rPr>
      <t xml:space="preserve">        </t>
    </r>
    <r>
      <rPr>
        <sz val="12"/>
        <rFont val="Arial"/>
        <family val="2"/>
      </rPr>
      <t xml:space="preserve">Provides a centralized Internet access point consisting of high-speed Internet access and </t>
    </r>
  </si>
  <si>
    <t xml:space="preserve">      protection via Firewall (security systems).</t>
  </si>
  <si>
    <r>
      <t>·</t>
    </r>
    <r>
      <rPr>
        <sz val="7"/>
        <rFont val="Times New Roman"/>
        <family val="1"/>
      </rPr>
      <t xml:space="preserve">        </t>
    </r>
    <r>
      <rPr>
        <sz val="12"/>
        <rFont val="Arial"/>
        <family val="2"/>
      </rPr>
      <t>Provides for the design and problem determination for Local and Wide Area Network Voice</t>
    </r>
  </si>
  <si>
    <t xml:space="preserve">     and Data System.</t>
  </si>
  <si>
    <r>
      <t>·</t>
    </r>
    <r>
      <rPr>
        <sz val="7"/>
        <rFont val="Times New Roman"/>
        <family val="1"/>
      </rPr>
      <t xml:space="preserve">        </t>
    </r>
    <r>
      <rPr>
        <sz val="12"/>
        <rFont val="Arial"/>
        <family val="2"/>
      </rPr>
      <t xml:space="preserve">Providing a secure infrastructure for the transportation of patient and billing data for the </t>
    </r>
  </si>
  <si>
    <r>
      <t>·</t>
    </r>
    <r>
      <rPr>
        <sz val="7"/>
        <rFont val="Times New Roman"/>
        <family val="1"/>
      </rPr>
      <t xml:space="preserve">        </t>
    </r>
    <r>
      <rPr>
        <sz val="12"/>
        <rFont val="Arial"/>
        <family val="2"/>
      </rPr>
      <t>For security area firewall configuration and management an operation as well have</t>
    </r>
  </si>
  <si>
    <t xml:space="preserve">     compression to increase utilization of the currently installed network links. </t>
  </si>
  <si>
    <r>
      <t>·</t>
    </r>
    <r>
      <rPr>
        <sz val="7"/>
        <rFont val="Times New Roman"/>
        <family val="1"/>
      </rPr>
      <t xml:space="preserve">        </t>
    </r>
    <r>
      <rPr>
        <sz val="12"/>
        <rFont val="Arial"/>
        <family val="2"/>
      </rPr>
      <t xml:space="preserve">Provide expertise and telecommunication tools for the design and implementation of </t>
    </r>
  </si>
  <si>
    <r>
      <t xml:space="preserve"> -</t>
    </r>
    <r>
      <rPr>
        <sz val="7"/>
        <rFont val="Times New Roman"/>
        <family val="1"/>
      </rPr>
      <t xml:space="preserve">         </t>
    </r>
    <r>
      <rPr>
        <sz val="12"/>
        <rFont val="Arial"/>
        <family val="2"/>
      </rPr>
      <t xml:space="preserve">Export Files Status Report.  This report identifies the export files that have been </t>
    </r>
  </si>
  <si>
    <t xml:space="preserve">            received and the number of records processed by Area and facility and can be used as </t>
  </si>
  <si>
    <r>
      <t>·</t>
    </r>
    <r>
      <rPr>
        <sz val="7"/>
        <rFont val="Times New Roman"/>
        <family val="1"/>
      </rPr>
      <t xml:space="preserve">        </t>
    </r>
    <r>
      <rPr>
        <sz val="12"/>
        <rFont val="Arial"/>
        <family val="2"/>
      </rPr>
      <t xml:space="preserve">Process the annual User Population reports, which are based on patient registration and  </t>
    </r>
  </si>
  <si>
    <t xml:space="preserve">      visit data and are used to establish the distribution of Tribal shares and determine facility</t>
  </si>
  <si>
    <t xml:space="preserve">     requirements for automated data movement.  Assist users when they are ready to  </t>
  </si>
  <si>
    <t xml:space="preserve">     implement those requirements.</t>
  </si>
  <si>
    <t xml:space="preserve">           for continued operation even when some locations are inoperable.</t>
  </si>
  <si>
    <r>
      <t>Note</t>
    </r>
    <r>
      <rPr>
        <sz val="12"/>
        <rFont val="Arial"/>
        <family val="2"/>
      </rPr>
      <t xml:space="preserve">: The Backbone network is composed of a fully messed redundant network will allows  </t>
    </r>
  </si>
  <si>
    <t xml:space="preserve">      National Patient Information Reporting System.  Included in the data transport are NIPRS</t>
  </si>
  <si>
    <t xml:space="preserve">     telemedicine and Tele-radiology infrastructure for the integration within the IHS network  </t>
  </si>
  <si>
    <t xml:space="preserve">     and with non-IHS consulting hospitals located throughout the United States.</t>
  </si>
  <si>
    <t xml:space="preserve">      data, Patient and Finance data, RPMS patches and new software releases, Antivirus </t>
  </si>
  <si>
    <t xml:space="preserve">      software distribution and updates, USAC-RC.</t>
  </si>
  <si>
    <t xml:space="preserve">This package provides users with access to all RPMS software packages including version upgrades </t>
  </si>
  <si>
    <t>and patch releases.</t>
  </si>
  <si>
    <r>
      <t>·</t>
    </r>
    <r>
      <rPr>
        <sz val="7"/>
        <rFont val="Times New Roman"/>
        <family val="1"/>
      </rPr>
      <t xml:space="preserve">        </t>
    </r>
    <r>
      <rPr>
        <sz val="12"/>
        <rFont val="Arial"/>
        <family val="2"/>
      </rPr>
      <t>Subscribers receive training on any RPMS package provided at the ITSC training facilities in</t>
    </r>
  </si>
  <si>
    <r>
      <t>·</t>
    </r>
    <r>
      <rPr>
        <sz val="7"/>
        <rFont val="Times New Roman"/>
        <family val="1"/>
      </rPr>
      <t xml:space="preserve">        </t>
    </r>
    <r>
      <rPr>
        <sz val="12"/>
        <rFont val="Arial"/>
        <family val="2"/>
      </rPr>
      <t xml:space="preserve">Subscribers are eligible to participate in Beta and Alpha testing of new and/or modified .  </t>
    </r>
  </si>
  <si>
    <t xml:space="preserve">      Albuquerque and at IHS Area offices.  </t>
  </si>
  <si>
    <r>
      <t>·</t>
    </r>
    <r>
      <rPr>
        <sz val="7"/>
        <rFont val="Times New Roman"/>
        <family val="1"/>
      </rPr>
      <t xml:space="preserve">        </t>
    </r>
    <r>
      <rPr>
        <sz val="12"/>
        <rFont val="Arial"/>
        <family val="2"/>
      </rPr>
      <t>Periodic technical updates, assistance with interfaces to COTS/GOTS products, and free</t>
    </r>
  </si>
  <si>
    <t xml:space="preserve">      attendance to national conferences sponsored by the ITSC are also provided.  </t>
  </si>
  <si>
    <t xml:space="preserve">      in Albuquerque. </t>
  </si>
  <si>
    <t>This package provides Tribes with operating system-related technical support as well as software</t>
  </si>
  <si>
    <t xml:space="preserve"> license coordination.</t>
  </si>
  <si>
    <r>
      <t>·</t>
    </r>
    <r>
      <rPr>
        <sz val="7"/>
        <rFont val="Times New Roman"/>
        <family val="1"/>
      </rPr>
      <t xml:space="preserve">        </t>
    </r>
    <r>
      <rPr>
        <sz val="12"/>
        <rFont val="Arial"/>
        <family val="2"/>
      </rPr>
      <t xml:space="preserve">Licensing support includes Average Wholesale Pricing of Pharmaceuticals (AWP), </t>
    </r>
  </si>
  <si>
    <t xml:space="preserve">     Current Procedural Technology (CPT), and Immunizations (IMM) software.</t>
  </si>
  <si>
    <r>
      <t>·</t>
    </r>
    <r>
      <rPr>
        <sz val="7"/>
        <rFont val="Times New Roman"/>
        <family val="1"/>
      </rPr>
      <t xml:space="preserve">        </t>
    </r>
    <r>
      <rPr>
        <sz val="12"/>
        <rFont val="Arial"/>
        <family val="2"/>
      </rPr>
      <t xml:space="preserve">Operating System and RPMS technical support and training is available by contacting the </t>
    </r>
  </si>
  <si>
    <r>
      <t>·</t>
    </r>
    <r>
      <rPr>
        <sz val="7"/>
        <rFont val="Times New Roman"/>
        <family val="1"/>
      </rPr>
      <t xml:space="preserve">        </t>
    </r>
    <r>
      <rPr>
        <sz val="12"/>
        <rFont val="Arial"/>
        <family val="2"/>
      </rPr>
      <t>Provide for the distribution of software updates, patches, and general maintenance .</t>
    </r>
  </si>
  <si>
    <t xml:space="preserve">      requirements</t>
  </si>
  <si>
    <t xml:space="preserve">     Albuquerque as well as at the various IHS Area Offices.  </t>
  </si>
  <si>
    <t xml:space="preserve">ITSC services covered will be based on the service packages selected by customer.  </t>
  </si>
  <si>
    <t xml:space="preserve">As new products and services are developed and released, customers will be able to adjust </t>
  </si>
  <si>
    <t xml:space="preserve">the SLA if they chose to purchase the new products.  Additions and changes to the list of </t>
  </si>
  <si>
    <t xml:space="preserve">services and support will be made via the “ever greening” process described later in the SLA.  </t>
  </si>
  <si>
    <t xml:space="preserve"> The following packages have been selected for support:</t>
  </si>
  <si>
    <t>The following packages have been selected for support:</t>
  </si>
  <si>
    <t xml:space="preserve">8:00am until 5:00pm, Monday through Friday will be the normal hours of service.  However, if </t>
  </si>
  <si>
    <t>additional coverage is required outside of these hours, the hours may be expanded.</t>
  </si>
  <si>
    <t>User contact by designated support person within 60 minutes of creation of .</t>
  </si>
  <si>
    <t>remedy service ticket</t>
  </si>
  <si>
    <t>Back to DIR worksheet 3-National Database Services Premier Support</t>
  </si>
  <si>
    <t>ITSC services covered will be based on the service packages selected by customer.   </t>
  </si>
  <si>
    <t xml:space="preserve">services and support will be made via the “ever greening” process described later in the SLA.   </t>
  </si>
  <si>
    <t>8:00am until 5:00pm, Monday through Friday will be the normal hours of service.  However, if</t>
  </si>
  <si>
    <t xml:space="preserve"> additional coverage is required outside of these hours, the hours may be expanded.</t>
  </si>
  <si>
    <t xml:space="preserve">                         Feedback</t>
  </si>
  <si>
    <t xml:space="preserve">                         Data Integrity checks</t>
  </si>
  <si>
    <t xml:space="preserve">                         Evaluations</t>
  </si>
  <si>
    <t xml:space="preserve">             Data Management</t>
  </si>
  <si>
    <t xml:space="preserve">User contact by designated support person within 60 minutes of creation of remedy </t>
  </si>
  <si>
    <t>service ticket.</t>
  </si>
  <si>
    <t>the SLA if they chose to purchase the new products.  Additions and changes to the list of</t>
  </si>
  <si>
    <t xml:space="preserve">User contact by designated support person within 60 minutes of creation of </t>
  </si>
  <si>
    <t>remedy service ticket.</t>
  </si>
  <si>
    <t>Back to DIR worksheet 3-National Database Services Economy Support</t>
  </si>
  <si>
    <t>Back to DIR worksheet 3-National Database Services Regular Support</t>
  </si>
  <si>
    <t>BUDGET LINE ITEM</t>
  </si>
  <si>
    <t>TOTAL</t>
  </si>
  <si>
    <t>AVAILABLE</t>
  </si>
  <si>
    <t xml:space="preserve">           </t>
  </si>
  <si>
    <t>FUNCTIONS/SERVICES</t>
  </si>
  <si>
    <t>NATIONAL DATABASE SERVICES</t>
  </si>
  <si>
    <t xml:space="preserve">    Maintain/Manage Central Databases</t>
  </si>
  <si>
    <t xml:space="preserve">     Process National Applications</t>
  </si>
  <si>
    <t xml:space="preserve">     Provide Workload/Statistical Info (Outputs)</t>
  </si>
  <si>
    <t xml:space="preserve">     Provide Telecommunications Network</t>
  </si>
  <si>
    <t xml:space="preserve">     Provide for Data Movement</t>
  </si>
  <si>
    <t xml:space="preserve">     RPMS Applications related support</t>
  </si>
  <si>
    <t xml:space="preserve">     Software Upgrades/Patches distribution</t>
  </si>
  <si>
    <t xml:space="preserve">     Provide Tech Support and Training</t>
  </si>
  <si>
    <t>*   DIVISION OF INFORMATION RESOURCES</t>
  </si>
  <si>
    <t xml:space="preserve">     Provide Tech Assist &amp; Problem Resolution</t>
  </si>
  <si>
    <t>RECAP OF TOTAL SHARES AVAILABLE</t>
  </si>
  <si>
    <t>DIR</t>
  </si>
  <si>
    <t>SHARES</t>
  </si>
  <si>
    <t>SOFTWARE DEVELOPMENT AND</t>
  </si>
  <si>
    <t xml:space="preserve">     MAINTENANCE SERVICES</t>
  </si>
  <si>
    <t xml:space="preserve">     Support Distributed Application Systems</t>
  </si>
  <si>
    <t>TELECOMMUNICATIONS MGMT SERVICES</t>
  </si>
  <si>
    <t>SYSTEM SUPPORT/TRAINING SERVICES</t>
  </si>
  <si>
    <t xml:space="preserve">                #1301</t>
  </si>
  <si>
    <t xml:space="preserve">                IRM</t>
  </si>
  <si>
    <t xml:space="preserve">      STAFF/OPERATIONS</t>
  </si>
  <si>
    <t xml:space="preserve">      SUPPORT FUND       </t>
  </si>
  <si>
    <t xml:space="preserve">              HQW FUND          </t>
  </si>
  <si>
    <t xml:space="preserve">              HQE FUND       </t>
  </si>
  <si>
    <t xml:space="preserve">     Maintain/Manage Central Databases</t>
  </si>
  <si>
    <t xml:space="preserve">     Provide Tech Assistance/Problem Resolution</t>
  </si>
  <si>
    <t xml:space="preserve">          Subtotal</t>
  </si>
  <si>
    <t xml:space="preserve">     Provide Tech Assistance &amp; Problem Resolution</t>
  </si>
  <si>
    <t xml:space="preserve">    MAINTENANCE SERVICES</t>
  </si>
  <si>
    <t xml:space="preserve">         Subtotal</t>
  </si>
  <si>
    <t>SYSTEMS SUPPORT/TRAINING SERVICES</t>
  </si>
  <si>
    <t xml:space="preserve">     Provide Tech Support &amp; Training</t>
  </si>
  <si>
    <t>TOTAL SHARES AVAILABLE</t>
  </si>
  <si>
    <t xml:space="preserve">          Recap of Total DIR Shares</t>
  </si>
  <si>
    <t>x</t>
  </si>
  <si>
    <t>TOTAL AVAILABLE</t>
  </si>
  <si>
    <t>Enclosed you will find interrelated spreadsheets that have been developed to assist you in your negotiating efforts.  The spreadsheets will calculate the share amounts per tribe for the functions and services tribes select to take.  As you proceed through the spreadsheet, the fucnctions and services that are available for contracting are highlighted so that you may click on those items and get a more in-depth definition of each item.  If you should have any questions or difficulty in using this tool, please feel free to contact Samuel Berry 505.248.4150 for assistance.</t>
  </si>
  <si>
    <t>FOR 2008NEGOTIATIONS</t>
  </si>
  <si>
    <t xml:space="preserve">                                   AVAILABLE FY-2008 D.I.R.* TRIBAL SHARES</t>
  </si>
  <si>
    <t>FOR 2008 NEGOTIATIONS</t>
  </si>
  <si>
    <t>Note: The above support packages are based on aggregate available FY2008 DIR Tribal Shares.  It will be left to the discretion of the Lead Negotiator or Area Office Represenative to break down the dollar amounts to more detail if required by customer.</t>
  </si>
  <si>
    <t xml:space="preserve">                                   TOTAL AVAILABLE FY-2008 DIR &amp; AO TRIBAL SHARES</t>
  </si>
  <si>
    <t>Based on the above package selection, the Indian Health Service and Tribe have both acknowledged and accept the terms and responsibilities required for effective and efficient service delivery.  Should there be a need to modify the level of support, this will be done by designated individuals/teams of each party.</t>
  </si>
  <si>
    <t xml:space="preserve">x </t>
  </si>
  <si>
    <t>SUPPORT PACKAGE</t>
  </si>
  <si>
    <t>(DIR worksheet # 1)</t>
  </si>
  <si>
    <t>(DIR worksheet # 2)</t>
  </si>
  <si>
    <t>SYSTEM SUPPORT &amp;TRAINING SERVICES</t>
  </si>
  <si>
    <t>SOFTWARE DEVELOPMENT &amp; MAINTENANCE SERVICES</t>
  </si>
  <si>
    <t>TELECOMM. MANAGEMENT SERVICES</t>
  </si>
  <si>
    <t xml:space="preserve">  </t>
  </si>
  <si>
    <t>Name/Site:</t>
  </si>
  <si>
    <t>(DIR worksheet # 3)</t>
  </si>
  <si>
    <t>Tribal Shares Available</t>
  </si>
  <si>
    <t>DIR/ITSC RETAINED SHARES</t>
  </si>
  <si>
    <t xml:space="preserve">TOTAL RETAINED </t>
  </si>
  <si>
    <t>RE-ENTER Select Share(s)</t>
  </si>
  <si>
    <t>SUPPORT PACKAGE # 1</t>
  </si>
  <si>
    <t>PREMIER</t>
  </si>
  <si>
    <t>SUPPORT PACKAGE # 2</t>
  </si>
  <si>
    <t>SUPPORT PACKAGE # 3</t>
  </si>
  <si>
    <t>REGULAR</t>
  </si>
  <si>
    <t>ECONOMY</t>
  </si>
  <si>
    <t xml:space="preserve">     Operating Syst Supt &amp; Sftwr Licenses Coord</t>
  </si>
  <si>
    <t>-------&gt;</t>
  </si>
  <si>
    <r>
      <t>·</t>
    </r>
    <r>
      <rPr>
        <sz val="7"/>
        <rFont val="Times New Roman"/>
        <family val="1"/>
      </rPr>
      <t>      </t>
    </r>
    <r>
      <rPr>
        <sz val="12"/>
        <rFont val="Times New Roman"/>
        <family val="1"/>
      </rPr>
      <t> </t>
    </r>
    <r>
      <rPr>
        <sz val="12"/>
        <rFont val="Arial"/>
        <family val="2"/>
      </rPr>
      <t xml:space="preserve">Tier III Remote access </t>
    </r>
  </si>
  <si>
    <t>*On site assistance is done for Projects that require Tier III onsite assistance and Exceptional Need</t>
  </si>
  <si>
    <r>
      <t>·</t>
    </r>
    <r>
      <rPr>
        <sz val="7"/>
        <rFont val="Times New Roman"/>
        <family val="1"/>
      </rPr>
      <t xml:space="preserve">        </t>
    </r>
    <r>
      <rPr>
        <sz val="12"/>
        <rFont val="Arial"/>
        <family val="2"/>
      </rPr>
      <t>Training is available on any RPMS package provided at the OIT training facilities in</t>
    </r>
  </si>
  <si>
    <r>
      <t>·</t>
    </r>
    <r>
      <rPr>
        <sz val="7"/>
        <rFont val="Times New Roman"/>
        <family val="1"/>
      </rPr>
      <t xml:space="preserve">        </t>
    </r>
    <r>
      <rPr>
        <sz val="12"/>
        <rFont val="Arial"/>
        <family val="2"/>
      </rPr>
      <t xml:space="preserve">Tribes receive Tier III  technical development support as well as maintenance for RPMS software.  </t>
    </r>
  </si>
  <si>
    <t xml:space="preserve">*Put information on UpToDate-Medical Reference Tool. All these Clinical Information Resources can be </t>
  </si>
  <si>
    <t>used to satisfy JACHO accreditation</t>
  </si>
  <si>
    <t>OVERVIEW OF SERVICE LEVELS</t>
  </si>
  <si>
    <t>Introduction</t>
  </si>
  <si>
    <t>Instructions</t>
  </si>
  <si>
    <t>To clarify the use of the following spreadsheets we will start with the information provided by the Division of Fianancial Management (DFM) Table #4, 'HQ PFSA's for FY 2002 TSA and Program Formula Lines'. The Area Office ISC or ALN will use the following worksheets to determine the distribution of various Tribal shares as they relate to the Division of INformation Resources (DIR), Information Technology Support Center (ITSC) Shares.</t>
  </si>
  <si>
    <t>The DIR worksheet #1 uses input from DFM Table #4. Place the figures from the appropriate Budget Line Items (#126, #137, and #1301) from Table #4 into the appropriate shaded spaces in worksheet #1. Once those figures are entered, worksheet #2 and the Service Level Agreement #3 worksheet will be automatically populated.</t>
  </si>
  <si>
    <t>After all three spreadsheets are populated DIR worksheet #3 is then used to determine the level of service that is required as the table relates to the DIR-ITSC Product Packages or Core Packages.  After following the instructions in worksheet #3 that requires the selected support level shares to be reentered on the next line (this double entry enables the spreadsheet to automatically accumulate and total the selected shares), the DIR worksheet #3 becomes the document that is then used to track DIR, ITSC support for a given Tribe.</t>
  </si>
  <si>
    <t xml:space="preserve">    STAFF/OPERATIONS</t>
  </si>
  <si>
    <t xml:space="preserve">   STAFF/OPERATIONS</t>
  </si>
  <si>
    <t>TOTALs</t>
  </si>
  <si>
    <t xml:space="preserve">               #126 </t>
  </si>
  <si>
    <t xml:space="preserve">               #126</t>
  </si>
  <si>
    <t xml:space="preserve">                  #137</t>
  </si>
  <si>
    <t>(HQ DIR Ops Share)</t>
  </si>
  <si>
    <t>Shaded area to be filled in by IHS ALN w/ share info from Table # 4 =</t>
  </si>
  <si>
    <t xml:space="preserve">                 #137</t>
  </si>
  <si>
    <t xml:space="preserve">            HQW FUND          </t>
  </si>
  <si>
    <t>DIR/ITSC CORE PACKAGE SERVICES</t>
  </si>
  <si>
    <t>IHS HEADQUARTERS</t>
  </si>
  <si>
    <t>AREA OFFICE</t>
  </si>
  <si>
    <t>Process Statistical files and transmit to NPIRS</t>
  </si>
  <si>
    <t>Provide tech. Asst. for data integrity</t>
  </si>
  <si>
    <t>Provide Ad Hoc reporting</t>
  </si>
  <si>
    <t>Value-added services</t>
  </si>
  <si>
    <t>Vendor coordination &amp; support</t>
  </si>
  <si>
    <t xml:space="preserve">     Provide for FTS support and Internet access</t>
  </si>
  <si>
    <t>Circuit cost</t>
  </si>
  <si>
    <t>TC Equipment</t>
  </si>
  <si>
    <t>Local telecom partnerships</t>
  </si>
  <si>
    <t>Distribution/installation of operating system</t>
  </si>
  <si>
    <t>Peripheral support</t>
  </si>
  <si>
    <t>Basic site management support</t>
  </si>
  <si>
    <t>Local software development (expand this item)</t>
  </si>
  <si>
    <t>National software development</t>
  </si>
  <si>
    <t>Interfacing RPMS with non-RPMS systems</t>
  </si>
  <si>
    <t>Distribution/installation of COTS, to include training</t>
  </si>
  <si>
    <t>Consultation on new/existing facilities</t>
  </si>
  <si>
    <t>Installation of hardware</t>
  </si>
  <si>
    <t>Hardware problem resolution</t>
  </si>
  <si>
    <t xml:space="preserve">        Provide Tech Assist &amp; Problem Resolution </t>
  </si>
  <si>
    <t xml:space="preserve"> Vendor coordination &amp; support</t>
  </si>
  <si>
    <t xml:space="preserve"> Manage files at facilities</t>
  </si>
  <si>
    <t xml:space="preserve"> Manage &amp; support Area Database(s)</t>
  </si>
  <si>
    <t xml:space="preserve"> Data recovery</t>
  </si>
  <si>
    <t xml:space="preserve"> Re-export missing data</t>
  </si>
  <si>
    <t xml:space="preserve"> Backing up of Files/Databases</t>
  </si>
  <si>
    <t xml:space="preserve">      Provide Tech Assist &amp; Problem Resolution</t>
  </si>
  <si>
    <t xml:space="preserve">      Provide Workload/Statistical Info (Outputs)</t>
  </si>
  <si>
    <t xml:space="preserve">      Process National Applications</t>
  </si>
  <si>
    <t>(DIR worksheet # 4)</t>
  </si>
  <si>
    <t>DIR HQ SHARES</t>
  </si>
  <si>
    <t>*</t>
  </si>
  <si>
    <t>**</t>
  </si>
  <si>
    <t>*    This figure is automatically brought from WorkSheet  #1</t>
  </si>
  <si>
    <t>SUPPORT</t>
  </si>
  <si>
    <t>PAACKAGE</t>
  </si>
  <si>
    <t>AREA OFFICE DATABASE SERVICES</t>
  </si>
  <si>
    <t>AREA OFFICE TELECOMM SERVICES</t>
  </si>
  <si>
    <t>AREA OFFICE SOFTWARE SERVICES</t>
  </si>
  <si>
    <t>AREA OFFICE SUPPORT SERVICES</t>
  </si>
  <si>
    <t>check:</t>
  </si>
  <si>
    <t>SAMPLE  WORKSHEET</t>
  </si>
  <si>
    <t>**   AO shaded area to be filled in by IHS ALN with Area Office Share Information</t>
  </si>
  <si>
    <t>DIR/ITSC INFORMATION TECHNOLOGY SHARE DISTRIBUTION</t>
  </si>
  <si>
    <t xml:space="preserve">To review additional information relating to the Core Packages double click on the highlighted areas of worksheet #1.                                                                                                                                                                                                                                                                                                                                                                                                   </t>
  </si>
  <si>
    <t>To review additional information relating to the Service Level Agreements double click on the highlighted areas of worksheet #3.</t>
  </si>
  <si>
    <t>To review additional information relating to Area Office functions, services and value-added services double click on the highlighted areas of worksheet #4.</t>
  </si>
  <si>
    <t>To review the DIR/ITSC IT Core Package Services that are available, double click on the highlighted area below. For more detail relating to the IT Core Packages Services, again double click on the highlighted areas of worksheet #1</t>
  </si>
  <si>
    <t>Reviews</t>
  </si>
  <si>
    <t>The last spreadsheet, Area Office Detail #4, will begin to provide IHS Negotiators and Tribal representatives consistent information relating to similar functions and services as they relate to IHS HQ activities and Area Office activities. To use spreadsheet #4, in the shaded area type in the total Area Office IT budget, the distribution for the Area Office will then be updated.</t>
  </si>
  <si>
    <t>(AO compared to HQ Budget Line Item #137)</t>
  </si>
  <si>
    <t>COMBINED</t>
  </si>
  <si>
    <t>SIMILAR</t>
  </si>
  <si>
    <t>(USA)</t>
  </si>
  <si>
    <t>Back to Introduction</t>
  </si>
  <si>
    <r>
      <t>DIR-ITSC Product (CORE) Packages</t>
    </r>
    <r>
      <rPr>
        <sz val="12"/>
        <rFont val="Times New Roman"/>
        <family val="1"/>
      </rPr>
      <t xml:space="preserve"> </t>
    </r>
  </si>
  <si>
    <t>National Database Services</t>
  </si>
  <si>
    <t>Core Package 1 - Workload Statistical Information</t>
  </si>
  <si>
    <t>(Includes Core Packages 2 &amp; 3)</t>
  </si>
  <si>
    <t>Reports</t>
  </si>
  <si>
    <t>Web-based Posting of Data</t>
  </si>
  <si>
    <r>
      <t>-</t>
    </r>
    <r>
      <rPr>
        <sz val="7"/>
        <rFont val="Times New Roman"/>
        <family val="1"/>
      </rPr>
      <t xml:space="preserve">         </t>
    </r>
    <r>
      <rPr>
        <sz val="12"/>
        <rFont val="Arial"/>
        <family val="2"/>
      </rPr>
      <t>Eligibility Analysis Report by County/Tribe</t>
    </r>
  </si>
  <si>
    <r>
      <t>-</t>
    </r>
    <r>
      <rPr>
        <sz val="7"/>
        <rFont val="Times New Roman"/>
        <family val="1"/>
      </rPr>
      <t xml:space="preserve">         </t>
    </r>
    <r>
      <rPr>
        <sz val="12"/>
        <rFont val="Arial"/>
        <family val="2"/>
      </rPr>
      <t>Social Security Number Verification</t>
    </r>
  </si>
  <si>
    <r>
      <t>-</t>
    </r>
    <r>
      <rPr>
        <sz val="7"/>
        <rFont val="Times New Roman"/>
        <family val="1"/>
      </rPr>
      <t xml:space="preserve">         </t>
    </r>
    <r>
      <rPr>
        <sz val="12"/>
        <rFont val="Arial"/>
        <family val="2"/>
      </rPr>
      <t>Medicare Roster</t>
    </r>
  </si>
  <si>
    <r>
      <t>-</t>
    </r>
    <r>
      <rPr>
        <sz val="7"/>
        <rFont val="Times New Roman"/>
        <family val="1"/>
      </rPr>
      <t xml:space="preserve">         </t>
    </r>
    <r>
      <rPr>
        <sz val="12"/>
        <rFont val="Arial"/>
        <family val="2"/>
      </rPr>
      <t>APC Visits to Service Location by Provider and Month of Service</t>
    </r>
  </si>
  <si>
    <r>
      <t>-</t>
    </r>
    <r>
      <rPr>
        <sz val="7"/>
        <rFont val="Times New Roman"/>
        <family val="1"/>
      </rPr>
      <t xml:space="preserve">         </t>
    </r>
    <r>
      <rPr>
        <sz val="12"/>
        <rFont val="Arial"/>
        <family val="2"/>
      </rPr>
      <t>Inpatient Tabulation – Number of Hospital Discharges</t>
    </r>
  </si>
  <si>
    <r>
      <t>-</t>
    </r>
    <r>
      <rPr>
        <sz val="7"/>
        <rFont val="Times New Roman"/>
        <family val="1"/>
      </rPr>
      <t xml:space="preserve">         </t>
    </r>
    <r>
      <rPr>
        <sz val="12"/>
        <rFont val="Arial"/>
        <family val="2"/>
      </rPr>
      <t>CHS Visits by Male, Female, Diagnosis, and Age Groups by Area</t>
    </r>
  </si>
  <si>
    <r>
      <t>·</t>
    </r>
    <r>
      <rPr>
        <sz val="7"/>
        <rFont val="Times New Roman"/>
        <family val="1"/>
      </rPr>
      <t xml:space="preserve">        </t>
    </r>
    <r>
      <rPr>
        <sz val="12"/>
        <rFont val="Arial"/>
        <family val="2"/>
      </rPr>
      <t>Data is posted for viewing the web site within 24 hours from time export files are sent.</t>
    </r>
  </si>
  <si>
    <t>Special Request</t>
  </si>
  <si>
    <r>
      <t>·</t>
    </r>
    <r>
      <rPr>
        <sz val="7"/>
        <rFont val="Times New Roman"/>
        <family val="1"/>
      </rPr>
      <t xml:space="preserve">        </t>
    </r>
    <r>
      <rPr>
        <sz val="12"/>
        <rFont val="Arial"/>
        <family val="2"/>
      </rPr>
      <t>Provide User Population information to the Census Bureau.</t>
    </r>
  </si>
  <si>
    <t>Data Extracts for Statistical Purposes</t>
  </si>
  <si>
    <r>
      <t>·</t>
    </r>
    <r>
      <rPr>
        <sz val="7"/>
        <rFont val="Times New Roman"/>
        <family val="1"/>
      </rPr>
      <t xml:space="preserve">        </t>
    </r>
    <r>
      <rPr>
        <sz val="12"/>
        <rFont val="Arial"/>
        <family val="2"/>
      </rPr>
      <t>Assisting the Area Statistical Officers in their review and approval of these reports.</t>
    </r>
  </si>
  <si>
    <r>
      <t>·</t>
    </r>
    <r>
      <rPr>
        <sz val="7"/>
        <rFont val="Times New Roman"/>
        <family val="1"/>
      </rPr>
      <t xml:space="preserve">        </t>
    </r>
    <r>
      <rPr>
        <sz val="12"/>
        <rFont val="Arial"/>
        <family val="2"/>
      </rPr>
      <t>Receive and transmit data to ORYX database for Areas participating in the ORYX program.</t>
    </r>
  </si>
  <si>
    <t>Core Package 2 - Process National Applications</t>
  </si>
  <si>
    <t>(Includes Core Package 3)</t>
  </si>
  <si>
    <t xml:space="preserve">Data Management </t>
  </si>
  <si>
    <t>Evaluation</t>
  </si>
  <si>
    <r>
      <t>·</t>
    </r>
    <r>
      <rPr>
        <sz val="7"/>
        <rFont val="Times New Roman"/>
        <family val="1"/>
      </rPr>
      <t xml:space="preserve">        </t>
    </r>
    <r>
      <rPr>
        <sz val="12"/>
        <rFont val="Arial"/>
        <family val="2"/>
      </rPr>
      <t>Security is in place, which allows Areas to view only their own data.</t>
    </r>
  </si>
  <si>
    <t>Data Integrity Checks</t>
  </si>
  <si>
    <t xml:space="preserve"> Feedback</t>
  </si>
  <si>
    <r>
      <t>·</t>
    </r>
    <r>
      <rPr>
        <sz val="7"/>
        <rFont val="Times New Roman"/>
        <family val="1"/>
      </rPr>
      <t xml:space="preserve">        </t>
    </r>
    <r>
      <rPr>
        <sz val="12"/>
        <rFont val="Arial"/>
        <family val="2"/>
      </rPr>
      <t>E-mail troubleshooting</t>
    </r>
  </si>
  <si>
    <r>
      <t>·</t>
    </r>
    <r>
      <rPr>
        <sz val="7"/>
        <rFont val="Times New Roman"/>
        <family val="1"/>
      </rPr>
      <t xml:space="preserve">        </t>
    </r>
    <r>
      <rPr>
        <sz val="12"/>
        <rFont val="Arial"/>
        <family val="2"/>
      </rPr>
      <t>Phone support</t>
    </r>
  </si>
  <si>
    <t>Conversion of Data from Non-RPMS Systems</t>
  </si>
  <si>
    <t>Core Package 3 - Maintenance/Management of Central DB</t>
  </si>
  <si>
    <t>Aggregate Data Input for Reporting to Congress/Other Sources</t>
  </si>
  <si>
    <r>
      <t>·</t>
    </r>
    <r>
      <rPr>
        <sz val="7"/>
        <rFont val="Times New Roman"/>
        <family val="1"/>
      </rPr>
      <t xml:space="preserve">        </t>
    </r>
    <r>
      <rPr>
        <sz val="12"/>
        <rFont val="Arial"/>
        <family val="2"/>
      </rPr>
      <t>Historical data kept for future reporting.</t>
    </r>
  </si>
  <si>
    <t>Optional Packages</t>
  </si>
  <si>
    <t>Value Added Services Provided by the NPIRS Team</t>
  </si>
  <si>
    <r>
      <t>·</t>
    </r>
    <r>
      <rPr>
        <sz val="7"/>
        <rFont val="Times New Roman"/>
        <family val="1"/>
      </rPr>
      <t xml:space="preserve">        </t>
    </r>
    <r>
      <rPr>
        <sz val="12"/>
        <rFont val="Arial"/>
        <family val="2"/>
      </rPr>
      <t>Disaster Recovery Assistance</t>
    </r>
  </si>
  <si>
    <r>
      <t>·</t>
    </r>
    <r>
      <rPr>
        <sz val="7"/>
        <rFont val="Times New Roman"/>
        <family val="1"/>
      </rPr>
      <t xml:space="preserve">        </t>
    </r>
    <r>
      <rPr>
        <sz val="12"/>
        <rFont val="Arial"/>
        <family val="2"/>
      </rPr>
      <t>Federal Compliancy</t>
    </r>
  </si>
  <si>
    <r>
      <t>·</t>
    </r>
    <r>
      <rPr>
        <sz val="7"/>
        <rFont val="Times New Roman"/>
        <family val="1"/>
      </rPr>
      <t xml:space="preserve">        </t>
    </r>
    <r>
      <rPr>
        <sz val="12"/>
        <rFont val="Arial"/>
        <family val="2"/>
      </rPr>
      <t>Security (C &amp; A)</t>
    </r>
  </si>
  <si>
    <t>Back to DIR Worksheet1-National Database Services</t>
  </si>
  <si>
    <t>TELECOMMUNICATIONS MANAGEMENT</t>
  </si>
  <si>
    <t>Core Package 1 – Provide Technical Support and Assistance</t>
  </si>
  <si>
    <t>Wide Area Network (WAN)</t>
  </si>
  <si>
    <t>RPMS Server Support</t>
  </si>
  <si>
    <t>Local Area Network Technical Support (LAN)</t>
  </si>
  <si>
    <t>Security</t>
  </si>
  <si>
    <t>IP Address and Radio Frequency Allocations</t>
  </si>
  <si>
    <t>Core Package 2 - Provide for data transport throughout IHS via Wide Area Network</t>
  </si>
  <si>
    <t>(Includes Core Packages 3)</t>
  </si>
  <si>
    <t>WAN Technical Support</t>
  </si>
  <si>
    <t>E-Mail Routing</t>
  </si>
  <si>
    <t>FTS Implementation Support</t>
  </si>
  <si>
    <t>Internet Gateway Services</t>
  </si>
  <si>
    <t>Core Package 3 - Provide Telecommunications Infrastructure and Network</t>
  </si>
  <si>
    <t>Network Design</t>
  </si>
  <si>
    <t>WAN Security and Traffic Monitoring</t>
  </si>
  <si>
    <t>Operating Systems Implementation and Conversion Support</t>
  </si>
  <si>
    <t>Value added services provided by the Telecommunications Services Team</t>
  </si>
  <si>
    <t>Core Package 1 – RPMS Related Support</t>
  </si>
  <si>
    <t xml:space="preserve"> </t>
  </si>
  <si>
    <r>
      <t>·</t>
    </r>
    <r>
      <rPr>
        <sz val="7"/>
        <rFont val="Times New Roman"/>
        <family val="1"/>
      </rPr>
      <t xml:space="preserve">        </t>
    </r>
    <r>
      <rPr>
        <sz val="12"/>
        <rFont val="Arial"/>
        <family val="2"/>
      </rPr>
      <t>Core Package 1 comes with all services provided in Core Packages 2 and 3.</t>
    </r>
  </si>
  <si>
    <t>Core Package 2 – Software Upgrades/Patch distribution</t>
  </si>
  <si>
    <t>This package provides Tribes with all RPMS software upgrades and patch releases.</t>
  </si>
  <si>
    <r>
      <t>·</t>
    </r>
    <r>
      <rPr>
        <sz val="7"/>
        <rFont val="Times New Roman"/>
        <family val="1"/>
      </rPr>
      <t xml:space="preserve">        </t>
    </r>
    <r>
      <rPr>
        <sz val="12"/>
        <rFont val="Arial"/>
        <family val="2"/>
      </rPr>
      <t xml:space="preserve">Subscribers to this service receive patch distribution, updates, and maintenance support.  </t>
    </r>
  </si>
  <si>
    <r>
      <t>·</t>
    </r>
    <r>
      <rPr>
        <sz val="7"/>
        <rFont val="Times New Roman"/>
        <family val="1"/>
      </rPr>
      <t xml:space="preserve">        </t>
    </r>
    <r>
      <rPr>
        <sz val="12"/>
        <rFont val="Arial"/>
        <family val="2"/>
      </rPr>
      <t>Core Package 2 comes with all services provided in Core Package 3.</t>
    </r>
  </si>
  <si>
    <t>Core Package 3 – Operating System/Software Licenses Coordination</t>
  </si>
  <si>
    <t>Value Added Services Provided by the Software development Team</t>
  </si>
  <si>
    <t>Back to DIR Worksheet1-Telecommunications TMGMT</t>
  </si>
  <si>
    <t>Back to DIR Worksheet1-Software Development and Maintenance Services</t>
  </si>
  <si>
    <t>Core Package 1 – Support Distributed Application Systems</t>
  </si>
  <si>
    <t>(Includes Core Packages 2)</t>
  </si>
  <si>
    <t>Support</t>
  </si>
  <si>
    <r>
      <t>·</t>
    </r>
    <r>
      <rPr>
        <sz val="7"/>
        <rFont val="Times New Roman"/>
        <family val="1"/>
      </rPr>
      <t xml:space="preserve">        </t>
    </r>
    <r>
      <rPr>
        <sz val="12"/>
        <rFont val="Arial"/>
        <family val="2"/>
      </rPr>
      <t>Application development support and maintenance for RPMS software.</t>
    </r>
  </si>
  <si>
    <t>Training</t>
  </si>
  <si>
    <t>Distribution of applicable MSM, CACHE, AIX &amp; other utility upgrades</t>
  </si>
  <si>
    <r>
      <t>·</t>
    </r>
    <r>
      <rPr>
        <sz val="7"/>
        <rFont val="Times New Roman"/>
        <family val="1"/>
      </rPr>
      <t xml:space="preserve">        </t>
    </r>
    <r>
      <rPr>
        <sz val="12"/>
        <rFont val="Arial"/>
        <family val="2"/>
      </rPr>
      <t>Includes first level system upgrades and maintenance agreements.</t>
    </r>
  </si>
  <si>
    <t>Value Added Services Provided by the Systems Support/Training Services Team</t>
  </si>
  <si>
    <t>Support Package # 1</t>
  </si>
  <si>
    <t>Support Services Covered</t>
  </si>
  <si>
    <r>
      <t>·</t>
    </r>
    <r>
      <rPr>
        <sz val="7"/>
        <color indexed="8"/>
        <rFont val="Times New Roman"/>
        <family val="1"/>
      </rPr>
      <t xml:space="preserve">        </t>
    </r>
    <r>
      <rPr>
        <sz val="12"/>
        <color indexed="8"/>
        <rFont val="Arial"/>
        <family val="2"/>
      </rPr>
      <t>Providing workload/statistical information</t>
    </r>
  </si>
  <si>
    <r>
      <t>·</t>
    </r>
    <r>
      <rPr>
        <sz val="7"/>
        <color indexed="8"/>
        <rFont val="Times New Roman"/>
        <family val="1"/>
      </rPr>
      <t xml:space="preserve">        </t>
    </r>
    <r>
      <rPr>
        <sz val="12"/>
        <color indexed="8"/>
        <rFont val="Arial"/>
        <family val="2"/>
      </rPr>
      <t>Processing National Applications</t>
    </r>
  </si>
  <si>
    <t>Conversions of data from non-RPMS systems</t>
  </si>
  <si>
    <r>
      <t>·</t>
    </r>
    <r>
      <rPr>
        <sz val="7"/>
        <color indexed="8"/>
        <rFont val="Times New Roman"/>
        <family val="1"/>
      </rPr>
      <t xml:space="preserve">        </t>
    </r>
    <r>
      <rPr>
        <sz val="12"/>
        <color indexed="8"/>
        <rFont val="Arial"/>
        <family val="2"/>
      </rPr>
      <t>Maintenance/Management of Central Database</t>
    </r>
  </si>
  <si>
    <t>Aggregate data input for reporting to congress/other sources</t>
  </si>
  <si>
    <r>
      <t>·</t>
    </r>
    <r>
      <rPr>
        <sz val="7"/>
        <color indexed="8"/>
        <rFont val="Times New Roman"/>
        <family val="1"/>
      </rPr>
      <t xml:space="preserve">        </t>
    </r>
    <r>
      <rPr>
        <sz val="12"/>
        <color indexed="8"/>
        <rFont val="Arial"/>
        <family val="2"/>
      </rPr>
      <t>Optional Services/Packages</t>
    </r>
  </si>
  <si>
    <t>Non-Expendable Equipment (NECOP)</t>
  </si>
  <si>
    <t>Supplies (STORES)</t>
  </si>
  <si>
    <r>
      <t>·</t>
    </r>
    <r>
      <rPr>
        <sz val="7"/>
        <color indexed="8"/>
        <rFont val="Times New Roman"/>
        <family val="1"/>
      </rPr>
      <t xml:space="preserve">        </t>
    </r>
    <r>
      <rPr>
        <sz val="12"/>
        <color indexed="8"/>
        <rFont val="Arial"/>
        <family val="2"/>
      </rPr>
      <t>Value Added Services Provided by the NPIRS Team</t>
    </r>
  </si>
  <si>
    <t>Disaster Recovery Assistance</t>
  </si>
  <si>
    <t>Security (C&amp;A)</t>
  </si>
  <si>
    <t>Hours of Service</t>
  </si>
  <si>
    <t>Turnaround Times</t>
  </si>
  <si>
    <t>The following turnaround times for services will be in effect:</t>
  </si>
  <si>
    <t>Account Management – within 1 business day</t>
  </si>
  <si>
    <r>
      <t>v</t>
    </r>
    <r>
      <rPr>
        <sz val="7"/>
        <color indexed="23"/>
        <rFont val="Times New Roman"/>
        <family val="1"/>
      </rPr>
      <t xml:space="preserve">      </t>
    </r>
    <r>
      <rPr>
        <sz val="12"/>
        <rFont val="Arial"/>
        <family val="2"/>
      </rPr>
      <t>Central point of contact</t>
    </r>
  </si>
  <si>
    <r>
      <t>v</t>
    </r>
    <r>
      <rPr>
        <sz val="7"/>
        <color indexed="23"/>
        <rFont val="Times New Roman"/>
        <family val="1"/>
      </rPr>
      <t xml:space="preserve">      </t>
    </r>
    <r>
      <rPr>
        <sz val="12"/>
        <rFont val="Arial"/>
        <family val="2"/>
      </rPr>
      <t>Service Level Agreement issues</t>
    </r>
  </si>
  <si>
    <r>
      <t>v</t>
    </r>
    <r>
      <rPr>
        <sz val="7"/>
        <color indexed="23"/>
        <rFont val="Times New Roman"/>
        <family val="1"/>
      </rPr>
      <t xml:space="preserve">      </t>
    </r>
    <r>
      <rPr>
        <sz val="12"/>
        <rFont val="Arial"/>
        <family val="2"/>
      </rPr>
      <t>General Account information and management</t>
    </r>
  </si>
  <si>
    <r>
      <t>v</t>
    </r>
    <r>
      <rPr>
        <sz val="7"/>
        <color indexed="23"/>
        <rFont val="Times New Roman"/>
        <family val="1"/>
      </rPr>
      <t xml:space="preserve">      </t>
    </r>
    <r>
      <rPr>
        <sz val="12"/>
        <rFont val="Arial"/>
        <family val="2"/>
      </rPr>
      <t>DIR-ITSC product &amp; service line information</t>
    </r>
  </si>
  <si>
    <t>Applications Support – within 1 business day</t>
  </si>
  <si>
    <r>
      <t>v</t>
    </r>
    <r>
      <rPr>
        <sz val="7"/>
        <color indexed="23"/>
        <rFont val="Times New Roman"/>
        <family val="1"/>
      </rPr>
      <t xml:space="preserve">      </t>
    </r>
    <r>
      <rPr>
        <sz val="12"/>
        <rFont val="Arial"/>
        <family val="2"/>
      </rPr>
      <t>Processing National Applications</t>
    </r>
  </si>
  <si>
    <r>
      <t>v</t>
    </r>
    <r>
      <rPr>
        <sz val="7"/>
        <color indexed="23"/>
        <rFont val="Times New Roman"/>
        <family val="1"/>
      </rPr>
      <t xml:space="preserve">      </t>
    </r>
    <r>
      <rPr>
        <sz val="12"/>
        <rFont val="Arial"/>
        <family val="2"/>
      </rPr>
      <t>Maintenance/Management of Central Database</t>
    </r>
  </si>
  <si>
    <r>
      <t>v</t>
    </r>
    <r>
      <rPr>
        <sz val="7"/>
        <color indexed="23"/>
        <rFont val="Times New Roman"/>
        <family val="1"/>
      </rPr>
      <t xml:space="preserve">      </t>
    </r>
    <r>
      <rPr>
        <sz val="12"/>
        <rFont val="Arial"/>
        <family val="2"/>
      </rPr>
      <t>Optional Services/Packages</t>
    </r>
  </si>
  <si>
    <r>
      <t>v</t>
    </r>
    <r>
      <rPr>
        <sz val="7"/>
        <color indexed="23"/>
        <rFont val="Times New Roman"/>
        <family val="1"/>
      </rPr>
      <t xml:space="preserve">      </t>
    </r>
    <r>
      <rPr>
        <sz val="12"/>
        <rFont val="Arial"/>
        <family val="2"/>
      </rPr>
      <t>Value Added Services Provided by the NPIRS Team</t>
    </r>
  </si>
  <si>
    <t>TELECOMMUNICATIONS MANAGEMENT SERVICES</t>
  </si>
  <si>
    <r>
      <t>·</t>
    </r>
    <r>
      <rPr>
        <sz val="7"/>
        <color indexed="8"/>
        <rFont val="Times New Roman"/>
        <family val="1"/>
      </rPr>
      <t xml:space="preserve">        </t>
    </r>
    <r>
      <rPr>
        <sz val="12"/>
        <color indexed="8"/>
        <rFont val="Arial"/>
        <family val="2"/>
      </rPr>
      <t>Provide Local and Wide Area Network Support</t>
    </r>
  </si>
  <si>
    <r>
      <t>·</t>
    </r>
    <r>
      <rPr>
        <sz val="7"/>
        <color indexed="8"/>
        <rFont val="Times New Roman"/>
        <family val="1"/>
      </rPr>
      <t xml:space="preserve">        </t>
    </r>
    <r>
      <rPr>
        <sz val="12"/>
        <color indexed="8"/>
        <rFont val="Arial"/>
        <family val="2"/>
      </rPr>
      <t>Provide for Data Movement</t>
    </r>
  </si>
  <si>
    <r>
      <t>·</t>
    </r>
    <r>
      <rPr>
        <sz val="7"/>
        <color indexed="8"/>
        <rFont val="Times New Roman"/>
        <family val="1"/>
      </rPr>
      <t xml:space="preserve">        </t>
    </r>
    <r>
      <rPr>
        <sz val="12"/>
        <color indexed="8"/>
        <rFont val="Arial"/>
        <family val="2"/>
      </rPr>
      <t>Provide Telecommunications Network Data Transport</t>
    </r>
  </si>
  <si>
    <r>
      <t>·</t>
    </r>
    <r>
      <rPr>
        <sz val="7"/>
        <color indexed="8"/>
        <rFont val="Times New Roman"/>
        <family val="1"/>
      </rPr>
      <t xml:space="preserve">        </t>
    </r>
    <r>
      <rPr>
        <sz val="12"/>
        <color indexed="8"/>
        <rFont val="Arial"/>
        <family val="2"/>
      </rPr>
      <t>Value Added Services</t>
    </r>
  </si>
  <si>
    <t xml:space="preserve"> Network Resource Management (TMT &amp; CSMT) – within 1 business day</t>
  </si>
  <si>
    <r>
      <t>v</t>
    </r>
    <r>
      <rPr>
        <sz val="7"/>
        <color indexed="23"/>
        <rFont val="Times New Roman"/>
        <family val="1"/>
      </rPr>
      <t xml:space="preserve">      </t>
    </r>
    <r>
      <rPr>
        <sz val="12"/>
        <rFont val="Arial"/>
        <family val="2"/>
      </rPr>
      <t>Provide Local and Wide Area Network Support</t>
    </r>
  </si>
  <si>
    <r>
      <t>v</t>
    </r>
    <r>
      <rPr>
        <sz val="7"/>
        <color indexed="23"/>
        <rFont val="Times New Roman"/>
        <family val="1"/>
      </rPr>
      <t xml:space="preserve">      </t>
    </r>
    <r>
      <rPr>
        <sz val="12"/>
        <rFont val="Arial"/>
        <family val="2"/>
      </rPr>
      <t>Provide for Data Movement</t>
    </r>
  </si>
  <si>
    <t>Internet Access (to available bandwidth @ Albuquerque Gateway</t>
  </si>
  <si>
    <r>
      <t>v</t>
    </r>
    <r>
      <rPr>
        <sz val="7"/>
        <color indexed="23"/>
        <rFont val="Times New Roman"/>
        <family val="1"/>
      </rPr>
      <t xml:space="preserve">      </t>
    </r>
    <r>
      <rPr>
        <sz val="12"/>
        <rFont val="Arial"/>
        <family val="2"/>
      </rPr>
      <t>Provide Telecommunications Network Data Transport</t>
    </r>
  </si>
  <si>
    <t>NPIRS</t>
  </si>
  <si>
    <t>Data Repository</t>
  </si>
  <si>
    <t>RPMS Downloads</t>
  </si>
  <si>
    <t>Intranet Access</t>
  </si>
  <si>
    <t>Antivirus SW/Consultation</t>
  </si>
  <si>
    <t>Security Gateway</t>
  </si>
  <si>
    <t>Area Level Firewalls</t>
  </si>
  <si>
    <t>USAC-RHC</t>
  </si>
  <si>
    <r>
      <t>v</t>
    </r>
    <r>
      <rPr>
        <sz val="7"/>
        <color indexed="23"/>
        <rFont val="Times New Roman"/>
        <family val="1"/>
      </rPr>
      <t xml:space="preserve">      </t>
    </r>
    <r>
      <rPr>
        <sz val="12"/>
        <rFont val="Arial"/>
        <family val="2"/>
      </rPr>
      <t>Value Added Services</t>
    </r>
  </si>
  <si>
    <t>Telemedicine support, Design and Implement</t>
  </si>
  <si>
    <r>
      <t>v</t>
    </r>
    <r>
      <rPr>
        <sz val="7"/>
        <color indexed="23"/>
        <rFont val="Times New Roman"/>
        <family val="1"/>
      </rPr>
      <t xml:space="preserve">      </t>
    </r>
    <r>
      <rPr>
        <sz val="12"/>
        <rFont val="Arial"/>
        <family val="2"/>
      </rPr>
      <t>Device management</t>
    </r>
  </si>
  <si>
    <r>
      <t>v</t>
    </r>
    <r>
      <rPr>
        <sz val="7"/>
        <color indexed="23"/>
        <rFont val="Times New Roman"/>
        <family val="1"/>
      </rPr>
      <t xml:space="preserve">      </t>
    </r>
    <r>
      <rPr>
        <sz val="12"/>
        <rFont val="Arial"/>
        <family val="2"/>
      </rPr>
      <t>Custom programming</t>
    </r>
  </si>
  <si>
    <r>
      <t>v</t>
    </r>
    <r>
      <rPr>
        <sz val="7"/>
        <color indexed="23"/>
        <rFont val="Times New Roman"/>
        <family val="1"/>
      </rPr>
      <t xml:space="preserve">      </t>
    </r>
    <r>
      <rPr>
        <sz val="12"/>
        <rFont val="Arial"/>
        <family val="2"/>
      </rPr>
      <t>Upgrade and patches for software releases</t>
    </r>
  </si>
  <si>
    <r>
      <t>v</t>
    </r>
    <r>
      <rPr>
        <sz val="7"/>
        <color indexed="23"/>
        <rFont val="Times New Roman"/>
        <family val="1"/>
      </rPr>
      <t xml:space="preserve">      </t>
    </r>
    <r>
      <rPr>
        <sz val="12"/>
        <rFont val="Arial"/>
        <family val="2"/>
      </rPr>
      <t>Software licensing</t>
    </r>
  </si>
  <si>
    <t xml:space="preserve"> As new products and services are developed and released, customers will be able to </t>
  </si>
  <si>
    <t>adjust the SLA if they chose to purchase the new products.  Additions and changes to</t>
  </si>
  <si>
    <t xml:space="preserve"> described later in the SLA.   </t>
  </si>
  <si>
    <t xml:space="preserve"> the list of services and support will be made via the “ever greening” process</t>
  </si>
  <si>
    <t xml:space="preserve">8:00am until 5:00pm, Monday through Friday will be the normal hours of service. </t>
  </si>
  <si>
    <t xml:space="preserve"> may be expanded.</t>
  </si>
  <si>
    <t>may be expanded.</t>
  </si>
  <si>
    <t>However, if additional coverage is required outside of these hours, the hours</t>
  </si>
  <si>
    <t xml:space="preserve">           WAN Technical Support</t>
  </si>
  <si>
    <t xml:space="preserve">           LAN Technical Support</t>
  </si>
  <si>
    <t xml:space="preserve">                       IP Address Allocation</t>
  </si>
  <si>
    <t xml:space="preserve">                       RPMS Server &amp; Other Server Technical Support</t>
  </si>
  <si>
    <t xml:space="preserve">                       RPMS Software Support</t>
  </si>
  <si>
    <t xml:space="preserve">            Email Routing</t>
  </si>
  <si>
    <t xml:space="preserve">                        FTS Support</t>
  </si>
  <si>
    <t>Back to DIR worksheet 3-Telecommunications MGMT Premier Support</t>
  </si>
  <si>
    <t>Network Resource Management (TMT &amp; CSMT) – within 1 business day</t>
  </si>
  <si>
    <t xml:space="preserve">As new products and services are developed and released, customers will be able to </t>
  </si>
  <si>
    <t xml:space="preserve">adjust the SLA if they chose to purchase the new products.  Additions and changes to </t>
  </si>
  <si>
    <t xml:space="preserve">the list of services and support will be made via the “ever greening” process </t>
  </si>
  <si>
    <t xml:space="preserve">described later in the SLA.   </t>
  </si>
  <si>
    <t xml:space="preserve">However, if additional coverage is required outside of these hours, the hours </t>
  </si>
  <si>
    <t xml:space="preserve">User contact by designated support person within 60 minutes of </t>
  </si>
  <si>
    <t>creation of remedy service ticket.</t>
  </si>
  <si>
    <t>User contact by designated support person within 60 minutes of creation of</t>
  </si>
  <si>
    <t xml:space="preserve"> remedy service ticket.</t>
  </si>
  <si>
    <t>Back to DIR worksheet 3-Telecommunications MGMT Regular Support</t>
  </si>
  <si>
    <t>the list of services and support will be made via the “ever greening” process</t>
  </si>
  <si>
    <t xml:space="preserve">8:00am until 5:00pm, Monday through Friday will be the normal hours of service.  </t>
  </si>
  <si>
    <t>Back to DIR worksheet 3-Telecommunications MGMT Economy Support</t>
  </si>
  <si>
    <r>
      <t>·</t>
    </r>
    <r>
      <rPr>
        <sz val="7"/>
        <color indexed="8"/>
        <rFont val="Times New Roman"/>
        <family val="1"/>
      </rPr>
      <t xml:space="preserve">        </t>
    </r>
    <r>
      <rPr>
        <sz val="12"/>
        <color indexed="8"/>
        <rFont val="Arial"/>
        <family val="2"/>
      </rPr>
      <t>RPMS Applications Related Support</t>
    </r>
  </si>
  <si>
    <r>
      <t>·</t>
    </r>
    <r>
      <rPr>
        <sz val="7"/>
        <color indexed="8"/>
        <rFont val="Times New Roman"/>
        <family val="1"/>
      </rPr>
      <t xml:space="preserve">        </t>
    </r>
    <r>
      <rPr>
        <sz val="12"/>
        <color indexed="8"/>
        <rFont val="Arial"/>
        <family val="2"/>
      </rPr>
      <t>Software Upgrade/Patch Distribution</t>
    </r>
  </si>
  <si>
    <r>
      <t>·</t>
    </r>
    <r>
      <rPr>
        <sz val="7"/>
        <color indexed="8"/>
        <rFont val="Times New Roman"/>
        <family val="1"/>
      </rPr>
      <t xml:space="preserve">        </t>
    </r>
    <r>
      <rPr>
        <sz val="12"/>
        <color indexed="8"/>
        <rFont val="Arial"/>
        <family val="2"/>
      </rPr>
      <t>Operating System Related Support and Software License Coordination</t>
    </r>
  </si>
  <si>
    <t>(i.e. AWP, CPT, IMM)</t>
  </si>
  <si>
    <r>
      <t>v</t>
    </r>
    <r>
      <rPr>
        <sz val="7"/>
        <color indexed="23"/>
        <rFont val="Times New Roman"/>
        <family val="1"/>
      </rPr>
      <t xml:space="preserve">      </t>
    </r>
    <r>
      <rPr>
        <sz val="12"/>
        <rFont val="Arial"/>
        <family val="2"/>
      </rPr>
      <t>RPMS Applications Related Support</t>
    </r>
  </si>
  <si>
    <t>Interface (COTS/GOTS)</t>
  </si>
  <si>
    <t>Other Software Development (i.e. Web Development, GIS, EISS, etc.)</t>
  </si>
  <si>
    <r>
      <t>v</t>
    </r>
    <r>
      <rPr>
        <sz val="7"/>
        <color indexed="23"/>
        <rFont val="Times New Roman"/>
        <family val="1"/>
      </rPr>
      <t xml:space="preserve">      </t>
    </r>
    <r>
      <rPr>
        <sz val="12"/>
        <rFont val="Arial"/>
        <family val="2"/>
      </rPr>
      <t>Software Upgrade/Patch Distribution</t>
    </r>
  </si>
  <si>
    <r>
      <t>v</t>
    </r>
    <r>
      <rPr>
        <sz val="7"/>
        <color indexed="23"/>
        <rFont val="Times New Roman"/>
        <family val="1"/>
      </rPr>
      <t xml:space="preserve">      </t>
    </r>
    <r>
      <rPr>
        <sz val="12"/>
        <rFont val="Arial"/>
        <family val="2"/>
      </rPr>
      <t>Operating System Related Support and Software License Coordination</t>
    </r>
  </si>
  <si>
    <r>
      <t>v</t>
    </r>
    <r>
      <rPr>
        <sz val="7"/>
        <color indexed="23"/>
        <rFont val="Times New Roman"/>
        <family val="1"/>
      </rPr>
      <t xml:space="preserve">      </t>
    </r>
    <r>
      <rPr>
        <sz val="12"/>
        <rFont val="Arial"/>
        <family val="2"/>
      </rPr>
      <t>Value Added Services Provided by the Development Team</t>
    </r>
  </si>
  <si>
    <t xml:space="preserve">*This is down through  a central connection in Albuquerque, NM </t>
  </si>
  <si>
    <t xml:space="preserve">This provides the technical expertise in design of a LAN or WAN. </t>
  </si>
  <si>
    <t xml:space="preserve">A secure infrastructure is provide through the NOSC monitoring security events on Routers to </t>
  </si>
  <si>
    <t xml:space="preserve">RPMS/Domain Controllers, Implementation of Active Directory in the Enterprise, and  antivirus installed on </t>
  </si>
  <si>
    <t>all computer. This allows for secure movement of data, downloads of RPMS patches/updates.</t>
  </si>
  <si>
    <t>Antivirus software and updates are avaliable to all users</t>
  </si>
  <si>
    <r>
      <t>·</t>
    </r>
    <r>
      <rPr>
        <sz val="7"/>
        <rFont val="Times New Roman"/>
        <family val="1"/>
      </rPr>
      <t xml:space="preserve">        </t>
    </r>
    <r>
      <rPr>
        <sz val="12"/>
        <rFont val="Arial"/>
        <family val="2"/>
      </rPr>
      <t xml:space="preserve">Providing for expertise in development of Templates in PCC++ applications </t>
    </r>
  </si>
  <si>
    <t xml:space="preserve">the Alaska Area is involved in with the Coast Guard to provide telemedicine to their facilities. Then </t>
  </si>
  <si>
    <t>NOSC support team.</t>
  </si>
  <si>
    <t xml:space="preserve">is not avaliable </t>
  </si>
  <si>
    <t xml:space="preserve">*HQ can place the orders for your voice,data circuits. </t>
  </si>
  <si>
    <t xml:space="preserve">Exceptional Need: Hospital burns down </t>
  </si>
  <si>
    <t>Wanabee</t>
  </si>
  <si>
    <t>Revised 12-27-06</t>
  </si>
  <si>
    <t>There is the participation in the JOSHLN project (tele-optometery).  Also with Shiprock SU and Univeristy</t>
  </si>
  <si>
    <t>of New Mexico</t>
  </si>
  <si>
    <r>
      <t>·</t>
    </r>
    <r>
      <rPr>
        <sz val="7"/>
        <rFont val="Times New Roman"/>
        <family val="1"/>
      </rPr>
      <t xml:space="preserve">        </t>
    </r>
    <r>
      <rPr>
        <sz val="12"/>
        <rFont val="Arial"/>
        <family val="2"/>
      </rPr>
      <t xml:space="preserve">Support includes Tier III remote access </t>
    </r>
  </si>
  <si>
    <t xml:space="preserve">            software applications provided that they are committed to giving feedback on the </t>
  </si>
  <si>
    <t xml:space="preserve">            Alpha/Beta applications</t>
  </si>
  <si>
    <t xml:space="preserve">OIT provides the technical information that is necessary for companies to develop third party </t>
  </si>
  <si>
    <t>COTS/GOTS products. OIT does not have the resources to do this themselves.</t>
  </si>
  <si>
    <r>
      <t>·</t>
    </r>
    <r>
      <rPr>
        <sz val="7"/>
        <rFont val="Times New Roman"/>
        <family val="1"/>
      </rPr>
      <t xml:space="preserve">        </t>
    </r>
    <r>
      <rPr>
        <sz val="12"/>
        <rFont val="Arial"/>
        <family val="2"/>
      </rPr>
      <t xml:space="preserve">This package includes training on any RPMS package provided at the  OIT training facilities </t>
    </r>
  </si>
  <si>
    <t xml:space="preserve">           ICD-9 Codes, Patient Education (with Pharmacy Packages), And if on HHSNET, access to the </t>
  </si>
  <si>
    <t xml:space="preserve">     OIT Support Center from 6:30 am to 6:30 pm M-F. </t>
  </si>
  <si>
    <t xml:space="preserve">TITLE  I </t>
  </si>
  <si>
    <t>*Consult with your Area Statistical Office on obtaining these reports. Currently the ability for SU to SU data</t>
  </si>
  <si>
    <t xml:space="preserve">          Clinical Information Resources (items such as Cochran Library,UpToDate)</t>
  </si>
  <si>
    <r>
      <t>·</t>
    </r>
    <r>
      <rPr>
        <sz val="7"/>
        <rFont val="Times New Roman"/>
        <family val="1"/>
      </rPr>
      <t xml:space="preserve">        </t>
    </r>
    <r>
      <rPr>
        <sz val="12"/>
        <rFont val="Arial"/>
        <family val="2"/>
      </rPr>
      <t>Additional software support for Graphical User Interfaces</t>
    </r>
  </si>
  <si>
    <t>the list of services and support will be made via the “ever greening” process described</t>
  </si>
  <si>
    <t xml:space="preserve">later in the SLA.   </t>
  </si>
  <si>
    <t>However, if additional coverage is required outside of these hours, the</t>
  </si>
  <si>
    <t>hours may be expanded.</t>
  </si>
  <si>
    <t xml:space="preserve">                        Technical Development Support/Maintenance</t>
  </si>
  <si>
    <t xml:space="preserve">                         Interface (COTS/GOTS)</t>
  </si>
  <si>
    <t xml:space="preserve">                        Participate in Beta and Alpha Testing of New/Modified Applications</t>
  </si>
  <si>
    <t xml:space="preserve">            RPMS Software</t>
  </si>
  <si>
    <t xml:space="preserve">            Software Patch Updates &amp; Maintenance</t>
  </si>
  <si>
    <t>Back to DIR worksheet 3-Software Development &amp; Maintenance Services Premier Support</t>
  </si>
  <si>
    <t xml:space="preserve">SOFTWARE DEVELOPMENT &amp; MAINTENANCE SERVICES </t>
  </si>
  <si>
    <t xml:space="preserve">As new products and services are developed and released, customers will be able </t>
  </si>
  <si>
    <t>As new products and services are developed and released, customers will be able to</t>
  </si>
  <si>
    <t>Back to DIR worksheet 3-System Support &amp; Training Services Premier Support</t>
  </si>
  <si>
    <t xml:space="preserve">adjust the SLA if they chose to purchase the new products.  Additions and changes </t>
  </si>
  <si>
    <t>to the list of services and support will be made via the “ever greening” process</t>
  </si>
  <si>
    <t>Back to DIR worksheet 3-Software Development &amp; Maintenance Services Regular Support</t>
  </si>
  <si>
    <t>As new products and services are developed and released, customers will be able</t>
  </si>
  <si>
    <t xml:space="preserve">to adjust the SLA if they chose to purchase the new products.  Additions and changes </t>
  </si>
  <si>
    <t xml:space="preserve">to the list of services and support will be made via the “ever greening” process </t>
  </si>
  <si>
    <t>Back to DIR worksheet 3-Software Development &amp; Maintenance Services Economy  Support</t>
  </si>
  <si>
    <r>
      <t>·</t>
    </r>
    <r>
      <rPr>
        <sz val="7"/>
        <color indexed="8"/>
        <rFont val="Times New Roman"/>
        <family val="1"/>
      </rPr>
      <t xml:space="preserve">        </t>
    </r>
    <r>
      <rPr>
        <sz val="12"/>
        <color indexed="8"/>
        <rFont val="Arial"/>
        <family val="2"/>
      </rPr>
      <t>Support Distributed Application Systems</t>
    </r>
  </si>
  <si>
    <r>
      <t>·</t>
    </r>
    <r>
      <rPr>
        <sz val="7"/>
        <color indexed="8"/>
        <rFont val="Times New Roman"/>
        <family val="1"/>
      </rPr>
      <t xml:space="preserve">        </t>
    </r>
    <r>
      <rPr>
        <sz val="12"/>
        <color indexed="8"/>
        <rFont val="Arial"/>
        <family val="2"/>
      </rPr>
      <t>Distribution of Applicable MSM, CACHE, AIX &amp; Utility Upgrades</t>
    </r>
  </si>
  <si>
    <r>
      <t>v</t>
    </r>
    <r>
      <rPr>
        <sz val="7"/>
        <color indexed="23"/>
        <rFont val="Times New Roman"/>
        <family val="1"/>
      </rPr>
      <t xml:space="preserve">      </t>
    </r>
    <r>
      <rPr>
        <sz val="12"/>
        <rFont val="Arial"/>
        <family val="2"/>
      </rPr>
      <t>Support Distributed Application Systems</t>
    </r>
  </si>
  <si>
    <t>System Support</t>
  </si>
  <si>
    <t>System Training</t>
  </si>
  <si>
    <t>Participate in Beta &amp; Alpha Testing of New/Modified Applications</t>
  </si>
  <si>
    <t>Conversion to Cache (as Required)</t>
  </si>
  <si>
    <r>
      <t>v</t>
    </r>
    <r>
      <rPr>
        <sz val="7"/>
        <color indexed="23"/>
        <rFont val="Times New Roman"/>
        <family val="1"/>
      </rPr>
      <t xml:space="preserve">      </t>
    </r>
    <r>
      <rPr>
        <sz val="12"/>
        <rFont val="Arial"/>
        <family val="2"/>
      </rPr>
      <t>Distribution of Applicable MSM, CACHE, AIX &amp; Utility Upgrades</t>
    </r>
  </si>
  <si>
    <t>First Level System Upgrades and Maintenance Agreements</t>
  </si>
  <si>
    <t xml:space="preserve">ITSC services covered will be based on the service packages selected by customer. </t>
  </si>
  <si>
    <t xml:space="preserve">to adjust the SLA if they chose to purchase the new products.  Additions and </t>
  </si>
  <si>
    <t xml:space="preserve">changes to the list of services and support will be made via the “ever greening” </t>
  </si>
  <si>
    <t xml:space="preserve">process described later in the SLA.  </t>
  </si>
  <si>
    <t>be expanded.</t>
  </si>
  <si>
    <t xml:space="preserve">However, if additional coverage is required outside of these hours, the hours may </t>
  </si>
  <si>
    <t>Back to DIR worksheet 3-System Support &amp; Training Services Regular Support</t>
  </si>
  <si>
    <t>DIR-ITSC Technical Support Service Level Agreement</t>
  </si>
  <si>
    <t>DIR-ITSC has identified a standard business approach to providing technical services to the IHS IT market &amp; customers.  DIR-ITSC will provide support to and augment our customer’s technical teams to achieve maximum proficiency in their computing environments. Intel-based PC running Microsoft Windows 98 or NT are the standard hardware and operating system platforms that will be encouraged and supported.   Microsoft Office Pro, which includes word processing, spreadsheet, scheduling and presentation software, is the standard productivity package for the DIR-ITSC, along with the Exchange server and email client.   As a way to support and encourage participation in the DIR-ITSC standard desktop &amp; computing environments, ITSC has committed to providing quality, responsive and dependable technical support and services for IHS customers, internally and externally.  This document is the Service Level Agreement (SLA) that defines the scope of that support and the services that DIR-ITSC users can expect: </t>
  </si>
  <si>
    <t>Goals: </t>
  </si>
  <si>
    <r>
      <t>v</t>
    </r>
    <r>
      <rPr>
        <sz val="7"/>
        <color indexed="23"/>
        <rFont val="Times New Roman"/>
        <family val="1"/>
      </rPr>
      <t xml:space="preserve">      </t>
    </r>
    <r>
      <rPr>
        <sz val="12"/>
        <rFont val="Times New Roman"/>
        <family val="1"/>
      </rPr>
      <t>Dependable support for a standard computing platform for core DIR-ITSC business devices and applications</t>
    </r>
  </si>
  <si>
    <r>
      <t>v</t>
    </r>
    <r>
      <rPr>
        <sz val="7"/>
        <color indexed="23"/>
        <rFont val="Times New Roman"/>
        <family val="1"/>
      </rPr>
      <t xml:space="preserve">      </t>
    </r>
    <r>
      <rPr>
        <sz val="12"/>
        <rFont val="Times New Roman"/>
        <family val="1"/>
      </rPr>
      <t>Timely response to problems, new users, and other service requests</t>
    </r>
  </si>
  <si>
    <r>
      <t>v</t>
    </r>
    <r>
      <rPr>
        <sz val="7"/>
        <color indexed="23"/>
        <rFont val="Times New Roman"/>
        <family val="1"/>
      </rPr>
      <t xml:space="preserve">      </t>
    </r>
    <r>
      <rPr>
        <sz val="12"/>
        <rFont val="Times New Roman"/>
        <family val="1"/>
      </rPr>
      <t>Leadership by example to DIR customers and growth in DIR-ITSC technical expertise</t>
    </r>
  </si>
  <si>
    <r>
      <t>v</t>
    </r>
    <r>
      <rPr>
        <sz val="7"/>
        <color indexed="23"/>
        <rFont val="Times New Roman"/>
        <family val="1"/>
      </rPr>
      <t xml:space="preserve">      </t>
    </r>
    <r>
      <rPr>
        <sz val="12"/>
        <rFont val="Times New Roman"/>
        <family val="1"/>
      </rPr>
      <t>Lower costs through standardized configurations and centralized support  </t>
    </r>
  </si>
  <si>
    <t>Service Levels &amp; Product Package Agreements</t>
  </si>
  <si>
    <t>(Buy-pass the next sections and go directly to the service agreement specifics)</t>
  </si>
  <si>
    <t>Support Provider</t>
  </si>
  <si>
    <t>DIR will provide technical support to our customers via DIR’s Information Technology Support Center (ITSC). ITSC is establishing an assurance mechanism that will be dedicated to providing remedy &amp; tracking of service/problem tickets.   ITSC is the initial point of contact for the telephone questions and problems.</t>
  </si>
  <si>
    <t>Recipients Support</t>
  </si>
  <si>
    <t>Problem Escalation</t>
  </si>
  <si>
    <t>Not all problems are emergencies.  But those problems that are not addressed &amp; resolved expediently can become emergencies.  After pursuing the standard problem reporting mechanism via a Remedy service ticket submitted directly by the user or through ITSC, the user will have a service ticket that can be used to reference the problem report. The user can progressively escalate emergency problems in the following manner:</t>
  </si>
  <si>
    <r>
      <t>v</t>
    </r>
    <r>
      <rPr>
        <sz val="7"/>
        <color indexed="23"/>
        <rFont val="Times New Roman"/>
        <family val="1"/>
      </rPr>
      <t xml:space="preserve">      </t>
    </r>
    <r>
      <rPr>
        <sz val="12"/>
        <rFont val="Arial"/>
        <family val="2"/>
      </rPr>
      <t>First point of contact is the appropriate Area office technical support team</t>
    </r>
  </si>
  <si>
    <r>
      <t>v</t>
    </r>
    <r>
      <rPr>
        <sz val="7"/>
        <color indexed="23"/>
        <rFont val="Times New Roman"/>
        <family val="1"/>
      </rPr>
      <t xml:space="preserve">      </t>
    </r>
    <r>
      <rPr>
        <sz val="12"/>
        <rFont val="Arial"/>
        <family val="2"/>
      </rPr>
      <t xml:space="preserve">Via Area office, user’s trouble ticket may be escalated to the appropriate ITSC tech team POC </t>
    </r>
  </si>
  <si>
    <r>
      <t>v</t>
    </r>
    <r>
      <rPr>
        <sz val="7"/>
        <color indexed="23"/>
        <rFont val="Times New Roman"/>
        <family val="1"/>
      </rPr>
      <t xml:space="preserve">      </t>
    </r>
    <r>
      <rPr>
        <sz val="12"/>
        <rFont val="Arial"/>
        <family val="2"/>
      </rPr>
      <t xml:space="preserve">Contact the lead helpdesk POC </t>
    </r>
  </si>
  <si>
    <r>
      <t>v</t>
    </r>
    <r>
      <rPr>
        <sz val="7"/>
        <color indexed="23"/>
        <rFont val="Times New Roman"/>
        <family val="1"/>
      </rPr>
      <t xml:space="preserve">      </t>
    </r>
    <r>
      <rPr>
        <sz val="12"/>
        <rFont val="Arial"/>
        <family val="2"/>
      </rPr>
      <t>Contact the SLA account manager</t>
    </r>
  </si>
  <si>
    <t>Recognize, however, that a user who sets a pattern of problem escalation (attempting to circumvent the problem resolution queue) will be admonished to respect the service queues and established turnaround times guarantees.</t>
  </si>
  <si>
    <t>Account Management</t>
  </si>
  <si>
    <t>Limits on Scope</t>
  </si>
  <si>
    <r>
      <t>v</t>
    </r>
    <r>
      <rPr>
        <sz val="7"/>
        <color indexed="23"/>
        <rFont val="Times New Roman"/>
        <family val="1"/>
      </rPr>
      <t xml:space="preserve">      </t>
    </r>
    <r>
      <rPr>
        <sz val="12"/>
        <rFont val="Arial"/>
        <family val="2"/>
      </rPr>
      <t xml:space="preserve">Administer workstation hardware repairs or warranty work on PCs not ordered through ITSC </t>
    </r>
  </si>
  <si>
    <r>
      <t>v</t>
    </r>
    <r>
      <rPr>
        <sz val="7"/>
        <color indexed="23"/>
        <rFont val="Times New Roman"/>
        <family val="1"/>
      </rPr>
      <t xml:space="preserve">      </t>
    </r>
    <r>
      <rPr>
        <sz val="12"/>
        <rFont val="Arial"/>
        <family val="2"/>
      </rPr>
      <t xml:space="preserve">Printer maintenance (e.g. Toner) </t>
    </r>
  </si>
  <si>
    <r>
      <t>v</t>
    </r>
    <r>
      <rPr>
        <sz val="7"/>
        <color indexed="23"/>
        <rFont val="Times New Roman"/>
        <family val="1"/>
      </rPr>
      <t xml:space="preserve">      </t>
    </r>
    <r>
      <rPr>
        <sz val="12"/>
        <rFont val="Arial"/>
        <family val="2"/>
      </rPr>
      <t xml:space="preserve">House calls for home PC's </t>
    </r>
  </si>
  <si>
    <r>
      <t>v</t>
    </r>
    <r>
      <rPr>
        <sz val="7"/>
        <color indexed="23"/>
        <rFont val="Times New Roman"/>
        <family val="1"/>
      </rPr>
      <t xml:space="preserve">      </t>
    </r>
    <r>
      <rPr>
        <sz val="12"/>
        <rFont val="Arial"/>
        <family val="2"/>
      </rPr>
      <t xml:space="preserve">Support for PC’s running non-SLA operating systems </t>
    </r>
  </si>
  <si>
    <r>
      <t>v</t>
    </r>
    <r>
      <rPr>
        <sz val="7"/>
        <color indexed="23"/>
        <rFont val="Times New Roman"/>
        <family val="1"/>
      </rPr>
      <t xml:space="preserve">      </t>
    </r>
    <r>
      <rPr>
        <sz val="12"/>
        <rFont val="Arial"/>
        <family val="2"/>
      </rPr>
      <t xml:space="preserve">Support for non-SLA component on a "dual boot" PC </t>
    </r>
  </si>
  <si>
    <r>
      <t>v</t>
    </r>
    <r>
      <rPr>
        <sz val="7"/>
        <color indexed="23"/>
        <rFont val="Times New Roman"/>
        <family val="1"/>
      </rPr>
      <t xml:space="preserve">      </t>
    </r>
    <r>
      <rPr>
        <sz val="12"/>
        <rFont val="Arial"/>
        <family val="2"/>
      </rPr>
      <t>Support for Software beyond the SLA products</t>
    </r>
  </si>
  <si>
    <t>Customer Responsibilities</t>
  </si>
  <si>
    <t xml:space="preserve">Provide input on the quality and timeliness of service </t>
  </si>
  <si>
    <t xml:space="preserve">Accept installation of ITSC supported software in standard directories. </t>
  </si>
  <si>
    <t>Prudent use of LAN server disk space allotments.</t>
  </si>
  <si>
    <r>
      <t>v</t>
    </r>
    <r>
      <rPr>
        <sz val="7"/>
        <color indexed="23"/>
        <rFont val="Times New Roman"/>
        <family val="1"/>
      </rPr>
      <t xml:space="preserve">      </t>
    </r>
    <r>
      <rPr>
        <sz val="12"/>
        <rFont val="Arial"/>
        <family val="2"/>
      </rPr>
      <t xml:space="preserve">Don’t back up your hard drive to your home directory on the server </t>
    </r>
  </si>
  <si>
    <r>
      <t>v</t>
    </r>
    <r>
      <rPr>
        <sz val="7"/>
        <color indexed="23"/>
        <rFont val="Times New Roman"/>
        <family val="1"/>
      </rPr>
      <t xml:space="preserve">      </t>
    </r>
    <r>
      <rPr>
        <sz val="12"/>
        <rFont val="Arial"/>
        <family val="2"/>
      </rPr>
      <t>Periodically, remove unneeded files from the home directory</t>
    </r>
    <r>
      <rPr>
        <sz val="10"/>
        <rFont val="Arial"/>
        <family val="2"/>
      </rPr>
      <t xml:space="preserve"> </t>
    </r>
  </si>
  <si>
    <t>“Ever greening”</t>
  </si>
  <si>
    <t>Acknowledgement</t>
  </si>
  <si>
    <t>Service Levels &amp; Product Package Agreements:</t>
  </si>
  <si>
    <t>Support Package Agreement # 1</t>
  </si>
  <si>
    <t>Support Package Agreement # 2</t>
  </si>
  <si>
    <t>Support Package Agreement # 3</t>
  </si>
  <si>
    <t xml:space="preserve">All DIR-ITSC customers (internally &amp; externally) that have entered a formal   </t>
  </si>
  <si>
    <t xml:space="preserve">level of support agreement with DIR-ITSC will receive the indicated technical </t>
  </si>
  <si>
    <t xml:space="preserve">services.  This includes Indian Health Service Wide, Tribes and Urban </t>
  </si>
  <si>
    <t xml:space="preserve">Organizations. </t>
  </si>
  <si>
    <t xml:space="preserve">Should there be a need for the SLA to be modified, tribal shares adjusted or </t>
  </si>
  <si>
    <t>general maintenance agreement issues, the DIR-ITSC Self-Determination team</t>
  </si>
  <si>
    <t xml:space="preserve"> will be responsible for addressing the issues or coordinating the appropriate </t>
  </si>
  <si>
    <t>parties and verifying resolution.</t>
  </si>
  <si>
    <t xml:space="preserve">There will be requirements for which the standard support is not suited. Such </t>
  </si>
  <si>
    <t xml:space="preserve">as the need for an application that only runs on another platform, the need to </t>
  </si>
  <si>
    <t xml:space="preserve">match some user computing environment for support purposes, or the desire </t>
  </si>
  <si>
    <t xml:space="preserve">to utilize an installed base of computers that do not or cannot conform to ITSC </t>
  </si>
  <si>
    <t xml:space="preserve">standards. The support defined by this SLA cannot cover all platforms, software </t>
  </si>
  <si>
    <t xml:space="preserve">and services. Given the goals, the user population and the service and support </t>
  </si>
  <si>
    <t>list, there must also be some limits on scope of support and what ITSC "Won't Do"</t>
  </si>
  <si>
    <t xml:space="preserve"> list. Here is a partial list of services that this SLA does not include:</t>
  </si>
  <si>
    <t>Customers of ITSC technical services, as part of this SLA in which the services</t>
  </si>
  <si>
    <t xml:space="preserve"> they will receive are detailed, also have some responsibilities:</t>
  </si>
  <si>
    <t>Customers should report problems using the problem reporting procedures</t>
  </si>
  <si>
    <t xml:space="preserve">                       detailed in this SLA, including clear description of the problem.</t>
  </si>
  <si>
    <t xml:space="preserve">Recognize when software testing or non-standard software installation on </t>
  </si>
  <si>
    <t xml:space="preserve">                       their PC is causing problems that interfere with standard business </t>
  </si>
  <si>
    <t xml:space="preserve">                      functions and impede ITSC support. </t>
  </si>
  <si>
    <t>Allow ITSC technical personnel to make an initial survey and diagnostics as</t>
  </si>
  <si>
    <t xml:space="preserve">                      part of the documentation process of the service. </t>
  </si>
  <si>
    <r>
      <t>v</t>
    </r>
    <r>
      <rPr>
        <sz val="7"/>
        <color indexed="23"/>
        <rFont val="Times New Roman"/>
        <family val="1"/>
      </rPr>
      <t xml:space="preserve">      </t>
    </r>
    <r>
      <rPr>
        <sz val="12"/>
        <rFont val="Arial"/>
        <family val="2"/>
      </rPr>
      <t xml:space="preserve">Don’t make copies of MS Office component or other applications in </t>
    </r>
  </si>
  <si>
    <t xml:space="preserve">                 your home directory on the server</t>
  </si>
  <si>
    <t xml:space="preserve">Computing environments and requirements inevitably change, and this SLA </t>
  </si>
  <si>
    <t>needs to define an “ever greening” process to ensure that the support agreement</t>
  </si>
  <si>
    <t>that this initial SLA covers the minimum set of devices and software that is used</t>
  </si>
  <si>
    <t xml:space="preserve">keeps pace with the reality of user requirements. The ITSC tech teams recognize </t>
  </si>
  <si>
    <t xml:space="preserve">by the largest number of DIR-ITSC users.  The team's goal is to expand the </t>
  </si>
  <si>
    <t xml:space="preserve">support to include a broader range of software &amp; hardware products, such as </t>
  </si>
  <si>
    <t>network applications, calendaring, graphics, and videoconference clients.</t>
  </si>
  <si>
    <t xml:space="preserve">DIR-ITSC will identify a committee with cross-DIR-ITSC representation to </t>
  </si>
  <si>
    <t>meet quarterly to review technical support service success, service shortcomings,</t>
  </si>
  <si>
    <t xml:space="preserve"> technology updates, and user requirement changes. Once the support service is </t>
  </si>
  <si>
    <t xml:space="preserve">improvements. The committee will initially consist of the staff members in the </t>
  </si>
  <si>
    <t xml:space="preserve">initiated, the committee will note the results and recommend the changes and </t>
  </si>
  <si>
    <t>DIR-ITSC tech teams. This committee will provide an Ever greening mechanism</t>
  </si>
  <si>
    <t xml:space="preserve"> for the SLA, and will assist DIR-ITSC management in governance of this group. </t>
  </si>
  <si>
    <t xml:space="preserve">The Indian Health Service and Customer have both acknowledged and accept </t>
  </si>
  <si>
    <t xml:space="preserve">the terms and responsibilities required for effective and efficient service delivery.  </t>
  </si>
  <si>
    <t xml:space="preserve">Should there be a need to modify the level of support, this will be done by </t>
  </si>
  <si>
    <t>designated individuals/teams of each party</t>
  </si>
  <si>
    <t>Back to DIR worksheet 3-Overview of Service Level Agreement</t>
  </si>
  <si>
    <r>
      <t>·</t>
    </r>
    <r>
      <rPr>
        <b/>
        <sz val="7"/>
        <color indexed="8"/>
        <rFont val="Times New Roman"/>
        <family val="1"/>
      </rPr>
      <t xml:space="preserve">        </t>
    </r>
    <r>
      <rPr>
        <b/>
        <sz val="12"/>
        <color indexed="8"/>
        <rFont val="Arial"/>
        <family val="2"/>
      </rPr>
      <t>NATIONAL DATABASE SERVICES</t>
    </r>
  </si>
  <si>
    <r>
      <t>·</t>
    </r>
    <r>
      <rPr>
        <b/>
        <sz val="7"/>
        <color indexed="8"/>
        <rFont val="Times New Roman"/>
        <family val="1"/>
      </rPr>
      <t xml:space="preserve">        </t>
    </r>
    <r>
      <rPr>
        <b/>
        <sz val="12"/>
        <color indexed="8"/>
        <rFont val="Arial"/>
        <family val="2"/>
      </rPr>
      <t>TELECOMMUNICATIONS MANAGEMENT SERVICES</t>
    </r>
  </si>
  <si>
    <r>
      <t>·</t>
    </r>
    <r>
      <rPr>
        <b/>
        <sz val="7"/>
        <color indexed="8"/>
        <rFont val="Times New Roman"/>
        <family val="1"/>
      </rPr>
      <t xml:space="preserve">        </t>
    </r>
    <r>
      <rPr>
        <b/>
        <sz val="12"/>
        <color indexed="8"/>
        <rFont val="Arial"/>
        <family val="2"/>
      </rPr>
      <t>SOFTWARE DEVELOPMENT &amp; MAINTENANCE SERVICES</t>
    </r>
  </si>
  <si>
    <r>
      <t>·</t>
    </r>
    <r>
      <rPr>
        <b/>
        <sz val="7"/>
        <color indexed="8"/>
        <rFont val="Times New Roman"/>
        <family val="1"/>
      </rPr>
      <t xml:space="preserve">        </t>
    </r>
    <r>
      <rPr>
        <b/>
        <sz val="12"/>
        <color indexed="8"/>
        <rFont val="Arial"/>
        <family val="2"/>
      </rPr>
      <t>SYSTEM SUPPORT &amp; TRAINING SERVICES</t>
    </r>
  </si>
  <si>
    <t>AREA OFFICE Database Service</t>
  </si>
  <si>
    <t>Reports are checked for accuracy and completeness at the area office.</t>
  </si>
  <si>
    <t>Reports are provided at the Area to supplement HQ reporting.</t>
  </si>
  <si>
    <t xml:space="preserve">Provide Tech Assist &amp; Problem Resolution </t>
  </si>
  <si>
    <t>To provide Area patient demographic data for the following purposes:</t>
  </si>
  <si>
    <t xml:space="preserve">EPI reporting </t>
  </si>
  <si>
    <t>Medicaid eligibility</t>
  </si>
  <si>
    <t>Medicare eligibility</t>
  </si>
  <si>
    <t>Chemical dependency</t>
  </si>
  <si>
    <t>Facility master planning</t>
  </si>
  <si>
    <t>Additional Value-Added Services at Area Level</t>
  </si>
  <si>
    <t>Manage files at facilities</t>
  </si>
  <si>
    <t>Re-export missing data</t>
  </si>
  <si>
    <t>Data recovery</t>
  </si>
  <si>
    <t>Manage &amp; support Area Database(s)</t>
  </si>
  <si>
    <r>
      <t>Note: all above items relate to core package</t>
    </r>
    <r>
      <rPr>
        <b/>
        <i/>
        <u val="single"/>
        <sz val="12"/>
        <rFont val="Times New Roman"/>
        <family val="1"/>
      </rPr>
      <t xml:space="preserve"> 1</t>
    </r>
  </si>
  <si>
    <t xml:space="preserve">Statistical files are received at the Area office from ITU’s, consolidated </t>
  </si>
  <si>
    <t xml:space="preserve">This statistical data is used for reporting to congress, to generate user </t>
  </si>
  <si>
    <t xml:space="preserve">   pop counts and to report epi info.</t>
  </si>
  <si>
    <t xml:space="preserve">    and transmitted to NPIRS.</t>
  </si>
  <si>
    <t xml:space="preserve">Data integrity problems are researched and resolved to ensure the integrity </t>
  </si>
  <si>
    <t xml:space="preserve">    of the data </t>
  </si>
  <si>
    <t>Assist site managers and Area departments to resolve problems to ensure timely receipt</t>
  </si>
  <si>
    <t xml:space="preserve"> and accuracy of data transmitted from the field.</t>
  </si>
  <si>
    <t xml:space="preserve">Value added services are provided at the Area level.  File management is required at the </t>
  </si>
  <si>
    <t>area &amp; facility level to for data recovery purposes.  Missing information is reprocessed</t>
  </si>
  <si>
    <t xml:space="preserve"> and resubmitted to NPIRS.</t>
  </si>
  <si>
    <t xml:space="preserve">Assist the tribes in their technical requirements by informing them of vendors that technically </t>
  </si>
  <si>
    <t>satisfy their IT needs.</t>
  </si>
  <si>
    <t>AREA OFFICE Telecomm Mgmt Service</t>
  </si>
  <si>
    <t>Provide Telecommunications Network</t>
  </si>
  <si>
    <t>The area provides, configures and supports the network &amp; hardware at ITUs.</t>
  </si>
  <si>
    <t>Provide for FTS support and Internet access</t>
  </si>
  <si>
    <t>The Area is the primary point of contact for FTS voice &amp; data services.</t>
  </si>
  <si>
    <t>Provide Tech Assist &amp; Problem Resolution</t>
  </si>
  <si>
    <t xml:space="preserve">Examples are: </t>
  </si>
  <si>
    <r>
      <t>·</t>
    </r>
    <r>
      <rPr>
        <sz val="7"/>
        <rFont val="Times New Roman"/>
        <family val="1"/>
      </rPr>
      <t xml:space="preserve">         </t>
    </r>
    <r>
      <rPr>
        <sz val="12"/>
        <rFont val="Arial"/>
        <family val="2"/>
      </rPr>
      <t>Telemedicine</t>
    </r>
  </si>
  <si>
    <r>
      <t>·</t>
    </r>
    <r>
      <rPr>
        <sz val="7"/>
        <rFont val="Times New Roman"/>
        <family val="1"/>
      </rPr>
      <t xml:space="preserve">         </t>
    </r>
    <r>
      <rPr>
        <sz val="12"/>
        <rFont val="Arial"/>
        <family val="2"/>
      </rPr>
      <t>Teleradiology</t>
    </r>
  </si>
  <si>
    <r>
      <t>·</t>
    </r>
    <r>
      <rPr>
        <sz val="7"/>
        <rFont val="Times New Roman"/>
        <family val="1"/>
      </rPr>
      <t xml:space="preserve">         </t>
    </r>
    <r>
      <rPr>
        <sz val="12"/>
        <rFont val="Arial"/>
        <family val="2"/>
      </rPr>
      <t>Teleconferencing</t>
    </r>
  </si>
  <si>
    <r>
      <t>·</t>
    </r>
    <r>
      <rPr>
        <sz val="7"/>
        <rFont val="Times New Roman"/>
        <family val="1"/>
      </rPr>
      <t xml:space="preserve">         </t>
    </r>
    <r>
      <rPr>
        <sz val="12"/>
        <rFont val="Arial"/>
        <family val="2"/>
      </rPr>
      <t>VOIP</t>
    </r>
  </si>
  <si>
    <r>
      <t>·</t>
    </r>
    <r>
      <rPr>
        <sz val="7"/>
        <rFont val="Times New Roman"/>
        <family val="1"/>
      </rPr>
      <t xml:space="preserve">          </t>
    </r>
    <r>
      <rPr>
        <sz val="12"/>
        <rFont val="Arial"/>
        <family val="2"/>
      </rPr>
      <t>Remote clinic connectivity</t>
    </r>
  </si>
  <si>
    <t>Note: all above items relate to core package 1</t>
  </si>
  <si>
    <t xml:space="preserve">Primary point of contact for voice and data problems.  Area coordinates efforts to </t>
  </si>
  <si>
    <t>resolve problems.</t>
  </si>
  <si>
    <t xml:space="preserve">Area office provides services for additional telecom needs that are not normally provided </t>
  </si>
  <si>
    <t>at the national level</t>
  </si>
  <si>
    <t>Software Development and Maint. Services</t>
  </si>
  <si>
    <t>*Partial recovery based on the data received from Tribe and what is in the Database</t>
  </si>
  <si>
    <t>*Federal Compliancy in relation to HIPAA, FISMA and other Federal Regulations</t>
  </si>
  <si>
    <t>*Security of the NPIRS database has been certified and accrediated according to standards</t>
  </si>
  <si>
    <t>*NOSC is taking place of the WAN team at HIS. If you are on HHSNET, then it monitors your edge router.</t>
  </si>
  <si>
    <t xml:space="preserve">Edge router is the router that sits between HHSNET and your internal network. The NOSC will monitor the </t>
  </si>
  <si>
    <t xml:space="preserve">Connectivity of your connection to HHSNET and your network. All support issues are conved throught the </t>
  </si>
  <si>
    <r>
      <t>·</t>
    </r>
    <r>
      <rPr>
        <sz val="7"/>
        <rFont val="Times New Roman"/>
        <family val="1"/>
      </rPr>
      <t xml:space="preserve">        </t>
    </r>
    <r>
      <rPr>
        <sz val="12"/>
        <rFont val="Arial"/>
        <family val="2"/>
      </rPr>
      <t xml:space="preserve">Transmit data on a quartely basis to the Social Security Administration in order to validate </t>
    </r>
  </si>
  <si>
    <r>
      <t>·</t>
    </r>
    <r>
      <rPr>
        <sz val="7"/>
        <rFont val="Times New Roman"/>
        <family val="1"/>
      </rPr>
      <t xml:space="preserve">        </t>
    </r>
    <r>
      <rPr>
        <sz val="12"/>
        <rFont val="Arial"/>
        <family val="2"/>
      </rPr>
      <t>OIT Help Desk</t>
    </r>
  </si>
  <si>
    <t>*Assist users in understanding the file structure of the HL7 Messaging or if their system is non-HL7</t>
  </si>
  <si>
    <t>, then the requirements of the flat file (which produces just user pop/workload reports</t>
  </si>
  <si>
    <t>This includes the platform that it is running on, the DB software that is used</t>
  </si>
  <si>
    <t>This is not to be confused with the quality of the data. The quality of the data is the responsibility of the Tribe. What NPIRS</t>
  </si>
  <si>
    <t>does, is check to make sure that the  1) The number of records match the expected number of records</t>
  </si>
  <si>
    <t>2)The field data matches the system data mapps correctly to the target data. In other words, ASUFAC records are not being</t>
  </si>
  <si>
    <t>inserted in Location of Encounter 3) That none of the data is truncated.</t>
  </si>
  <si>
    <r>
      <t>·</t>
    </r>
    <r>
      <rPr>
        <sz val="7"/>
        <rFont val="Times New Roman"/>
        <family val="1"/>
      </rPr>
      <t xml:space="preserve">        </t>
    </r>
    <r>
      <rPr>
        <sz val="12"/>
        <rFont val="Arial"/>
        <family val="2"/>
      </rPr>
      <t xml:space="preserve">Daily automated movement and merging of export files for both Area and Tribal  </t>
    </r>
  </si>
  <si>
    <t>RPMS Software Assurance</t>
  </si>
  <si>
    <t xml:space="preserve">     gateways, Windows 2003 Server and Active Directory. Provide office automation guidelines and </t>
  </si>
  <si>
    <t xml:space="preserve">     assistance with solutions such as Thin Clients, Fax Servers and Remote Access (VPN)</t>
  </si>
  <si>
    <t>*This includes for AIX-&gt;Maintenance Support for the HW/OS if you are on HHSNET. The scripts are patches to update the</t>
  </si>
  <si>
    <t>Tier III Remote Assistance</t>
  </si>
  <si>
    <t xml:space="preserve">                       Tier III Remote Assistance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</si>
</sst>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
    <numFmt numFmtId="165" formatCode="0.0%"/>
    <numFmt numFmtId="166" formatCode="hh:mm\ AM/PM_)"/>
    <numFmt numFmtId="167" formatCode="mm/dd/yy_)"/>
    <numFmt numFmtId="168" formatCode="&quot;$&quot;#,##0.00"/>
    <numFmt numFmtId="169" formatCode="&quot;$&quot;#,##0"/>
    <numFmt numFmtId="170" formatCode="&quot;Yes&quot;;&quot;Yes&quot;;&quot;No&quot;"/>
    <numFmt numFmtId="171" formatCode="&quot;True&quot;;&quot;True&quot;;&quot;False&quot;"/>
    <numFmt numFmtId="172" formatCode="&quot;On&quot;;&quot;On&quot;;&quot;Off&quot;"/>
    <numFmt numFmtId="173" formatCode="&quot;$&quot;#,##0.000_);\(&quot;$&quot;#,##0.000\)"/>
    <numFmt numFmtId="174" formatCode="[$€-2]\ #,##0.00_);[Red]\([$€-2]\ #,##0.00\)"/>
  </numFmts>
  <fonts count="81">
    <font>
      <sz val="12"/>
      <name val="Arial"/>
      <family val="0"/>
    </font>
    <font>
      <sz val="10"/>
      <name val="Arial"/>
      <family val="0"/>
    </font>
    <font>
      <sz val="12"/>
      <color indexed="8"/>
      <name val="Arial"/>
      <family val="0"/>
    </font>
    <font>
      <sz val="10"/>
      <color indexed="8"/>
      <name val="Arial"/>
      <family val="0"/>
    </font>
    <font>
      <sz val="8"/>
      <color indexed="8"/>
      <name val="Arial"/>
      <family val="0"/>
    </font>
    <font>
      <b/>
      <sz val="18"/>
      <color indexed="8"/>
      <name val="Times New Roman"/>
      <family val="1"/>
    </font>
    <font>
      <b/>
      <u val="single"/>
      <sz val="12"/>
      <color indexed="8"/>
      <name val="Arial"/>
      <family val="0"/>
    </font>
    <font>
      <i/>
      <sz val="14"/>
      <color indexed="8"/>
      <name val="Arial"/>
      <family val="0"/>
    </font>
    <font>
      <b/>
      <sz val="14"/>
      <color indexed="8"/>
      <name val="Arial"/>
      <family val="0"/>
    </font>
    <font>
      <b/>
      <sz val="10"/>
      <color indexed="8"/>
      <name val="Arial"/>
      <family val="0"/>
    </font>
    <font>
      <b/>
      <sz val="12"/>
      <color indexed="8"/>
      <name val="Arial"/>
      <family val="0"/>
    </font>
    <font>
      <b/>
      <u val="single"/>
      <sz val="10"/>
      <color indexed="8"/>
      <name val="Arial"/>
      <family val="0"/>
    </font>
    <font>
      <sz val="10"/>
      <color indexed="8"/>
      <name val="Times New Roman"/>
      <family val="0"/>
    </font>
    <font>
      <b/>
      <sz val="10"/>
      <name val="Arial"/>
      <family val="2"/>
    </font>
    <font>
      <b/>
      <i/>
      <sz val="10"/>
      <color indexed="8"/>
      <name val="Arial"/>
      <family val="2"/>
    </font>
    <font>
      <b/>
      <i/>
      <sz val="12"/>
      <color indexed="8"/>
      <name val="Arial"/>
      <family val="2"/>
    </font>
    <font>
      <b/>
      <i/>
      <sz val="12"/>
      <name val="Arial"/>
      <family val="2"/>
    </font>
    <font>
      <b/>
      <i/>
      <u val="single"/>
      <sz val="12"/>
      <color indexed="8"/>
      <name val="Arial"/>
      <family val="2"/>
    </font>
    <font>
      <b/>
      <i/>
      <sz val="14"/>
      <color indexed="8"/>
      <name val="Arial"/>
      <family val="2"/>
    </font>
    <font>
      <i/>
      <u val="single"/>
      <sz val="14"/>
      <color indexed="8"/>
      <name val="Arial"/>
      <family val="2"/>
    </font>
    <font>
      <i/>
      <u val="single"/>
      <sz val="16"/>
      <color indexed="8"/>
      <name val="Comic Sans MS"/>
      <family val="4"/>
    </font>
    <font>
      <sz val="8"/>
      <name val="Arial"/>
      <family val="2"/>
    </font>
    <font>
      <b/>
      <i/>
      <u val="single"/>
      <sz val="12"/>
      <name val="Arial"/>
      <family val="2"/>
    </font>
    <font>
      <b/>
      <sz val="24"/>
      <color indexed="8"/>
      <name val="Arial"/>
      <family val="2"/>
    </font>
    <font>
      <b/>
      <sz val="12"/>
      <name val="Arial"/>
      <family val="2"/>
    </font>
    <font>
      <b/>
      <u val="single"/>
      <sz val="8"/>
      <color indexed="8"/>
      <name val="Arial"/>
      <family val="2"/>
    </font>
    <font>
      <u val="single"/>
      <sz val="12"/>
      <name val="Arial"/>
      <family val="2"/>
    </font>
    <font>
      <sz val="20"/>
      <name val="Arial"/>
      <family val="2"/>
    </font>
    <font>
      <b/>
      <i/>
      <u val="single"/>
      <sz val="20"/>
      <name val="Arial"/>
      <family val="2"/>
    </font>
    <font>
      <u val="single"/>
      <sz val="9"/>
      <color indexed="12"/>
      <name val="Arial"/>
      <family val="0"/>
    </font>
    <font>
      <u val="single"/>
      <sz val="9"/>
      <color indexed="36"/>
      <name val="Arial"/>
      <family val="0"/>
    </font>
    <font>
      <b/>
      <sz val="14"/>
      <name val="Arial"/>
      <family val="2"/>
    </font>
    <font>
      <sz val="14"/>
      <name val="Arial"/>
      <family val="2"/>
    </font>
    <font>
      <b/>
      <sz val="20"/>
      <name val="Arial"/>
      <family val="2"/>
    </font>
    <font>
      <b/>
      <sz val="16"/>
      <name val="Arial"/>
      <family val="2"/>
    </font>
    <font>
      <sz val="14"/>
      <color indexed="8"/>
      <name val="Arial"/>
      <family val="2"/>
    </font>
    <font>
      <b/>
      <sz val="24"/>
      <name val="Arial"/>
      <family val="2"/>
    </font>
    <font>
      <b/>
      <i/>
      <u val="single"/>
      <sz val="16"/>
      <name val="Arial"/>
      <family val="2"/>
    </font>
    <font>
      <b/>
      <i/>
      <u val="single"/>
      <sz val="18"/>
      <name val="Arial"/>
      <family val="2"/>
    </font>
    <font>
      <b/>
      <sz val="14"/>
      <color indexed="48"/>
      <name val="Arial"/>
      <family val="2"/>
    </font>
    <font>
      <sz val="18"/>
      <color indexed="39"/>
      <name val="Arial"/>
      <family val="2"/>
    </font>
    <font>
      <b/>
      <sz val="18"/>
      <color indexed="39"/>
      <name val="Arial"/>
      <family val="2"/>
    </font>
    <font>
      <b/>
      <u val="single"/>
      <sz val="12"/>
      <name val="Arial"/>
      <family val="2"/>
    </font>
    <font>
      <b/>
      <u val="single"/>
      <sz val="10"/>
      <name val="Arial"/>
      <family val="2"/>
    </font>
    <font>
      <b/>
      <u val="single"/>
      <sz val="9"/>
      <name val="Arial"/>
      <family val="2"/>
    </font>
    <font>
      <b/>
      <u val="single"/>
      <sz val="14"/>
      <color indexed="8"/>
      <name val="Arial"/>
      <family val="2"/>
    </font>
    <font>
      <b/>
      <u val="single"/>
      <sz val="14"/>
      <name val="Arial"/>
      <family val="2"/>
    </font>
    <font>
      <sz val="16"/>
      <color indexed="8"/>
      <name val="Arial"/>
      <family val="2"/>
    </font>
    <font>
      <u val="single"/>
      <sz val="12"/>
      <color indexed="12"/>
      <name val="Arial"/>
      <family val="2"/>
    </font>
    <font>
      <b/>
      <sz val="18"/>
      <name val="Arial"/>
      <family val="2"/>
    </font>
    <font>
      <b/>
      <u val="single"/>
      <sz val="18"/>
      <color indexed="8"/>
      <name val="Arial"/>
      <family val="2"/>
    </font>
    <font>
      <u val="single"/>
      <sz val="10"/>
      <color indexed="8"/>
      <name val="Arial"/>
      <family val="2"/>
    </font>
    <font>
      <b/>
      <i/>
      <u val="single"/>
      <sz val="18"/>
      <color indexed="10"/>
      <name val="@PMingLiU"/>
      <family val="1"/>
    </font>
    <font>
      <u val="single"/>
      <sz val="18"/>
      <color indexed="12"/>
      <name val="Arial"/>
      <family val="2"/>
    </font>
    <font>
      <sz val="18"/>
      <color indexed="8"/>
      <name val="Arial"/>
      <family val="2"/>
    </font>
    <font>
      <sz val="12"/>
      <color indexed="8"/>
      <name val="Times New Roman"/>
      <family val="1"/>
    </font>
    <font>
      <sz val="12"/>
      <name val="Times New Roman"/>
      <family val="1"/>
    </font>
    <font>
      <u val="single"/>
      <sz val="12"/>
      <color indexed="12"/>
      <name val="Times New Roman"/>
      <family val="1"/>
    </font>
    <font>
      <sz val="12"/>
      <name val="Symbol"/>
      <family val="1"/>
    </font>
    <font>
      <sz val="7"/>
      <name val="Times New Roman"/>
      <family val="1"/>
    </font>
    <font>
      <sz val="11"/>
      <color indexed="23"/>
      <name val="Wingdings"/>
      <family val="0"/>
    </font>
    <font>
      <sz val="7"/>
      <color indexed="23"/>
      <name val="Times New Roman"/>
      <family val="1"/>
    </font>
    <font>
      <sz val="10"/>
      <color indexed="8"/>
      <name val="Verdana"/>
      <family val="2"/>
    </font>
    <font>
      <sz val="12"/>
      <color indexed="8"/>
      <name val="Symbol"/>
      <family val="1"/>
    </font>
    <font>
      <sz val="7"/>
      <color indexed="8"/>
      <name val="Times New Roman"/>
      <family val="1"/>
    </font>
    <font>
      <b/>
      <sz val="10"/>
      <color indexed="8"/>
      <name val="Verdana"/>
      <family val="2"/>
    </font>
    <font>
      <i/>
      <sz val="12"/>
      <name val="Arial"/>
      <family val="2"/>
    </font>
    <font>
      <sz val="12"/>
      <color indexed="8"/>
      <name val="Arial Unicode MS"/>
      <family val="2"/>
    </font>
    <font>
      <u val="single"/>
      <sz val="10"/>
      <color indexed="12"/>
      <name val="Arial"/>
      <family val="2"/>
    </font>
    <font>
      <b/>
      <sz val="16"/>
      <name val="Times New Roman"/>
      <family val="1"/>
    </font>
    <font>
      <b/>
      <sz val="12"/>
      <color indexed="8"/>
      <name val="Verdana"/>
      <family val="2"/>
    </font>
    <font>
      <sz val="12"/>
      <color indexed="8"/>
      <name val="Verdana"/>
      <family val="2"/>
    </font>
    <font>
      <b/>
      <sz val="12"/>
      <color indexed="8"/>
      <name val="Symbol"/>
      <family val="1"/>
    </font>
    <font>
      <b/>
      <sz val="7"/>
      <color indexed="8"/>
      <name val="Times New Roman"/>
      <family val="1"/>
    </font>
    <font>
      <b/>
      <i/>
      <sz val="18"/>
      <name val="Times New Roman"/>
      <family val="1"/>
    </font>
    <font>
      <u val="single"/>
      <sz val="12"/>
      <color indexed="8"/>
      <name val="Arial"/>
      <family val="2"/>
    </font>
    <font>
      <b/>
      <i/>
      <u val="single"/>
      <sz val="12"/>
      <name val="Times New Roman"/>
      <family val="1"/>
    </font>
    <font>
      <sz val="10"/>
      <name val="Symbol"/>
      <family val="1"/>
    </font>
    <font>
      <i/>
      <sz val="18"/>
      <name val="Times New Roman"/>
      <family val="1"/>
    </font>
    <font>
      <b/>
      <i/>
      <sz val="10"/>
      <color indexed="10"/>
      <name val="Arial"/>
      <family val="2"/>
    </font>
    <font>
      <b/>
      <i/>
      <sz val="10"/>
      <color indexed="4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lightUp"/>
    </fill>
  </fills>
  <borders count="16">
    <border>
      <left/>
      <right/>
      <top/>
      <bottom/>
      <diagonal/>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double"/>
      <right style="double"/>
      <top style="double"/>
      <bottom style="double"/>
    </border>
    <border>
      <left>
        <color indexed="63"/>
      </left>
      <right style="thin"/>
      <top style="thin"/>
      <bottom>
        <color indexed="63"/>
      </bottom>
    </border>
    <border>
      <left style="hair"/>
      <right style="hair"/>
      <top style="hair"/>
      <bottom style="hair"/>
    </border>
    <border>
      <left>
        <color indexed="63"/>
      </left>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1" fillId="0" borderId="0" applyFont="0" applyFill="0" applyBorder="0" applyAlignment="0" applyProtection="0"/>
  </cellStyleXfs>
  <cellXfs count="304">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left"/>
      <protection/>
    </xf>
    <xf numFmtId="0" fontId="4" fillId="0" borderId="0" xfId="0" applyFont="1" applyAlignment="1" applyProtection="1">
      <alignment/>
      <protection/>
    </xf>
    <xf numFmtId="0" fontId="5" fillId="0" borderId="0" xfId="0" applyFont="1" applyAlignment="1" applyProtection="1">
      <alignment/>
      <protection/>
    </xf>
    <xf numFmtId="5" fontId="3" fillId="0" borderId="0" xfId="0" applyNumberFormat="1" applyFont="1" applyAlignment="1" applyProtection="1">
      <alignment/>
      <protection/>
    </xf>
    <xf numFmtId="164" fontId="4" fillId="0" borderId="0" xfId="0" applyNumberFormat="1" applyFont="1" applyAlignment="1" applyProtection="1">
      <alignment horizontal="right"/>
      <protection/>
    </xf>
    <xf numFmtId="5" fontId="6" fillId="0" borderId="0" xfId="0" applyNumberFormat="1" applyFont="1" applyAlignment="1" applyProtection="1">
      <alignment/>
      <protection/>
    </xf>
    <xf numFmtId="0" fontId="7" fillId="0" borderId="0" xfId="0" applyFont="1" applyAlignment="1" applyProtection="1">
      <alignment horizontal="left"/>
      <protection/>
    </xf>
    <xf numFmtId="5" fontId="8" fillId="0" borderId="0" xfId="0" applyNumberFormat="1" applyFont="1" applyAlignment="1" applyProtection="1">
      <alignment/>
      <protection/>
    </xf>
    <xf numFmtId="5" fontId="9" fillId="0" borderId="0" xfId="0" applyNumberFormat="1"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5" fontId="11" fillId="0" borderId="0" xfId="0" applyNumberFormat="1" applyFont="1" applyAlignment="1" applyProtection="1">
      <alignment/>
      <protection/>
    </xf>
    <xf numFmtId="5" fontId="12" fillId="0" borderId="0" xfId="0" applyNumberFormat="1" applyFont="1" applyAlignment="1" applyProtection="1">
      <alignment/>
      <protection/>
    </xf>
    <xf numFmtId="0" fontId="6" fillId="0" borderId="0" xfId="0" applyFont="1" applyAlignment="1" applyProtection="1">
      <alignment horizontal="left"/>
      <protection/>
    </xf>
    <xf numFmtId="165" fontId="11" fillId="0" borderId="0" xfId="0" applyNumberFormat="1" applyFont="1" applyAlignment="1" applyProtection="1">
      <alignment/>
      <protection/>
    </xf>
    <xf numFmtId="0" fontId="9" fillId="0" borderId="0" xfId="0" applyFont="1" applyAlignment="1" applyProtection="1">
      <alignment horizontal="left"/>
      <protection/>
    </xf>
    <xf numFmtId="165" fontId="9" fillId="0" borderId="0" xfId="0" applyNumberFormat="1" applyFont="1" applyAlignment="1" applyProtection="1">
      <alignment/>
      <protection/>
    </xf>
    <xf numFmtId="165" fontId="3" fillId="0" borderId="0" xfId="0" applyNumberFormat="1" applyFont="1" applyAlignment="1" applyProtection="1">
      <alignment/>
      <protection/>
    </xf>
    <xf numFmtId="5" fontId="10" fillId="0" borderId="0" xfId="0" applyNumberFormat="1" applyFont="1" applyAlignment="1" applyProtection="1">
      <alignment/>
      <protection/>
    </xf>
    <xf numFmtId="10" fontId="10" fillId="0" borderId="0" xfId="0" applyNumberFormat="1" applyFont="1" applyAlignment="1" applyProtection="1">
      <alignment/>
      <protection/>
    </xf>
    <xf numFmtId="0" fontId="3" fillId="0" borderId="0" xfId="0" applyFont="1" applyAlignment="1" applyProtection="1">
      <alignment/>
      <protection/>
    </xf>
    <xf numFmtId="5" fontId="2" fillId="0" borderId="0" xfId="0" applyNumberFormat="1" applyFont="1" applyAlignment="1" applyProtection="1">
      <alignment/>
      <protection/>
    </xf>
    <xf numFmtId="165" fontId="2" fillId="0" borderId="0" xfId="0" applyNumberFormat="1" applyFont="1" applyAlignment="1" applyProtection="1">
      <alignment/>
      <protection/>
    </xf>
    <xf numFmtId="0" fontId="3" fillId="0" borderId="0" xfId="0" applyFont="1" applyAlignment="1" applyProtection="1">
      <alignment horizontal="left" wrapText="1"/>
      <protection/>
    </xf>
    <xf numFmtId="5" fontId="3" fillId="0" borderId="0" xfId="0" applyNumberFormat="1" applyFont="1" applyAlignment="1" applyProtection="1">
      <alignment/>
      <protection/>
    </xf>
    <xf numFmtId="165" fontId="3" fillId="0" borderId="0" xfId="0" applyNumberFormat="1" applyFont="1" applyAlignment="1" applyProtection="1">
      <alignment/>
      <protection/>
    </xf>
    <xf numFmtId="10" fontId="2" fillId="0" borderId="0" xfId="0" applyNumberFormat="1" applyFont="1" applyAlignment="1" applyProtection="1">
      <alignment/>
      <protection/>
    </xf>
    <xf numFmtId="5" fontId="4" fillId="0" borderId="0" xfId="0" applyNumberFormat="1" applyFont="1" applyAlignment="1" applyProtection="1">
      <alignment/>
      <protection/>
    </xf>
    <xf numFmtId="165" fontId="4" fillId="0" borderId="0" xfId="0" applyNumberFormat="1" applyFont="1" applyAlignment="1" applyProtection="1">
      <alignment/>
      <protection/>
    </xf>
    <xf numFmtId="166" fontId="4" fillId="0" borderId="0" xfId="0" applyNumberFormat="1" applyFont="1" applyAlignment="1" applyProtection="1">
      <alignment/>
      <protection/>
    </xf>
    <xf numFmtId="167" fontId="4" fillId="0" borderId="0" xfId="0" applyNumberFormat="1" applyFont="1" applyAlignment="1" applyProtection="1">
      <alignment/>
      <protection/>
    </xf>
    <xf numFmtId="5" fontId="10" fillId="0" borderId="0" xfId="0" applyNumberFormat="1" applyFont="1" applyAlignment="1" applyProtection="1">
      <alignment/>
      <protection/>
    </xf>
    <xf numFmtId="5" fontId="6" fillId="0" borderId="0" xfId="0" applyNumberFormat="1" applyFont="1" applyAlignment="1" applyProtection="1">
      <alignment/>
      <protection/>
    </xf>
    <xf numFmtId="0" fontId="14" fillId="0" borderId="0" xfId="0" applyFont="1" applyAlignment="1" applyProtection="1">
      <alignment horizontal="left"/>
      <protection/>
    </xf>
    <xf numFmtId="0" fontId="15" fillId="0" borderId="0" xfId="0" applyFont="1" applyAlignment="1" applyProtection="1">
      <alignment horizontal="center"/>
      <protection/>
    </xf>
    <xf numFmtId="0" fontId="16" fillId="0" borderId="0" xfId="0" applyFont="1" applyAlignment="1">
      <alignment horizontal="center"/>
    </xf>
    <xf numFmtId="0" fontId="17" fillId="0" borderId="0" xfId="0" applyFont="1" applyAlignment="1" applyProtection="1">
      <alignment horizontal="center"/>
      <protection/>
    </xf>
    <xf numFmtId="0" fontId="19" fillId="0" borderId="0" xfId="0" applyFont="1" applyAlignment="1" applyProtection="1">
      <alignment horizontal="center"/>
      <protection/>
    </xf>
    <xf numFmtId="0" fontId="1" fillId="0" borderId="0" xfId="0" applyFont="1" applyAlignment="1">
      <alignment/>
    </xf>
    <xf numFmtId="5" fontId="3" fillId="0" borderId="0" xfId="0" applyNumberFormat="1" applyFont="1" applyAlignment="1" applyProtection="1">
      <alignment horizontal="left"/>
      <protection/>
    </xf>
    <xf numFmtId="5" fontId="11" fillId="2" borderId="0" xfId="0" applyNumberFormat="1" applyFont="1" applyFill="1" applyAlignment="1" applyProtection="1">
      <alignment/>
      <protection/>
    </xf>
    <xf numFmtId="0" fontId="3" fillId="2" borderId="0" xfId="0" applyFont="1" applyFill="1" applyAlignment="1" applyProtection="1">
      <alignment/>
      <protection/>
    </xf>
    <xf numFmtId="0" fontId="3" fillId="0" borderId="0" xfId="0" applyFont="1" applyAlignment="1" applyProtection="1">
      <alignment horizontal="left"/>
      <protection/>
    </xf>
    <xf numFmtId="0" fontId="4" fillId="0" borderId="0" xfId="0" applyFont="1" applyAlignment="1" applyProtection="1">
      <alignment/>
      <protection/>
    </xf>
    <xf numFmtId="0" fontId="9" fillId="0" borderId="0" xfId="0" applyFont="1" applyAlignment="1" applyProtection="1">
      <alignment/>
      <protection/>
    </xf>
    <xf numFmtId="0" fontId="11" fillId="0" borderId="0" xfId="0" applyFont="1" applyAlignment="1" applyProtection="1">
      <alignment/>
      <protection/>
    </xf>
    <xf numFmtId="10" fontId="3" fillId="0" borderId="0" xfId="0" applyNumberFormat="1" applyFont="1" applyAlignment="1" applyProtection="1">
      <alignment/>
      <protection/>
    </xf>
    <xf numFmtId="5" fontId="0" fillId="0" borderId="0" xfId="0" applyNumberFormat="1" applyAlignment="1">
      <alignment/>
    </xf>
    <xf numFmtId="0" fontId="24" fillId="2" borderId="1" xfId="0" applyFont="1" applyFill="1" applyBorder="1" applyAlignment="1">
      <alignment horizontal="center"/>
    </xf>
    <xf numFmtId="0" fontId="10" fillId="0" borderId="0" xfId="0" applyFont="1" applyAlignment="1" applyProtection="1">
      <alignment horizontal="left"/>
      <protection/>
    </xf>
    <xf numFmtId="0" fontId="24" fillId="0" borderId="0" xfId="0" applyFont="1" applyAlignment="1">
      <alignment/>
    </xf>
    <xf numFmtId="0" fontId="10" fillId="0" borderId="0" xfId="0" applyFont="1" applyAlignment="1" applyProtection="1">
      <alignment/>
      <protection/>
    </xf>
    <xf numFmtId="0" fontId="24" fillId="0" borderId="2" xfId="0" applyFont="1" applyBorder="1" applyAlignment="1">
      <alignment/>
    </xf>
    <xf numFmtId="0" fontId="10" fillId="0" borderId="2" xfId="0" applyFont="1" applyBorder="1" applyAlignment="1" applyProtection="1">
      <alignment horizontal="left"/>
      <protection/>
    </xf>
    <xf numFmtId="0" fontId="10" fillId="0" borderId="2" xfId="0" applyFont="1" applyBorder="1" applyAlignment="1">
      <alignment/>
    </xf>
    <xf numFmtId="0" fontId="10" fillId="0" borderId="2" xfId="0" applyFont="1" applyBorder="1" applyAlignment="1" applyProtection="1">
      <alignment/>
      <protection/>
    </xf>
    <xf numFmtId="0" fontId="10" fillId="0" borderId="2" xfId="0" applyFont="1" applyBorder="1" applyAlignment="1" applyProtection="1">
      <alignment horizontal="left" wrapText="1"/>
      <protection/>
    </xf>
    <xf numFmtId="0" fontId="9" fillId="0" borderId="2" xfId="0" applyFont="1" applyBorder="1" applyAlignment="1" applyProtection="1">
      <alignment horizontal="left"/>
      <protection/>
    </xf>
    <xf numFmtId="169" fontId="0" fillId="0" borderId="0" xfId="0" applyNumberFormat="1" applyFont="1" applyFill="1" applyAlignment="1">
      <alignment/>
    </xf>
    <xf numFmtId="169" fontId="0" fillId="0" borderId="1" xfId="0" applyNumberFormat="1" applyBorder="1" applyAlignment="1">
      <alignment/>
    </xf>
    <xf numFmtId="169" fontId="0" fillId="2" borderId="1" xfId="0" applyNumberFormat="1" applyFill="1" applyBorder="1" applyAlignment="1">
      <alignment/>
    </xf>
    <xf numFmtId="0" fontId="2" fillId="0" borderId="0" xfId="0" applyFont="1" applyAlignment="1" applyProtection="1">
      <alignment horizontal="left"/>
      <protection/>
    </xf>
    <xf numFmtId="0" fontId="18" fillId="2" borderId="0" xfId="0" applyFont="1" applyFill="1" applyAlignment="1" applyProtection="1">
      <alignment horizontal="left"/>
      <protection/>
    </xf>
    <xf numFmtId="0" fontId="20" fillId="0" borderId="0" xfId="0" applyFont="1" applyFill="1" applyAlignment="1" applyProtection="1">
      <alignment/>
      <protection/>
    </xf>
    <xf numFmtId="0" fontId="27" fillId="0" borderId="0" xfId="0" applyFont="1" applyAlignment="1">
      <alignment/>
    </xf>
    <xf numFmtId="5" fontId="11" fillId="3" borderId="0" xfId="0" applyNumberFormat="1" applyFont="1" applyFill="1" applyAlignment="1" applyProtection="1">
      <alignment/>
      <protection/>
    </xf>
    <xf numFmtId="169" fontId="13" fillId="2" borderId="0" xfId="0" applyNumberFormat="1" applyFont="1" applyFill="1" applyAlignment="1">
      <alignment/>
    </xf>
    <xf numFmtId="0" fontId="0" fillId="0" borderId="0" xfId="0" applyFont="1" applyAlignment="1">
      <alignment/>
    </xf>
    <xf numFmtId="0" fontId="28" fillId="0" borderId="0" xfId="0" applyFont="1" applyAlignment="1">
      <alignment/>
    </xf>
    <xf numFmtId="0" fontId="24"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Border="1" applyAlignment="1">
      <alignment vertical="center"/>
    </xf>
    <xf numFmtId="0" fontId="24" fillId="0" borderId="2" xfId="0" applyFont="1" applyBorder="1" applyAlignment="1">
      <alignment horizontal="center" vertical="center" wrapText="1"/>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33" fillId="0" borderId="0" xfId="0" applyFont="1" applyAlignment="1">
      <alignment vertical="center"/>
    </xf>
    <xf numFmtId="169" fontId="34" fillId="4" borderId="1" xfId="17" applyNumberFormat="1" applyFont="1" applyFill="1" applyBorder="1" applyAlignment="1">
      <alignment horizontal="center" vertical="center"/>
    </xf>
    <xf numFmtId="169" fontId="34" fillId="4" borderId="0" xfId="17" applyNumberFormat="1" applyFont="1" applyFill="1" applyBorder="1" applyAlignment="1">
      <alignment horizontal="center" vertical="center"/>
    </xf>
    <xf numFmtId="169" fontId="34" fillId="4" borderId="1" xfId="17" applyNumberFormat="1" applyFont="1" applyFill="1" applyBorder="1" applyAlignment="1">
      <alignment horizontal="center"/>
    </xf>
    <xf numFmtId="169" fontId="34" fillId="4" borderId="1" xfId="0" applyNumberFormat="1" applyFont="1" applyFill="1" applyBorder="1" applyAlignment="1">
      <alignment horizontal="center" vertical="center"/>
    </xf>
    <xf numFmtId="169" fontId="34" fillId="4" borderId="6" xfId="0" applyNumberFormat="1" applyFont="1" applyFill="1" applyBorder="1" applyAlignment="1">
      <alignment horizontal="center"/>
    </xf>
    <xf numFmtId="169" fontId="34" fillId="4" borderId="0" xfId="0" applyNumberFormat="1" applyFont="1" applyFill="1" applyAlignment="1">
      <alignment horizontal="center"/>
    </xf>
    <xf numFmtId="169" fontId="34" fillId="4" borderId="1" xfId="17" applyNumberFormat="1" applyFont="1" applyFill="1" applyBorder="1" applyAlignment="1">
      <alignment horizontal="left"/>
    </xf>
    <xf numFmtId="169" fontId="34" fillId="4" borderId="8" xfId="17" applyNumberFormat="1" applyFont="1" applyFill="1" applyBorder="1" applyAlignment="1">
      <alignment horizontal="center" vertical="center"/>
    </xf>
    <xf numFmtId="169" fontId="34" fillId="4" borderId="9" xfId="17" applyNumberFormat="1" applyFont="1" applyFill="1" applyBorder="1" applyAlignment="1">
      <alignment horizontal="center"/>
    </xf>
    <xf numFmtId="169" fontId="34" fillId="4" borderId="10" xfId="17" applyNumberFormat="1" applyFont="1" applyFill="1" applyBorder="1" applyAlignment="1">
      <alignment horizontal="center" vertical="center"/>
    </xf>
    <xf numFmtId="169" fontId="34" fillId="4" borderId="11" xfId="0" applyNumberFormat="1" applyFont="1" applyFill="1" applyBorder="1" applyAlignment="1">
      <alignment horizontal="center" vertical="center"/>
    </xf>
    <xf numFmtId="169" fontId="34" fillId="0" borderId="12" xfId="0" applyNumberFormat="1" applyFont="1" applyBorder="1" applyAlignment="1">
      <alignment horizontal="center"/>
    </xf>
    <xf numFmtId="0" fontId="32" fillId="2" borderId="0" xfId="0" applyFont="1" applyFill="1" applyAlignment="1">
      <alignment/>
    </xf>
    <xf numFmtId="0" fontId="0" fillId="2" borderId="13" xfId="0" applyFill="1" applyBorder="1" applyAlignment="1">
      <alignment/>
    </xf>
    <xf numFmtId="4" fontId="13" fillId="2" borderId="1" xfId="0" applyNumberFormat="1" applyFont="1" applyFill="1" applyBorder="1" applyAlignment="1">
      <alignment horizontal="left"/>
    </xf>
    <xf numFmtId="0" fontId="36" fillId="0" borderId="0" xfId="0" applyFont="1" applyAlignment="1">
      <alignment/>
    </xf>
    <xf numFmtId="0" fontId="37" fillId="2" borderId="0" xfId="0" applyFont="1" applyFill="1" applyAlignment="1">
      <alignment/>
    </xf>
    <xf numFmtId="9" fontId="38" fillId="0" borderId="0" xfId="0" applyNumberFormat="1" applyFont="1" applyAlignment="1">
      <alignment/>
    </xf>
    <xf numFmtId="49" fontId="0" fillId="0" borderId="0" xfId="0" applyNumberFormat="1" applyAlignment="1">
      <alignment/>
    </xf>
    <xf numFmtId="169" fontId="39" fillId="2" borderId="0" xfId="0" applyNumberFormat="1" applyFont="1" applyFill="1" applyAlignment="1">
      <alignment/>
    </xf>
    <xf numFmtId="0" fontId="36" fillId="2" borderId="0" xfId="0" applyFont="1" applyFill="1" applyAlignment="1" applyProtection="1">
      <alignment horizontal="left"/>
      <protection/>
    </xf>
    <xf numFmtId="0" fontId="0" fillId="2" borderId="0" xfId="0" applyFill="1" applyAlignment="1">
      <alignment/>
    </xf>
    <xf numFmtId="4" fontId="39" fillId="2" borderId="1" xfId="0" applyNumberFormat="1" applyFont="1" applyFill="1" applyBorder="1" applyAlignment="1">
      <alignment horizontal="left"/>
    </xf>
    <xf numFmtId="10" fontId="0" fillId="0" borderId="0" xfId="0" applyNumberFormat="1" applyAlignment="1">
      <alignment/>
    </xf>
    <xf numFmtId="0" fontId="26" fillId="0" borderId="0" xfId="0" applyFont="1" applyAlignment="1">
      <alignment/>
    </xf>
    <xf numFmtId="0" fontId="1" fillId="0" borderId="0" xfId="0" applyFont="1" applyAlignment="1">
      <alignment vertical="top"/>
    </xf>
    <xf numFmtId="5" fontId="10" fillId="0" borderId="0" xfId="0" applyNumberFormat="1" applyFont="1" applyAlignment="1" applyProtection="1">
      <alignment/>
      <protection/>
    </xf>
    <xf numFmtId="0" fontId="20" fillId="0" borderId="0" xfId="0" applyFont="1" applyFill="1" applyBorder="1" applyAlignment="1" applyProtection="1">
      <alignment/>
      <protection/>
    </xf>
    <xf numFmtId="166" fontId="20" fillId="0" borderId="0" xfId="0" applyNumberFormat="1" applyFont="1" applyFill="1" applyBorder="1" applyAlignment="1" applyProtection="1">
      <alignment horizontal="left"/>
      <protection/>
    </xf>
    <xf numFmtId="0" fontId="23" fillId="0" borderId="0" xfId="0" applyFont="1" applyBorder="1" applyAlignment="1" applyProtection="1">
      <alignment horizontal="left"/>
      <protection/>
    </xf>
    <xf numFmtId="0" fontId="0" fillId="0" borderId="0" xfId="0" applyBorder="1"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2" fillId="0" borderId="0" xfId="0" applyFont="1" applyBorder="1" applyAlignment="1" applyProtection="1">
      <alignment horizontal="left"/>
      <protection/>
    </xf>
    <xf numFmtId="0" fontId="21" fillId="0" borderId="0" xfId="0" applyFont="1" applyBorder="1" applyAlignment="1">
      <alignment/>
    </xf>
    <xf numFmtId="0" fontId="4" fillId="0" borderId="0" xfId="0" applyFont="1" applyBorder="1" applyAlignment="1">
      <alignment/>
    </xf>
    <xf numFmtId="0" fontId="5" fillId="0" borderId="0" xfId="0" applyFont="1" applyBorder="1" applyAlignment="1" applyProtection="1">
      <alignment/>
      <protection/>
    </xf>
    <xf numFmtId="5" fontId="3" fillId="0" borderId="0" xfId="0" applyNumberFormat="1" applyFont="1" applyBorder="1" applyAlignment="1" applyProtection="1">
      <alignment/>
      <protection/>
    </xf>
    <xf numFmtId="164" fontId="4" fillId="0" borderId="0" xfId="0" applyNumberFormat="1" applyFont="1" applyBorder="1" applyAlignment="1" applyProtection="1">
      <alignment horizontal="right"/>
      <protection/>
    </xf>
    <xf numFmtId="0" fontId="18" fillId="0" borderId="0" xfId="0" applyFont="1" applyFill="1" applyBorder="1" applyAlignment="1" applyProtection="1">
      <alignment horizontal="left"/>
      <protection/>
    </xf>
    <xf numFmtId="0" fontId="35" fillId="0" borderId="0" xfId="0" applyFont="1" applyFill="1" applyBorder="1" applyAlignment="1" applyProtection="1">
      <alignment/>
      <protection/>
    </xf>
    <xf numFmtId="5" fontId="6" fillId="0" borderId="0" xfId="0" applyNumberFormat="1" applyFont="1" applyBorder="1" applyAlignment="1" applyProtection="1">
      <alignment/>
      <protection/>
    </xf>
    <xf numFmtId="0" fontId="7" fillId="0" borderId="0" xfId="0" applyFont="1" applyFill="1" applyBorder="1" applyAlignment="1" applyProtection="1">
      <alignment horizontal="left"/>
      <protection/>
    </xf>
    <xf numFmtId="5" fontId="8" fillId="0" borderId="0" xfId="0" applyNumberFormat="1" applyFont="1" applyBorder="1" applyAlignment="1" applyProtection="1">
      <alignment/>
      <protection/>
    </xf>
    <xf numFmtId="0" fontId="14" fillId="0" borderId="0" xfId="0" applyFont="1" applyBorder="1" applyAlignment="1" applyProtection="1">
      <alignment horizontal="left"/>
      <protection/>
    </xf>
    <xf numFmtId="5" fontId="9" fillId="0" borderId="0" xfId="0" applyNumberFormat="1" applyFont="1" applyBorder="1" applyAlignment="1" applyProtection="1">
      <alignment/>
      <protection/>
    </xf>
    <xf numFmtId="0" fontId="6" fillId="0" borderId="0" xfId="0" applyFont="1" applyBorder="1" applyAlignment="1" applyProtection="1">
      <alignment/>
      <protection/>
    </xf>
    <xf numFmtId="5" fontId="10" fillId="0" borderId="0" xfId="0" applyNumberFormat="1" applyFont="1" applyBorder="1" applyAlignment="1" applyProtection="1">
      <alignment/>
      <protection/>
    </xf>
    <xf numFmtId="0" fontId="10" fillId="0" borderId="0" xfId="0" applyFont="1" applyBorder="1" applyAlignment="1" applyProtection="1">
      <alignment/>
      <protection/>
    </xf>
    <xf numFmtId="5" fontId="10" fillId="0" borderId="0" xfId="0" applyNumberFormat="1" applyFont="1" applyBorder="1" applyAlignment="1" applyProtection="1">
      <alignment/>
      <protection/>
    </xf>
    <xf numFmtId="0" fontId="2" fillId="0" borderId="0" xfId="0" applyFont="1" applyBorder="1" applyAlignment="1" applyProtection="1">
      <alignment/>
      <protection/>
    </xf>
    <xf numFmtId="0" fontId="10" fillId="0" borderId="0" xfId="0" applyFont="1" applyBorder="1" applyAlignment="1" applyProtection="1">
      <alignment/>
      <protection/>
    </xf>
    <xf numFmtId="0" fontId="9" fillId="0" borderId="0" xfId="0" applyFont="1" applyBorder="1" applyAlignment="1" applyProtection="1">
      <alignment/>
      <protection/>
    </xf>
    <xf numFmtId="5" fontId="11" fillId="0" borderId="0" xfId="0" applyNumberFormat="1" applyFont="1" applyBorder="1" applyAlignment="1" applyProtection="1">
      <alignment/>
      <protection/>
    </xf>
    <xf numFmtId="0" fontId="11" fillId="0" borderId="0" xfId="0" applyFont="1" applyBorder="1" applyAlignment="1" applyProtection="1">
      <alignment/>
      <protection/>
    </xf>
    <xf numFmtId="0" fontId="22" fillId="0" borderId="0" xfId="0" applyFont="1" applyBorder="1" applyAlignment="1">
      <alignment/>
    </xf>
    <xf numFmtId="5" fontId="12" fillId="0" borderId="0" xfId="0" applyNumberFormat="1" applyFont="1" applyBorder="1" applyAlignment="1" applyProtection="1">
      <alignment/>
      <protection/>
    </xf>
    <xf numFmtId="0" fontId="6" fillId="0" borderId="0" xfId="0" applyFont="1" applyBorder="1" applyAlignment="1" applyProtection="1">
      <alignment horizontal="left"/>
      <protection/>
    </xf>
    <xf numFmtId="165" fontId="11" fillId="0" borderId="0" xfId="0" applyNumberFormat="1" applyFont="1" applyBorder="1" applyAlignment="1" applyProtection="1">
      <alignment/>
      <protection/>
    </xf>
    <xf numFmtId="5" fontId="1" fillId="0" borderId="0" xfId="0" applyNumberFormat="1" applyFont="1" applyBorder="1" applyAlignment="1">
      <alignment/>
    </xf>
    <xf numFmtId="0" fontId="9" fillId="0" borderId="0" xfId="0" applyFont="1" applyBorder="1" applyAlignment="1" applyProtection="1">
      <alignment horizontal="left"/>
      <protection/>
    </xf>
    <xf numFmtId="165" fontId="9" fillId="0" borderId="0" xfId="0" applyNumberFormat="1" applyFont="1" applyBorder="1" applyAlignment="1" applyProtection="1">
      <alignment/>
      <protection/>
    </xf>
    <xf numFmtId="0" fontId="1" fillId="0" borderId="0" xfId="0" applyFont="1" applyBorder="1" applyAlignment="1">
      <alignment/>
    </xf>
    <xf numFmtId="165" fontId="3" fillId="0" borderId="0" xfId="0" applyNumberFormat="1" applyFont="1" applyBorder="1" applyAlignment="1" applyProtection="1">
      <alignment/>
      <protection/>
    </xf>
    <xf numFmtId="0" fontId="3" fillId="0" borderId="0" xfId="0" applyFont="1" applyBorder="1" applyAlignment="1" applyProtection="1">
      <alignment horizontal="left"/>
      <protection/>
    </xf>
    <xf numFmtId="5" fontId="13" fillId="0" borderId="0" xfId="0" applyNumberFormat="1" applyFont="1" applyBorder="1" applyAlignment="1">
      <alignment/>
    </xf>
    <xf numFmtId="0" fontId="3" fillId="0" borderId="0" xfId="0" applyFont="1" applyBorder="1" applyAlignment="1">
      <alignment/>
    </xf>
    <xf numFmtId="5" fontId="1" fillId="0" borderId="0" xfId="0" applyNumberFormat="1" applyFont="1" applyBorder="1" applyAlignment="1">
      <alignment/>
    </xf>
    <xf numFmtId="0" fontId="10"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0" fontId="24" fillId="0" borderId="0" xfId="0" applyFont="1" applyBorder="1" applyAlignment="1">
      <alignment/>
    </xf>
    <xf numFmtId="5" fontId="0" fillId="0" borderId="0" xfId="0" applyNumberFormat="1" applyBorder="1" applyAlignment="1" applyProtection="1">
      <alignment/>
      <protection/>
    </xf>
    <xf numFmtId="165" fontId="0" fillId="0" borderId="0" xfId="0" applyNumberFormat="1" applyBorder="1" applyAlignment="1" applyProtection="1">
      <alignment/>
      <protection/>
    </xf>
    <xf numFmtId="0" fontId="10" fillId="0" borderId="0" xfId="0" applyFont="1" applyBorder="1" applyAlignment="1" applyProtection="1">
      <alignment horizontal="left"/>
      <protection/>
    </xf>
    <xf numFmtId="5" fontId="10" fillId="0" borderId="0" xfId="0" applyNumberFormat="1" applyFont="1" applyBorder="1" applyAlignment="1" applyProtection="1">
      <alignment/>
      <protection/>
    </xf>
    <xf numFmtId="165" fontId="2" fillId="0" borderId="0" xfId="0" applyNumberFormat="1" applyFont="1" applyBorder="1" applyAlignment="1" applyProtection="1">
      <alignment/>
      <protection/>
    </xf>
    <xf numFmtId="5" fontId="4" fillId="0" borderId="0" xfId="0" applyNumberFormat="1" applyFont="1" applyBorder="1" applyAlignment="1" applyProtection="1">
      <alignment horizontal="left"/>
      <protection/>
    </xf>
    <xf numFmtId="5" fontId="4" fillId="0" borderId="0" xfId="0" applyNumberFormat="1" applyFont="1" applyBorder="1" applyAlignment="1" applyProtection="1">
      <alignment/>
      <protection/>
    </xf>
    <xf numFmtId="165" fontId="4" fillId="0" borderId="0" xfId="0" applyNumberFormat="1" applyFont="1" applyBorder="1" applyAlignment="1" applyProtection="1">
      <alignment/>
      <protection/>
    </xf>
    <xf numFmtId="0" fontId="1" fillId="0" borderId="0" xfId="0" applyFont="1" applyBorder="1" applyAlignment="1">
      <alignment/>
    </xf>
    <xf numFmtId="166" fontId="4" fillId="0" borderId="0" xfId="0" applyNumberFormat="1" applyFont="1" applyBorder="1" applyAlignment="1" applyProtection="1">
      <alignment/>
      <protection/>
    </xf>
    <xf numFmtId="167" fontId="4" fillId="0" borderId="0" xfId="0" applyNumberFormat="1" applyFont="1" applyBorder="1" applyAlignment="1" applyProtection="1">
      <alignment/>
      <protection/>
    </xf>
    <xf numFmtId="0" fontId="24" fillId="0" borderId="2" xfId="0" applyFont="1" applyFill="1" applyBorder="1" applyAlignment="1">
      <alignment/>
    </xf>
    <xf numFmtId="0" fontId="10" fillId="0" borderId="2" xfId="0" applyFont="1" applyFill="1" applyBorder="1" applyAlignment="1" applyProtection="1">
      <alignment horizontal="left"/>
      <protection/>
    </xf>
    <xf numFmtId="0" fontId="10" fillId="0" borderId="2" xfId="0" applyFont="1" applyFill="1" applyBorder="1" applyAlignment="1">
      <alignment/>
    </xf>
    <xf numFmtId="0" fontId="10" fillId="0" borderId="2" xfId="0" applyFont="1" applyFill="1" applyBorder="1" applyAlignment="1" applyProtection="1">
      <alignment/>
      <protection/>
    </xf>
    <xf numFmtId="0" fontId="40" fillId="2" borderId="13" xfId="0" applyFont="1" applyFill="1" applyBorder="1" applyAlignment="1">
      <alignment/>
    </xf>
    <xf numFmtId="4" fontId="41" fillId="2" borderId="1" xfId="0" applyNumberFormat="1" applyFont="1" applyFill="1" applyBorder="1" applyAlignment="1">
      <alignment horizontal="left"/>
    </xf>
    <xf numFmtId="0" fontId="32" fillId="0" borderId="0" xfId="0" applyFont="1" applyAlignment="1">
      <alignment/>
    </xf>
    <xf numFmtId="0" fontId="32" fillId="0" borderId="1" xfId="0" applyFont="1" applyBorder="1" applyAlignment="1">
      <alignment/>
    </xf>
    <xf numFmtId="169" fontId="32" fillId="0" borderId="6" xfId="17" applyNumberFormat="1" applyFont="1" applyBorder="1" applyAlignment="1">
      <alignment horizontal="center" vertical="center"/>
    </xf>
    <xf numFmtId="9" fontId="32" fillId="0" borderId="1" xfId="0" applyNumberFormat="1" applyFont="1" applyFill="1" applyBorder="1" applyAlignment="1">
      <alignment vertical="center"/>
    </xf>
    <xf numFmtId="169" fontId="32" fillId="0" borderId="0" xfId="17" applyNumberFormat="1" applyFont="1" applyAlignment="1">
      <alignment horizontal="center" vertical="center"/>
    </xf>
    <xf numFmtId="165" fontId="32" fillId="0" borderId="1" xfId="0" applyNumberFormat="1" applyFont="1" applyFill="1" applyBorder="1" applyAlignment="1">
      <alignment horizontal="left" vertical="center"/>
    </xf>
    <xf numFmtId="169" fontId="32" fillId="0" borderId="0" xfId="17" applyNumberFormat="1" applyFont="1" applyBorder="1" applyAlignment="1">
      <alignment horizontal="center" vertical="center"/>
    </xf>
    <xf numFmtId="165" fontId="32" fillId="0" borderId="1" xfId="0" applyNumberFormat="1" applyFont="1" applyFill="1" applyBorder="1" applyAlignment="1">
      <alignment vertical="center"/>
    </xf>
    <xf numFmtId="0" fontId="32" fillId="0" borderId="1" xfId="0" applyFont="1" applyBorder="1" applyAlignment="1">
      <alignment vertical="center"/>
    </xf>
    <xf numFmtId="165" fontId="32" fillId="0" borderId="1" xfId="0" applyNumberFormat="1" applyFont="1" applyFill="1" applyBorder="1" applyAlignment="1">
      <alignment horizontal="right" vertical="center"/>
    </xf>
    <xf numFmtId="44" fontId="31" fillId="0" borderId="1" xfId="17" applyFont="1" applyBorder="1" applyAlignment="1">
      <alignment horizontal="center" vertical="center"/>
    </xf>
    <xf numFmtId="0" fontId="42" fillId="0" borderId="0" xfId="0" applyFont="1" applyAlignment="1">
      <alignment/>
    </xf>
    <xf numFmtId="0" fontId="42" fillId="0" borderId="0" xfId="0" applyFont="1" applyAlignment="1">
      <alignment vertical="top"/>
    </xf>
    <xf numFmtId="0" fontId="44" fillId="3" borderId="14" xfId="2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1" fillId="0" borderId="0" xfId="0" applyFont="1" applyAlignment="1" applyProtection="1">
      <alignment horizontal="center"/>
      <protection/>
    </xf>
    <xf numFmtId="0" fontId="3" fillId="0" borderId="0" xfId="0" applyFont="1" applyAlignment="1" applyProtection="1">
      <alignment horizontal="left" indent="2"/>
      <protection/>
    </xf>
    <xf numFmtId="0" fontId="1" fillId="0" borderId="0" xfId="0" applyFont="1" applyBorder="1" applyAlignment="1">
      <alignment horizontal="left" vertical="top" wrapText="1" indent="1"/>
    </xf>
    <xf numFmtId="9" fontId="0" fillId="0" borderId="0" xfId="21" applyAlignment="1">
      <alignment/>
    </xf>
    <xf numFmtId="0" fontId="1" fillId="0" borderId="1" xfId="0" applyFont="1" applyBorder="1" applyAlignment="1">
      <alignment horizontal="left" vertical="top" wrapText="1" indent="1"/>
    </xf>
    <xf numFmtId="0" fontId="3" fillId="0" borderId="0" xfId="0" applyFont="1" applyAlignment="1" applyProtection="1">
      <alignment horizontal="left" indent="1"/>
      <protection/>
    </xf>
    <xf numFmtId="0" fontId="1" fillId="0" borderId="0" xfId="0" applyFont="1" applyAlignment="1">
      <alignment horizontal="left" indent="1"/>
    </xf>
    <xf numFmtId="0" fontId="3" fillId="0" borderId="2" xfId="0" applyFont="1" applyBorder="1" applyAlignment="1" applyProtection="1">
      <alignment/>
      <protection/>
    </xf>
    <xf numFmtId="165" fontId="1" fillId="0" borderId="0" xfId="0" applyNumberFormat="1" applyFont="1" applyAlignment="1">
      <alignment/>
    </xf>
    <xf numFmtId="5" fontId="9" fillId="0" borderId="0" xfId="0" applyNumberFormat="1" applyFont="1" applyAlignment="1" applyProtection="1">
      <alignment/>
      <protection/>
    </xf>
    <xf numFmtId="165" fontId="9" fillId="0" borderId="0" xfId="0" applyNumberFormat="1" applyFont="1" applyAlignment="1" applyProtection="1">
      <alignment/>
      <protection/>
    </xf>
    <xf numFmtId="0" fontId="11" fillId="0" borderId="0" xfId="0" applyFont="1" applyAlignment="1" applyProtection="1">
      <alignment horizontal="left"/>
      <protection/>
    </xf>
    <xf numFmtId="0" fontId="45" fillId="0" borderId="0" xfId="0" applyFont="1" applyAlignment="1" applyProtection="1">
      <alignment horizontal="center"/>
      <protection/>
    </xf>
    <xf numFmtId="0" fontId="26" fillId="0" borderId="0" xfId="0" applyFont="1" applyAlignment="1">
      <alignment wrapText="1"/>
    </xf>
    <xf numFmtId="0" fontId="11" fillId="0" borderId="0" xfId="0" applyFont="1" applyAlignment="1" applyProtection="1">
      <alignment/>
      <protection/>
    </xf>
    <xf numFmtId="0" fontId="46" fillId="0" borderId="0" xfId="0" applyFont="1" applyAlignment="1">
      <alignment horizontal="center"/>
    </xf>
    <xf numFmtId="0" fontId="47" fillId="0" borderId="0" xfId="0" applyFont="1" applyAlignment="1" applyProtection="1">
      <alignment/>
      <protection/>
    </xf>
    <xf numFmtId="0" fontId="46" fillId="0" borderId="0" xfId="20" applyFont="1" applyAlignment="1" applyProtection="1">
      <alignment horizontal="left"/>
      <protection/>
    </xf>
    <xf numFmtId="0" fontId="46" fillId="0" borderId="0" xfId="0" applyFont="1" applyAlignment="1">
      <alignment/>
    </xf>
    <xf numFmtId="0" fontId="48" fillId="0" borderId="0" xfId="20" applyFont="1" applyAlignment="1" applyProtection="1">
      <alignment horizontal="center"/>
      <protection/>
    </xf>
    <xf numFmtId="0" fontId="48" fillId="0" borderId="0" xfId="20" applyFont="1" applyAlignment="1">
      <alignment/>
    </xf>
    <xf numFmtId="5" fontId="24" fillId="0" borderId="0" xfId="0" applyNumberFormat="1" applyFont="1" applyAlignment="1">
      <alignment/>
    </xf>
    <xf numFmtId="165" fontId="3" fillId="0" borderId="0" xfId="0" applyNumberFormat="1" applyFont="1" applyAlignment="1" applyProtection="1">
      <alignment horizontal="right"/>
      <protection/>
    </xf>
    <xf numFmtId="0" fontId="49" fillId="0" borderId="0" xfId="0" applyFont="1" applyAlignment="1">
      <alignment vertical="top"/>
    </xf>
    <xf numFmtId="5" fontId="50" fillId="0" borderId="0" xfId="0" applyNumberFormat="1" applyFont="1" applyAlignment="1" applyProtection="1">
      <alignment/>
      <protection/>
    </xf>
    <xf numFmtId="0" fontId="8" fillId="0" borderId="0" xfId="0" applyFont="1" applyAlignment="1" applyProtection="1">
      <alignment horizontal="left"/>
      <protection/>
    </xf>
    <xf numFmtId="0" fontId="31" fillId="0" borderId="0" xfId="0" applyFont="1" applyAlignment="1">
      <alignment/>
    </xf>
    <xf numFmtId="165" fontId="43" fillId="0" borderId="0" xfId="0" applyNumberFormat="1" applyFont="1" applyAlignment="1">
      <alignment/>
    </xf>
    <xf numFmtId="169" fontId="42" fillId="2" borderId="0" xfId="0" applyNumberFormat="1" applyFont="1" applyFill="1" applyAlignment="1">
      <alignment/>
    </xf>
    <xf numFmtId="0" fontId="0" fillId="0" borderId="0" xfId="0" applyAlignment="1">
      <alignment vertical="top" wrapText="1"/>
    </xf>
    <xf numFmtId="5" fontId="43" fillId="0" borderId="0" xfId="0" applyNumberFormat="1" applyFont="1" applyAlignment="1">
      <alignment/>
    </xf>
    <xf numFmtId="5" fontId="6" fillId="2" borderId="0" xfId="0" applyNumberFormat="1" applyFont="1" applyFill="1" applyAlignment="1" applyProtection="1">
      <alignment/>
      <protection/>
    </xf>
    <xf numFmtId="0" fontId="26" fillId="2" borderId="0" xfId="0" applyFont="1" applyFill="1" applyAlignment="1">
      <alignment/>
    </xf>
    <xf numFmtId="0" fontId="51" fillId="2" borderId="0" xfId="0" applyFont="1" applyFill="1" applyAlignment="1" applyProtection="1">
      <alignment/>
      <protection/>
    </xf>
    <xf numFmtId="164" fontId="52" fillId="0" borderId="0" xfId="0" applyNumberFormat="1" applyFont="1" applyAlignment="1" applyProtection="1">
      <alignment horizontal="left"/>
      <protection/>
    </xf>
    <xf numFmtId="0" fontId="29" fillId="0" borderId="0" xfId="20" applyAlignment="1">
      <alignment/>
    </xf>
    <xf numFmtId="0" fontId="53" fillId="0" borderId="0" xfId="20" applyFont="1" applyAlignment="1">
      <alignment/>
    </xf>
    <xf numFmtId="0" fontId="54" fillId="0" borderId="0" xfId="0" applyFont="1" applyAlignment="1" applyProtection="1">
      <alignment/>
      <protection/>
    </xf>
    <xf numFmtId="0" fontId="48" fillId="0" borderId="0" xfId="20" applyFont="1" applyAlignment="1" applyProtection="1">
      <alignment horizontal="left"/>
      <protection/>
    </xf>
    <xf numFmtId="0" fontId="0" fillId="0" borderId="0" xfId="0" applyFont="1" applyAlignment="1">
      <alignment horizontal="left" indent="4"/>
    </xf>
    <xf numFmtId="0" fontId="2" fillId="0" borderId="0" xfId="0" applyFont="1" applyAlignment="1" applyProtection="1">
      <alignment/>
      <protection/>
    </xf>
    <xf numFmtId="0" fontId="29" fillId="3" borderId="14" xfId="20" applyFill="1" applyBorder="1" applyAlignment="1" applyProtection="1">
      <alignment horizontal="left"/>
      <protection/>
    </xf>
    <xf numFmtId="0" fontId="55" fillId="0" borderId="0" xfId="0" applyFont="1" applyAlignment="1">
      <alignment/>
    </xf>
    <xf numFmtId="0" fontId="56" fillId="0" borderId="0" xfId="0" applyFont="1" applyAlignment="1">
      <alignment/>
    </xf>
    <xf numFmtId="0" fontId="57" fillId="0" borderId="0" xfId="20" applyFont="1" applyAlignment="1">
      <alignment/>
    </xf>
    <xf numFmtId="0" fontId="31" fillId="0" borderId="0" xfId="0" applyFont="1" applyAlignment="1">
      <alignment horizontal="center"/>
    </xf>
    <xf numFmtId="0" fontId="16" fillId="0" borderId="0" xfId="0" applyFont="1" applyAlignment="1">
      <alignment/>
    </xf>
    <xf numFmtId="0" fontId="58" fillId="0" borderId="0" xfId="0" applyFont="1" applyAlignment="1">
      <alignment horizontal="left" indent="2"/>
    </xf>
    <xf numFmtId="0" fontId="56" fillId="0" borderId="0" xfId="0" applyFont="1" applyAlignment="1">
      <alignment horizontal="left" indent="4"/>
    </xf>
    <xf numFmtId="0" fontId="56" fillId="0" borderId="0" xfId="0" applyFont="1" applyAlignment="1">
      <alignment horizontal="left" indent="2"/>
    </xf>
    <xf numFmtId="0" fontId="0" fillId="0" borderId="0" xfId="0" applyFont="1" applyAlignment="1">
      <alignment horizontal="left" indent="2"/>
    </xf>
    <xf numFmtId="0" fontId="0" fillId="0" borderId="15" xfId="0" applyBorder="1" applyAlignment="1">
      <alignment/>
    </xf>
    <xf numFmtId="0" fontId="16" fillId="0" borderId="0" xfId="0" applyFont="1" applyAlignment="1">
      <alignment horizontal="left" indent="2"/>
    </xf>
    <xf numFmtId="0" fontId="31" fillId="0" borderId="0" xfId="0" applyFont="1" applyAlignment="1">
      <alignment/>
    </xf>
    <xf numFmtId="0" fontId="62" fillId="0" borderId="0" xfId="0" applyFont="1" applyAlignment="1">
      <alignment/>
    </xf>
    <xf numFmtId="0" fontId="60" fillId="0" borderId="0" xfId="0" applyFont="1" applyAlignment="1">
      <alignment horizontal="left" indent="4"/>
    </xf>
    <xf numFmtId="0" fontId="2" fillId="0" borderId="0" xfId="0" applyFont="1" applyAlignment="1">
      <alignment/>
    </xf>
    <xf numFmtId="0" fontId="63" fillId="0" borderId="0" xfId="0" applyFont="1" applyAlignment="1">
      <alignment horizontal="left" indent="4"/>
    </xf>
    <xf numFmtId="0" fontId="10" fillId="0" borderId="0" xfId="0" applyFont="1" applyAlignment="1">
      <alignment horizontal="center"/>
    </xf>
    <xf numFmtId="0" fontId="10" fillId="0" borderId="0" xfId="0" applyFont="1" applyAlignment="1">
      <alignment/>
    </xf>
    <xf numFmtId="0" fontId="65" fillId="0" borderId="0" xfId="0" applyFont="1" applyAlignment="1">
      <alignment/>
    </xf>
    <xf numFmtId="0" fontId="66" fillId="0" borderId="0" xfId="0" applyFont="1" applyAlignment="1">
      <alignment/>
    </xf>
    <xf numFmtId="0" fontId="0" fillId="0" borderId="0" xfId="0" applyFont="1" applyAlignment="1">
      <alignment horizontal="left" indent="8"/>
    </xf>
    <xf numFmtId="0" fontId="2" fillId="0" borderId="0" xfId="0" applyFont="1" applyAlignment="1">
      <alignment horizontal="left" indent="4"/>
    </xf>
    <xf numFmtId="0" fontId="2" fillId="0" borderId="0" xfId="0" applyFont="1" applyAlignment="1">
      <alignment horizontal="left"/>
    </xf>
    <xf numFmtId="0" fontId="0" fillId="0" borderId="0" xfId="0" applyFont="1" applyAlignment="1">
      <alignment horizontal="left"/>
    </xf>
    <xf numFmtId="0" fontId="59" fillId="0" borderId="0" xfId="0" applyFont="1" applyAlignment="1">
      <alignment horizontal="left" indent="2"/>
    </xf>
    <xf numFmtId="0" fontId="24" fillId="0" borderId="0" xfId="0" applyFont="1" applyAlignment="1">
      <alignment horizontal="left" indent="4"/>
    </xf>
    <xf numFmtId="0" fontId="2" fillId="0" borderId="0" xfId="0" applyFont="1" applyAlignment="1">
      <alignment horizontal="left" indent="8"/>
    </xf>
    <xf numFmtId="0" fontId="67" fillId="0" borderId="0" xfId="0" applyFont="1" applyAlignment="1">
      <alignment/>
    </xf>
    <xf numFmtId="0" fontId="63" fillId="0" borderId="0" xfId="0" applyFont="1" applyAlignment="1">
      <alignment/>
    </xf>
    <xf numFmtId="0" fontId="68" fillId="0" borderId="0" xfId="20" applyFont="1" applyAlignment="1">
      <alignment/>
    </xf>
    <xf numFmtId="0" fontId="69" fillId="0" borderId="0" xfId="0" applyFont="1" applyAlignment="1">
      <alignment horizontal="center"/>
    </xf>
    <xf numFmtId="0" fontId="0" fillId="0" borderId="0" xfId="0" applyFont="1" applyAlignment="1">
      <alignment horizontal="justify"/>
    </xf>
    <xf numFmtId="0" fontId="60" fillId="0" borderId="0" xfId="0" applyFont="1" applyAlignment="1">
      <alignment horizontal="left" vertical="top" wrapText="1" indent="2"/>
    </xf>
    <xf numFmtId="0" fontId="70" fillId="0" borderId="0" xfId="0" applyFont="1" applyAlignment="1">
      <alignment/>
    </xf>
    <xf numFmtId="0" fontId="8" fillId="0" borderId="0" xfId="0" applyFont="1" applyAlignment="1">
      <alignment/>
    </xf>
    <xf numFmtId="0" fontId="60" fillId="0" borderId="0" xfId="0" applyFont="1" applyAlignment="1">
      <alignment horizontal="justify"/>
    </xf>
    <xf numFmtId="0" fontId="0" fillId="0" borderId="0" xfId="0" applyFont="1" applyAlignment="1">
      <alignment horizontal="left" indent="1"/>
    </xf>
    <xf numFmtId="0" fontId="71" fillId="0" borderId="0" xfId="0" applyFont="1" applyAlignment="1">
      <alignment/>
    </xf>
    <xf numFmtId="0" fontId="72" fillId="0" borderId="0" xfId="0" applyFont="1" applyAlignment="1">
      <alignment horizontal="left" indent="4"/>
    </xf>
    <xf numFmtId="0" fontId="29" fillId="0" borderId="0" xfId="20" applyAlignment="1">
      <alignment horizontal="left" indent="8"/>
    </xf>
    <xf numFmtId="0" fontId="48" fillId="0" borderId="0" xfId="20" applyFont="1" applyAlignment="1">
      <alignment horizontal="left" indent="8"/>
    </xf>
    <xf numFmtId="0" fontId="74" fillId="0" borderId="0" xfId="0" applyFont="1" applyAlignment="1">
      <alignment horizontal="center"/>
    </xf>
    <xf numFmtId="0" fontId="6" fillId="0" borderId="0" xfId="0" applyFont="1" applyAlignment="1">
      <alignment/>
    </xf>
    <xf numFmtId="0" fontId="75" fillId="0" borderId="0" xfId="0" applyFont="1" applyAlignment="1">
      <alignment/>
    </xf>
    <xf numFmtId="0" fontId="2" fillId="0" borderId="0" xfId="0" applyFont="1" applyAlignment="1">
      <alignment horizontal="left" indent="1"/>
    </xf>
    <xf numFmtId="0" fontId="22" fillId="0" borderId="0" xfId="0" applyFont="1" applyAlignment="1">
      <alignment horizontal="center"/>
    </xf>
    <xf numFmtId="0" fontId="6" fillId="0" borderId="0" xfId="0" applyFont="1" applyAlignment="1">
      <alignment horizontal="left" indent="1"/>
    </xf>
    <xf numFmtId="0" fontId="56" fillId="0" borderId="0" xfId="0" applyFont="1" applyAlignment="1">
      <alignment horizontal="left" indent="1"/>
    </xf>
    <xf numFmtId="0" fontId="42" fillId="0" borderId="0" xfId="0" applyFont="1" applyAlignment="1">
      <alignment horizontal="left" indent="1"/>
    </xf>
    <xf numFmtId="0" fontId="58" fillId="0" borderId="0" xfId="0" applyFont="1" applyAlignment="1">
      <alignment horizontal="left" indent="1"/>
    </xf>
    <xf numFmtId="0" fontId="77" fillId="0" borderId="0" xfId="0" applyFont="1" applyAlignment="1">
      <alignment horizontal="left" indent="1"/>
    </xf>
    <xf numFmtId="0" fontId="26" fillId="0" borderId="0" xfId="0" applyFont="1" applyAlignment="1">
      <alignment horizontal="left" indent="1"/>
    </xf>
    <xf numFmtId="0" fontId="78" fillId="0" borderId="0" xfId="0" applyFont="1" applyAlignment="1">
      <alignment horizontal="center"/>
    </xf>
    <xf numFmtId="0" fontId="63" fillId="0" borderId="0" xfId="0" applyFont="1" applyAlignment="1">
      <alignment horizontal="left" indent="2"/>
    </xf>
    <xf numFmtId="0" fontId="2" fillId="0" borderId="0" xfId="0" applyFont="1" applyAlignment="1">
      <alignment horizontal="left" indent="2"/>
    </xf>
    <xf numFmtId="0" fontId="6" fillId="0" borderId="0" xfId="0" applyFont="1" applyAlignment="1">
      <alignment horizontal="left" indent="2"/>
    </xf>
    <xf numFmtId="0" fontId="42" fillId="0" borderId="0" xfId="0" applyFont="1" applyAlignment="1">
      <alignment horizontal="left" indent="2"/>
    </xf>
    <xf numFmtId="5" fontId="0" fillId="0" borderId="0" xfId="0" applyNumberFormat="1" applyBorder="1" applyAlignment="1">
      <alignment/>
    </xf>
    <xf numFmtId="3" fontId="0" fillId="0" borderId="0" xfId="0" applyNumberFormat="1" applyAlignment="1">
      <alignment/>
    </xf>
    <xf numFmtId="7" fontId="0" fillId="0" borderId="0" xfId="0" applyNumberFormat="1" applyAlignment="1">
      <alignment/>
    </xf>
    <xf numFmtId="0" fontId="53" fillId="0" borderId="0" xfId="20" applyFont="1" applyAlignment="1">
      <alignment/>
    </xf>
    <xf numFmtId="0" fontId="48" fillId="0" borderId="0" xfId="20" applyFont="1" applyAlignment="1">
      <alignment/>
    </xf>
    <xf numFmtId="0" fontId="48" fillId="0" borderId="0" xfId="20" applyFont="1" applyAlignment="1" applyProtection="1">
      <alignment horizontal="left"/>
      <protection/>
    </xf>
    <xf numFmtId="0" fontId="79" fillId="0" borderId="0" xfId="0" applyFont="1" applyAlignment="1">
      <alignment/>
    </xf>
    <xf numFmtId="0" fontId="79" fillId="0" borderId="0" xfId="0" applyFont="1" applyAlignment="1">
      <alignment horizontal="left" indent="2"/>
    </xf>
    <xf numFmtId="0" fontId="80" fillId="0" borderId="0" xfId="0" applyFont="1" applyAlignment="1">
      <alignment horizontal="left" indent="2"/>
    </xf>
    <xf numFmtId="0" fontId="29" fillId="0" borderId="0" xfId="20" applyAlignment="1">
      <alignment/>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0" fillId="0" borderId="0" xfId="0" applyFont="1" applyAlignment="1">
      <alignment wrapText="1"/>
    </xf>
    <xf numFmtId="0" fontId="0" fillId="0" borderId="0" xfId="0" applyAlignment="1">
      <alignment wrapText="1"/>
    </xf>
    <xf numFmtId="0" fontId="25" fillId="0" borderId="0" xfId="0" applyFont="1" applyAlignment="1" applyProtection="1">
      <alignment horizontal="center" wrapText="1"/>
      <protection/>
    </xf>
    <xf numFmtId="0" fontId="26" fillId="0" borderId="0" xfId="0" applyFont="1" applyAlignment="1">
      <alignment/>
    </xf>
    <xf numFmtId="0" fontId="25" fillId="0" borderId="0" xfId="0" applyFont="1" applyBorder="1" applyAlignment="1" applyProtection="1">
      <alignment horizontal="center" wrapText="1"/>
      <protection/>
    </xf>
    <xf numFmtId="0" fontId="26" fillId="0" borderId="0" xfId="0" applyFont="1" applyBorder="1" applyAlignment="1">
      <alignment/>
    </xf>
    <xf numFmtId="0" fontId="1" fillId="0" borderId="0" xfId="0" applyFont="1" applyAlignment="1">
      <alignment vertical="top" wrapText="1"/>
    </xf>
    <xf numFmtId="0" fontId="31"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31</xdr:row>
      <xdr:rowOff>9525</xdr:rowOff>
    </xdr:from>
    <xdr:to>
      <xdr:col>10</xdr:col>
      <xdr:colOff>695325</xdr:colOff>
      <xdr:row>59</xdr:row>
      <xdr:rowOff>47625</xdr:rowOff>
    </xdr:to>
    <xdr:pic>
      <xdr:nvPicPr>
        <xdr:cNvPr id="1" name="Picture 21"/>
        <xdr:cNvPicPr preferRelativeResize="1">
          <a:picLocks noChangeAspect="1"/>
        </xdr:cNvPicPr>
      </xdr:nvPicPr>
      <xdr:blipFill>
        <a:blip r:embed="rId1"/>
        <a:stretch>
          <a:fillRect/>
        </a:stretch>
      </xdr:blipFill>
      <xdr:spPr>
        <a:xfrm>
          <a:off x="66675" y="5924550"/>
          <a:ext cx="8248650" cy="5372100"/>
        </a:xfrm>
        <a:prstGeom prst="rect">
          <a:avLst/>
        </a:prstGeom>
        <a:noFill/>
        <a:ln w="9525" cmpd="sng">
          <a:noFill/>
        </a:ln>
      </xdr:spPr>
    </xdr:pic>
    <xdr:clientData/>
  </xdr:twoCellAnchor>
  <xdr:twoCellAnchor editAs="oneCell">
    <xdr:from>
      <xdr:col>0</xdr:col>
      <xdr:colOff>352425</xdr:colOff>
      <xdr:row>1</xdr:row>
      <xdr:rowOff>95250</xdr:rowOff>
    </xdr:from>
    <xdr:to>
      <xdr:col>10</xdr:col>
      <xdr:colOff>304800</xdr:colOff>
      <xdr:row>29</xdr:row>
      <xdr:rowOff>95250</xdr:rowOff>
    </xdr:to>
    <xdr:pic>
      <xdr:nvPicPr>
        <xdr:cNvPr id="2" name="Picture 22"/>
        <xdr:cNvPicPr preferRelativeResize="1">
          <a:picLocks noChangeAspect="1"/>
        </xdr:cNvPicPr>
      </xdr:nvPicPr>
      <xdr:blipFill>
        <a:blip r:embed="rId2"/>
        <a:stretch>
          <a:fillRect/>
        </a:stretch>
      </xdr:blipFill>
      <xdr:spPr>
        <a:xfrm>
          <a:off x="352425" y="295275"/>
          <a:ext cx="7572375" cy="533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Documents%20and%20Settings\sberry\Documents%20and%20Settings\InterSelfDDev\testing\9-01CorePkgs.doc"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file://D:\xExcel\Fy2002\LATEST%20INFO\Finals9-01\Final%20Docs\1Core%20Pkg%20Descriptions\Software%20Development_CarlG.doc" TargetMode="External" /><Relationship Id="rId2" Type="http://schemas.openxmlformats.org/officeDocument/2006/relationships/hyperlink" Target="file://D:\xExcel\Fy2002\LATEST%20INFO\Finals9-01\Final%20Docs\1Core%20Pkg%20Descriptions\Software%20Development_CarlG.doc"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workbookViewId="0" topLeftCell="A1">
      <selection activeCell="A5" sqref="A5:I11"/>
    </sheetView>
  </sheetViews>
  <sheetFormatPr defaultColWidth="8.88671875" defaultRowHeight="15"/>
  <sheetData>
    <row r="1" spans="1:8" ht="23.25">
      <c r="A1" s="207" t="s">
        <v>329</v>
      </c>
      <c r="C1" s="106"/>
      <c r="D1" s="106"/>
      <c r="E1" s="106"/>
      <c r="F1" s="106"/>
      <c r="G1" s="106"/>
      <c r="H1" s="106"/>
    </row>
    <row r="2" spans="1:8" ht="15">
      <c r="A2" s="106"/>
      <c r="B2" s="106"/>
      <c r="C2" s="106"/>
      <c r="D2" s="106"/>
      <c r="E2" s="106"/>
      <c r="F2" s="106"/>
      <c r="G2" s="106"/>
      <c r="H2" s="106"/>
    </row>
    <row r="3" spans="1:8" ht="15.75">
      <c r="A3" s="181" t="s">
        <v>268</v>
      </c>
      <c r="B3" s="106"/>
      <c r="C3" s="106"/>
      <c r="D3" s="106"/>
      <c r="E3" s="106"/>
      <c r="F3" s="106"/>
      <c r="G3" s="106"/>
      <c r="H3" s="106"/>
    </row>
    <row r="4" spans="1:8" ht="15">
      <c r="A4" s="106"/>
      <c r="B4" s="106"/>
      <c r="C4" s="106"/>
      <c r="D4" s="106"/>
      <c r="E4" s="106"/>
      <c r="F4" s="106"/>
      <c r="G4" s="106"/>
      <c r="H4" s="106"/>
    </row>
    <row r="5" spans="1:9" ht="15">
      <c r="A5" s="293" t="s">
        <v>232</v>
      </c>
      <c r="B5" s="293"/>
      <c r="C5" s="293"/>
      <c r="D5" s="293"/>
      <c r="E5" s="293"/>
      <c r="F5" s="293"/>
      <c r="G5" s="293"/>
      <c r="H5" s="293"/>
      <c r="I5" s="294"/>
    </row>
    <row r="6" spans="1:9" ht="15">
      <c r="A6" s="293"/>
      <c r="B6" s="293"/>
      <c r="C6" s="293"/>
      <c r="D6" s="293"/>
      <c r="E6" s="293"/>
      <c r="F6" s="293"/>
      <c r="G6" s="293"/>
      <c r="H6" s="293"/>
      <c r="I6" s="294"/>
    </row>
    <row r="7" spans="1:9" ht="15">
      <c r="A7" s="293"/>
      <c r="B7" s="293"/>
      <c r="C7" s="293"/>
      <c r="D7" s="293"/>
      <c r="E7" s="293"/>
      <c r="F7" s="293"/>
      <c r="G7" s="293"/>
      <c r="H7" s="293"/>
      <c r="I7" s="294"/>
    </row>
    <row r="8" spans="1:9" ht="15">
      <c r="A8" s="293"/>
      <c r="B8" s="293"/>
      <c r="C8" s="293"/>
      <c r="D8" s="293"/>
      <c r="E8" s="293"/>
      <c r="F8" s="293"/>
      <c r="G8" s="293"/>
      <c r="H8" s="293"/>
      <c r="I8" s="294"/>
    </row>
    <row r="9" spans="1:9" ht="15.75" customHeight="1">
      <c r="A9" s="293"/>
      <c r="B9" s="293"/>
      <c r="C9" s="293"/>
      <c r="D9" s="293"/>
      <c r="E9" s="293"/>
      <c r="F9" s="293"/>
      <c r="G9" s="293"/>
      <c r="H9" s="293"/>
      <c r="I9" s="294"/>
    </row>
    <row r="10" spans="1:9" ht="15.75" customHeight="1">
      <c r="A10" s="295"/>
      <c r="B10" s="295"/>
      <c r="C10" s="295"/>
      <c r="D10" s="295"/>
      <c r="E10" s="295"/>
      <c r="F10" s="295"/>
      <c r="G10" s="295"/>
      <c r="H10" s="295"/>
      <c r="I10" s="294"/>
    </row>
    <row r="11" spans="1:9" ht="15">
      <c r="A11" s="294"/>
      <c r="B11" s="294"/>
      <c r="C11" s="294"/>
      <c r="D11" s="294"/>
      <c r="E11" s="294"/>
      <c r="F11" s="294"/>
      <c r="G11" s="294"/>
      <c r="H11" s="294"/>
      <c r="I11" s="294"/>
    </row>
    <row r="12" ht="15.75">
      <c r="A12" s="180" t="s">
        <v>269</v>
      </c>
    </row>
    <row r="13" ht="15">
      <c r="A13" s="105"/>
    </row>
    <row r="14" spans="1:9" ht="15">
      <c r="A14" s="293" t="s">
        <v>270</v>
      </c>
      <c r="B14" s="295"/>
      <c r="C14" s="295"/>
      <c r="D14" s="295"/>
      <c r="E14" s="295"/>
      <c r="F14" s="295"/>
      <c r="G14" s="295"/>
      <c r="H14" s="295"/>
      <c r="I14" s="294"/>
    </row>
    <row r="15" spans="1:9" ht="15">
      <c r="A15" s="295"/>
      <c r="B15" s="295"/>
      <c r="C15" s="295"/>
      <c r="D15" s="295"/>
      <c r="E15" s="295"/>
      <c r="F15" s="295"/>
      <c r="G15" s="295"/>
      <c r="H15" s="295"/>
      <c r="I15" s="294"/>
    </row>
    <row r="16" spans="1:9" ht="15">
      <c r="A16" s="295"/>
      <c r="B16" s="295"/>
      <c r="C16" s="295"/>
      <c r="D16" s="295"/>
      <c r="E16" s="295"/>
      <c r="F16" s="295"/>
      <c r="G16" s="295"/>
      <c r="H16" s="295"/>
      <c r="I16" s="294"/>
    </row>
    <row r="17" spans="1:9" ht="15">
      <c r="A17" s="295"/>
      <c r="B17" s="295"/>
      <c r="C17" s="295"/>
      <c r="D17" s="295"/>
      <c r="E17" s="295"/>
      <c r="F17" s="295"/>
      <c r="G17" s="295"/>
      <c r="H17" s="295"/>
      <c r="I17" s="294"/>
    </row>
    <row r="18" spans="1:9" ht="15">
      <c r="A18" s="295"/>
      <c r="B18" s="295"/>
      <c r="C18" s="295"/>
      <c r="D18" s="295"/>
      <c r="E18" s="295"/>
      <c r="F18" s="295"/>
      <c r="G18" s="295"/>
      <c r="H18" s="295"/>
      <c r="I18" s="294"/>
    </row>
    <row r="19" ht="15">
      <c r="A19" s="70"/>
    </row>
    <row r="20" spans="1:9" ht="15">
      <c r="A20" s="293" t="s">
        <v>271</v>
      </c>
      <c r="B20" s="295"/>
      <c r="C20" s="295"/>
      <c r="D20" s="295"/>
      <c r="E20" s="295"/>
      <c r="F20" s="295"/>
      <c r="G20" s="295"/>
      <c r="H20" s="295"/>
      <c r="I20" s="294"/>
    </row>
    <row r="21" spans="1:9" ht="15">
      <c r="A21" s="295"/>
      <c r="B21" s="295"/>
      <c r="C21" s="295"/>
      <c r="D21" s="295"/>
      <c r="E21" s="295"/>
      <c r="F21" s="295"/>
      <c r="G21" s="295"/>
      <c r="H21" s="295"/>
      <c r="I21" s="294"/>
    </row>
    <row r="22" spans="1:9" ht="15">
      <c r="A22" s="295"/>
      <c r="B22" s="295"/>
      <c r="C22" s="295"/>
      <c r="D22" s="295"/>
      <c r="E22" s="295"/>
      <c r="F22" s="295"/>
      <c r="G22" s="295"/>
      <c r="H22" s="295"/>
      <c r="I22" s="294"/>
    </row>
    <row r="23" spans="1:9" ht="15">
      <c r="A23" s="295"/>
      <c r="B23" s="295"/>
      <c r="C23" s="295"/>
      <c r="D23" s="295"/>
      <c r="E23" s="295"/>
      <c r="F23" s="295"/>
      <c r="G23" s="295"/>
      <c r="H23" s="295"/>
      <c r="I23" s="294"/>
    </row>
    <row r="24" ht="15">
      <c r="A24" s="70"/>
    </row>
    <row r="25" spans="1:9" ht="15">
      <c r="A25" s="293" t="s">
        <v>272</v>
      </c>
      <c r="B25" s="295"/>
      <c r="C25" s="295"/>
      <c r="D25" s="295"/>
      <c r="E25" s="295"/>
      <c r="F25" s="295"/>
      <c r="G25" s="295"/>
      <c r="H25" s="295"/>
      <c r="I25" s="294"/>
    </row>
    <row r="26" spans="1:9" ht="15">
      <c r="A26" s="295"/>
      <c r="B26" s="295"/>
      <c r="C26" s="295"/>
      <c r="D26" s="295"/>
      <c r="E26" s="295"/>
      <c r="F26" s="295"/>
      <c r="G26" s="295"/>
      <c r="H26" s="295"/>
      <c r="I26" s="294"/>
    </row>
    <row r="27" spans="1:9" ht="15">
      <c r="A27" s="295"/>
      <c r="B27" s="295"/>
      <c r="C27" s="295"/>
      <c r="D27" s="295"/>
      <c r="E27" s="295"/>
      <c r="F27" s="295"/>
      <c r="G27" s="295"/>
      <c r="H27" s="295"/>
      <c r="I27" s="294"/>
    </row>
    <row r="28" spans="1:9" ht="15">
      <c r="A28" s="295"/>
      <c r="B28" s="295"/>
      <c r="C28" s="295"/>
      <c r="D28" s="295"/>
      <c r="E28" s="295"/>
      <c r="F28" s="295"/>
      <c r="G28" s="295"/>
      <c r="H28" s="295"/>
      <c r="I28" s="294"/>
    </row>
    <row r="29" spans="1:9" ht="15">
      <c r="A29" s="295"/>
      <c r="B29" s="295"/>
      <c r="C29" s="295"/>
      <c r="D29" s="295"/>
      <c r="E29" s="295"/>
      <c r="F29" s="295"/>
      <c r="G29" s="295"/>
      <c r="H29" s="295"/>
      <c r="I29" s="294"/>
    </row>
    <row r="30" spans="1:9" ht="15">
      <c r="A30" s="295"/>
      <c r="B30" s="295"/>
      <c r="C30" s="295"/>
      <c r="D30" s="295"/>
      <c r="E30" s="295"/>
      <c r="F30" s="295"/>
      <c r="G30" s="295"/>
      <c r="H30" s="295"/>
      <c r="I30" s="294"/>
    </row>
    <row r="31" spans="1:9" ht="15" customHeight="1" hidden="1">
      <c r="A31" s="295"/>
      <c r="B31" s="295"/>
      <c r="C31" s="295"/>
      <c r="D31" s="295"/>
      <c r="E31" s="295"/>
      <c r="F31" s="295"/>
      <c r="G31" s="295"/>
      <c r="H31" s="295"/>
      <c r="I31" s="294"/>
    </row>
    <row r="32" spans="1:8" ht="15">
      <c r="A32" s="213"/>
      <c r="B32" s="213"/>
      <c r="C32" s="213"/>
      <c r="D32" s="213"/>
      <c r="E32" s="213"/>
      <c r="F32" s="213"/>
      <c r="G32" s="213"/>
      <c r="H32" s="213"/>
    </row>
    <row r="33" spans="1:9" ht="15">
      <c r="A33" s="295" t="s">
        <v>335</v>
      </c>
      <c r="B33" s="295"/>
      <c r="C33" s="295"/>
      <c r="D33" s="295"/>
      <c r="E33" s="295"/>
      <c r="F33" s="295"/>
      <c r="G33" s="295"/>
      <c r="H33" s="295"/>
      <c r="I33" s="294"/>
    </row>
    <row r="34" spans="1:9" ht="15">
      <c r="A34" s="295"/>
      <c r="B34" s="295"/>
      <c r="C34" s="295"/>
      <c r="D34" s="295"/>
      <c r="E34" s="295"/>
      <c r="F34" s="295"/>
      <c r="G34" s="295"/>
      <c r="H34" s="295"/>
      <c r="I34" s="294"/>
    </row>
    <row r="35" spans="1:9" ht="15">
      <c r="A35" s="295"/>
      <c r="B35" s="295"/>
      <c r="C35" s="295"/>
      <c r="D35" s="295"/>
      <c r="E35" s="295"/>
      <c r="F35" s="295"/>
      <c r="G35" s="295"/>
      <c r="H35" s="295"/>
      <c r="I35" s="294"/>
    </row>
    <row r="36" spans="1:9" ht="15">
      <c r="A36" s="295"/>
      <c r="B36" s="295"/>
      <c r="C36" s="295"/>
      <c r="D36" s="295"/>
      <c r="E36" s="295"/>
      <c r="F36" s="295"/>
      <c r="G36" s="295"/>
      <c r="H36" s="295"/>
      <c r="I36" s="294"/>
    </row>
    <row r="37" ht="15">
      <c r="A37" s="70"/>
    </row>
    <row r="38" ht="15.75">
      <c r="A38" s="180" t="s">
        <v>334</v>
      </c>
    </row>
    <row r="39" ht="15">
      <c r="A39" s="70"/>
    </row>
    <row r="40" spans="1:9" ht="15">
      <c r="A40" s="293" t="s">
        <v>330</v>
      </c>
      <c r="B40" s="295"/>
      <c r="C40" s="295"/>
      <c r="D40" s="295"/>
      <c r="E40" s="295"/>
      <c r="F40" s="295"/>
      <c r="G40" s="295"/>
      <c r="H40" s="295"/>
      <c r="I40" s="294"/>
    </row>
    <row r="41" spans="1:9" ht="15">
      <c r="A41" s="295"/>
      <c r="B41" s="295"/>
      <c r="C41" s="295"/>
      <c r="D41" s="295"/>
      <c r="E41" s="295"/>
      <c r="F41" s="295"/>
      <c r="G41" s="295"/>
      <c r="H41" s="295"/>
      <c r="I41" s="294"/>
    </row>
    <row r="42" ht="15">
      <c r="A42" s="70"/>
    </row>
    <row r="43" spans="1:9" ht="15">
      <c r="A43" s="296" t="s">
        <v>331</v>
      </c>
      <c r="B43" s="297"/>
      <c r="C43" s="297"/>
      <c r="D43" s="297"/>
      <c r="E43" s="297"/>
      <c r="F43" s="297"/>
      <c r="G43" s="297"/>
      <c r="H43" s="297"/>
      <c r="I43" s="297"/>
    </row>
    <row r="44" spans="1:9" ht="15">
      <c r="A44" s="297"/>
      <c r="B44" s="297"/>
      <c r="C44" s="297"/>
      <c r="D44" s="297"/>
      <c r="E44" s="297"/>
      <c r="F44" s="297"/>
      <c r="G44" s="297"/>
      <c r="H44" s="297"/>
      <c r="I44" s="297"/>
    </row>
    <row r="45" ht="15">
      <c r="A45" s="70"/>
    </row>
    <row r="46" spans="1:9" ht="15">
      <c r="A46" s="296" t="s">
        <v>332</v>
      </c>
      <c r="B46" s="297"/>
      <c r="C46" s="297"/>
      <c r="D46" s="297"/>
      <c r="E46" s="297"/>
      <c r="F46" s="297"/>
      <c r="G46" s="297"/>
      <c r="H46" s="297"/>
      <c r="I46" s="297"/>
    </row>
    <row r="47" spans="1:9" ht="15">
      <c r="A47" s="297"/>
      <c r="B47" s="297"/>
      <c r="C47" s="297"/>
      <c r="D47" s="297"/>
      <c r="E47" s="297"/>
      <c r="F47" s="297"/>
      <c r="G47" s="297"/>
      <c r="H47" s="297"/>
      <c r="I47" s="297"/>
    </row>
    <row r="48" ht="15">
      <c r="A48" s="70"/>
    </row>
    <row r="49" spans="1:9" ht="15">
      <c r="A49" s="296" t="s">
        <v>333</v>
      </c>
      <c r="B49" s="297"/>
      <c r="C49" s="297"/>
      <c r="D49" s="297"/>
      <c r="E49" s="297"/>
      <c r="F49" s="297"/>
      <c r="G49" s="297"/>
      <c r="H49" s="297"/>
      <c r="I49" s="297"/>
    </row>
    <row r="50" spans="1:9" ht="15">
      <c r="A50" s="297"/>
      <c r="B50" s="297"/>
      <c r="C50" s="297"/>
      <c r="D50" s="297"/>
      <c r="E50" s="297"/>
      <c r="F50" s="297"/>
      <c r="G50" s="297"/>
      <c r="H50" s="297"/>
      <c r="I50" s="297"/>
    </row>
    <row r="51" spans="1:9" ht="15">
      <c r="A51" s="297"/>
      <c r="B51" s="297"/>
      <c r="C51" s="297"/>
      <c r="D51" s="297"/>
      <c r="E51" s="297"/>
      <c r="F51" s="297"/>
      <c r="G51" s="297"/>
      <c r="H51" s="297"/>
      <c r="I51" s="297"/>
    </row>
    <row r="52" ht="15">
      <c r="A52" s="70"/>
    </row>
    <row r="53" spans="1:7" ht="15">
      <c r="A53" s="70"/>
      <c r="C53" s="292" t="s">
        <v>283</v>
      </c>
      <c r="D53" s="292"/>
      <c r="E53" s="292"/>
      <c r="F53" s="292"/>
      <c r="G53" s="292"/>
    </row>
    <row r="54" ht="15.75">
      <c r="A54" s="180"/>
    </row>
    <row r="55" ht="15">
      <c r="A55" s="70"/>
    </row>
    <row r="56" ht="15">
      <c r="A56" s="70"/>
    </row>
    <row r="57" ht="15">
      <c r="A57" s="70"/>
    </row>
    <row r="58" ht="15">
      <c r="A58" s="70"/>
    </row>
    <row r="59" ht="15">
      <c r="A59" s="70"/>
    </row>
  </sheetData>
  <mergeCells count="10">
    <mergeCell ref="C53:G53"/>
    <mergeCell ref="A5:I11"/>
    <mergeCell ref="A14:I18"/>
    <mergeCell ref="A20:I23"/>
    <mergeCell ref="A25:I31"/>
    <mergeCell ref="A33:I36"/>
    <mergeCell ref="A43:I44"/>
    <mergeCell ref="A40:I41"/>
    <mergeCell ref="A46:I47"/>
    <mergeCell ref="A49:I51"/>
  </mergeCells>
  <hyperlinks>
    <hyperlink ref="C53" r:id="rId1" display="DIR/ITSC CORE PACKAGE SERVICES"/>
    <hyperlink ref="C53:G53" location="CorePackage!A1" display="DIR/ITSC CORE PACKAGE SERVICES"/>
  </hyperlinks>
  <printOptions/>
  <pageMargins left="0.75" right="1" top="1" bottom="1" header="1" footer="1"/>
  <pageSetup fitToHeight="1" fitToWidth="1" horizontalDpi="600" verticalDpi="600" orientation="portrait" scale="81" r:id="rId2"/>
</worksheet>
</file>

<file path=xl/worksheets/sheet10.xml><?xml version="1.0" encoding="utf-8"?>
<worksheet xmlns="http://schemas.openxmlformats.org/spreadsheetml/2006/main" xmlns:r="http://schemas.openxmlformats.org/officeDocument/2006/relationships">
  <dimension ref="A1:A154"/>
  <sheetViews>
    <sheetView showGridLines="0" workbookViewId="0" topLeftCell="A106">
      <selection activeCell="A40" sqref="A40"/>
    </sheetView>
  </sheetViews>
  <sheetFormatPr defaultColWidth="8.88671875" defaultRowHeight="15"/>
  <cols>
    <col min="1" max="1" width="75.10546875" style="0" customWidth="1"/>
  </cols>
  <sheetData>
    <row r="1" ht="15.75">
      <c r="A1" s="242" t="s">
        <v>244</v>
      </c>
    </row>
    <row r="2" ht="15.75">
      <c r="A2" s="242"/>
    </row>
    <row r="3" ht="15.75">
      <c r="A3" s="242" t="s">
        <v>415</v>
      </c>
    </row>
    <row r="4" ht="15.75">
      <c r="A4" s="242"/>
    </row>
    <row r="5" ht="18">
      <c r="A5" s="237" t="s">
        <v>416</v>
      </c>
    </row>
    <row r="6" ht="15">
      <c r="A6" s="70"/>
    </row>
    <row r="7" ht="15">
      <c r="A7" s="240" t="s">
        <v>164</v>
      </c>
    </row>
    <row r="8" ht="15">
      <c r="A8" s="240" t="s">
        <v>482</v>
      </c>
    </row>
    <row r="9" ht="15">
      <c r="A9" s="240" t="s">
        <v>483</v>
      </c>
    </row>
    <row r="10" ht="15">
      <c r="A10" s="240" t="s">
        <v>533</v>
      </c>
    </row>
    <row r="11" ht="15">
      <c r="A11" s="240" t="s">
        <v>534</v>
      </c>
    </row>
    <row r="12" ht="15">
      <c r="A12" s="240"/>
    </row>
    <row r="13" s="70" customFormat="1" ht="15">
      <c r="A13" s="240" t="s">
        <v>169</v>
      </c>
    </row>
    <row r="14" ht="15.75">
      <c r="A14" s="243"/>
    </row>
    <row r="15" ht="15.75">
      <c r="A15" s="241" t="s">
        <v>495</v>
      </c>
    </row>
    <row r="16" ht="15.75">
      <c r="A16" s="241" t="s">
        <v>496</v>
      </c>
    </row>
    <row r="17" ht="15.75">
      <c r="A17" s="241" t="s">
        <v>497</v>
      </c>
    </row>
    <row r="18" ht="15">
      <c r="A18" s="252" t="s">
        <v>498</v>
      </c>
    </row>
    <row r="19" ht="15.75">
      <c r="A19" s="243"/>
    </row>
    <row r="20" ht="18">
      <c r="A20" s="237" t="s">
        <v>428</v>
      </c>
    </row>
    <row r="21" ht="15">
      <c r="A21" s="244"/>
    </row>
    <row r="22" ht="15">
      <c r="A22" s="70" t="s">
        <v>469</v>
      </c>
    </row>
    <row r="23" ht="15">
      <c r="A23" s="70" t="s">
        <v>535</v>
      </c>
    </row>
    <row r="24" ht="15">
      <c r="A24" s="70" t="s">
        <v>536</v>
      </c>
    </row>
    <row r="25" ht="15">
      <c r="A25" s="70"/>
    </row>
    <row r="26" ht="18">
      <c r="A26" s="237" t="s">
        <v>429</v>
      </c>
    </row>
    <row r="27" ht="18">
      <c r="A27" s="237"/>
    </row>
    <row r="28" ht="15">
      <c r="A28" s="70" t="s">
        <v>430</v>
      </c>
    </row>
    <row r="29" ht="15">
      <c r="A29" s="238"/>
    </row>
    <row r="30" ht="15">
      <c r="A30" s="245" t="s">
        <v>431</v>
      </c>
    </row>
    <row r="31" ht="15">
      <c r="A31" s="70"/>
    </row>
    <row r="32" ht="15">
      <c r="A32" s="239" t="s">
        <v>432</v>
      </c>
    </row>
    <row r="33" ht="15">
      <c r="A33" s="239" t="s">
        <v>433</v>
      </c>
    </row>
    <row r="34" ht="15">
      <c r="A34" s="239" t="s">
        <v>434</v>
      </c>
    </row>
    <row r="35" ht="15">
      <c r="A35" s="239" t="s">
        <v>435</v>
      </c>
    </row>
    <row r="36" ht="15">
      <c r="A36" s="70" t="s">
        <v>397</v>
      </c>
    </row>
    <row r="37" ht="15">
      <c r="A37" s="245" t="s">
        <v>436</v>
      </c>
    </row>
    <row r="38" ht="15">
      <c r="A38" s="70"/>
    </row>
    <row r="39" ht="15">
      <c r="A39" s="239" t="s">
        <v>499</v>
      </c>
    </row>
    <row r="40" ht="15">
      <c r="A40" s="247" t="s">
        <v>540</v>
      </c>
    </row>
    <row r="41" ht="15">
      <c r="A41" s="240" t="s">
        <v>537</v>
      </c>
    </row>
    <row r="42" ht="15">
      <c r="A42" s="240" t="s">
        <v>538</v>
      </c>
    </row>
    <row r="43" ht="15">
      <c r="A43" s="240" t="s">
        <v>727</v>
      </c>
    </row>
    <row r="44" ht="15">
      <c r="A44" s="240" t="s">
        <v>539</v>
      </c>
    </row>
    <row r="45" ht="15">
      <c r="A45" s="246" t="s">
        <v>501</v>
      </c>
    </row>
    <row r="46" ht="15">
      <c r="A46" s="239" t="s">
        <v>502</v>
      </c>
    </row>
    <row r="47" ht="15">
      <c r="A47" s="247" t="s">
        <v>541</v>
      </c>
    </row>
    <row r="48" ht="15">
      <c r="A48" s="239" t="s">
        <v>503</v>
      </c>
    </row>
    <row r="49" ht="15">
      <c r="A49" s="239" t="s">
        <v>504</v>
      </c>
    </row>
    <row r="50" ht="15">
      <c r="A50" s="70"/>
    </row>
    <row r="51" ht="15">
      <c r="A51" s="70" t="s">
        <v>186</v>
      </c>
    </row>
    <row r="52" ht="15">
      <c r="A52" t="s">
        <v>187</v>
      </c>
    </row>
    <row r="54" ht="15">
      <c r="A54" s="219" t="s">
        <v>542</v>
      </c>
    </row>
    <row r="58" ht="15.75" thickBot="1">
      <c r="A58" s="235"/>
    </row>
    <row r="59" ht="15.75" thickTop="1"/>
    <row r="61" ht="15.75">
      <c r="A61" s="242" t="s">
        <v>543</v>
      </c>
    </row>
    <row r="62" ht="15.75">
      <c r="A62" s="242"/>
    </row>
    <row r="63" ht="15.75">
      <c r="A63" s="242" t="s">
        <v>69</v>
      </c>
    </row>
    <row r="64" ht="15.75">
      <c r="A64" s="242"/>
    </row>
    <row r="65" ht="18">
      <c r="A65" s="237" t="s">
        <v>416</v>
      </c>
    </row>
    <row r="66" ht="15">
      <c r="A66" s="70"/>
    </row>
    <row r="67" ht="15">
      <c r="A67" s="240" t="s">
        <v>164</v>
      </c>
    </row>
    <row r="68" ht="15">
      <c r="A68" s="240" t="s">
        <v>545</v>
      </c>
    </row>
    <row r="69" ht="15">
      <c r="A69" s="240" t="s">
        <v>547</v>
      </c>
    </row>
    <row r="70" ht="15">
      <c r="A70" s="240" t="s">
        <v>548</v>
      </c>
    </row>
    <row r="71" ht="15">
      <c r="A71" s="240" t="s">
        <v>485</v>
      </c>
    </row>
    <row r="72" ht="15">
      <c r="A72" s="240"/>
    </row>
    <row r="73" ht="15">
      <c r="A73" s="240" t="s">
        <v>169</v>
      </c>
    </row>
    <row r="74" ht="15">
      <c r="A74" s="240"/>
    </row>
    <row r="75" ht="15.75">
      <c r="A75" s="241" t="s">
        <v>496</v>
      </c>
    </row>
    <row r="76" ht="15.75">
      <c r="A76" s="241" t="s">
        <v>497</v>
      </c>
    </row>
    <row r="77" ht="15">
      <c r="A77" s="247" t="s">
        <v>498</v>
      </c>
    </row>
    <row r="78" ht="18">
      <c r="A78" s="237" t="s">
        <v>428</v>
      </c>
    </row>
    <row r="79" ht="15">
      <c r="A79" s="244"/>
    </row>
    <row r="80" ht="15">
      <c r="A80" s="70" t="s">
        <v>469</v>
      </c>
    </row>
    <row r="81" ht="15">
      <c r="A81" s="70" t="s">
        <v>486</v>
      </c>
    </row>
    <row r="82" ht="15">
      <c r="A82" s="70" t="s">
        <v>471</v>
      </c>
    </row>
    <row r="83" ht="15">
      <c r="A83" s="70"/>
    </row>
    <row r="84" ht="18">
      <c r="A84" s="237" t="s">
        <v>429</v>
      </c>
    </row>
    <row r="85" ht="18">
      <c r="A85" s="237"/>
    </row>
    <row r="86" ht="15">
      <c r="A86" s="70" t="s">
        <v>430</v>
      </c>
    </row>
    <row r="87" ht="15">
      <c r="A87" s="238"/>
    </row>
    <row r="88" ht="15">
      <c r="A88" s="245" t="s">
        <v>431</v>
      </c>
    </row>
    <row r="89" ht="15">
      <c r="A89" s="70"/>
    </row>
    <row r="90" ht="15">
      <c r="A90" s="239" t="s">
        <v>432</v>
      </c>
    </row>
    <row r="91" ht="15">
      <c r="A91" s="239" t="s">
        <v>433</v>
      </c>
    </row>
    <row r="92" ht="15">
      <c r="A92" s="239" t="s">
        <v>434</v>
      </c>
    </row>
    <row r="93" ht="15">
      <c r="A93" s="239" t="s">
        <v>435</v>
      </c>
    </row>
    <row r="94" ht="15">
      <c r="A94" s="70"/>
    </row>
    <row r="95" ht="15">
      <c r="A95" s="245" t="s">
        <v>436</v>
      </c>
    </row>
    <row r="96" ht="15.75">
      <c r="A96" s="227"/>
    </row>
    <row r="97" ht="15">
      <c r="A97" s="239" t="s">
        <v>502</v>
      </c>
    </row>
    <row r="98" ht="15">
      <c r="A98" s="247" t="s">
        <v>541</v>
      </c>
    </row>
    <row r="99" ht="15">
      <c r="A99" s="239" t="s">
        <v>503</v>
      </c>
    </row>
    <row r="100" ht="15">
      <c r="A100" s="70"/>
    </row>
    <row r="101" ht="15">
      <c r="A101" s="70" t="s">
        <v>489</v>
      </c>
    </row>
    <row r="102" ht="15">
      <c r="A102" t="s">
        <v>187</v>
      </c>
    </row>
    <row r="105" ht="15">
      <c r="A105" s="219" t="s">
        <v>549</v>
      </c>
    </row>
    <row r="108" ht="15.75" thickBot="1">
      <c r="A108" s="235"/>
    </row>
    <row r="109" ht="15.75" thickTop="1"/>
    <row r="111" ht="15.75">
      <c r="A111" s="242" t="s">
        <v>543</v>
      </c>
    </row>
    <row r="112" ht="15.75">
      <c r="A112" s="242"/>
    </row>
    <row r="113" ht="15.75">
      <c r="A113" s="242" t="s">
        <v>70</v>
      </c>
    </row>
    <row r="114" ht="15.75">
      <c r="A114" s="242"/>
    </row>
    <row r="115" ht="18">
      <c r="A115" s="237" t="s">
        <v>416</v>
      </c>
    </row>
    <row r="116" ht="15">
      <c r="A116" s="70"/>
    </row>
    <row r="117" ht="15">
      <c r="A117" s="240" t="s">
        <v>164</v>
      </c>
    </row>
    <row r="118" ht="15">
      <c r="A118" s="240" t="s">
        <v>550</v>
      </c>
    </row>
    <row r="119" ht="15">
      <c r="A119" s="240" t="s">
        <v>551</v>
      </c>
    </row>
    <row r="120" ht="15">
      <c r="A120" s="240" t="s">
        <v>552</v>
      </c>
    </row>
    <row r="121" ht="15">
      <c r="A121" s="240" t="s">
        <v>485</v>
      </c>
    </row>
    <row r="122" ht="15">
      <c r="A122" s="240"/>
    </row>
    <row r="123" ht="15">
      <c r="A123" s="240" t="s">
        <v>169</v>
      </c>
    </row>
    <row r="124" ht="15">
      <c r="A124" s="240"/>
    </row>
    <row r="125" ht="15.75">
      <c r="A125" s="241" t="s">
        <v>497</v>
      </c>
    </row>
    <row r="126" ht="15">
      <c r="A126" s="247" t="s">
        <v>498</v>
      </c>
    </row>
    <row r="127" ht="15">
      <c r="A127" s="247"/>
    </row>
    <row r="128" ht="18">
      <c r="A128" s="237" t="s">
        <v>428</v>
      </c>
    </row>
    <row r="129" ht="15">
      <c r="A129" s="244"/>
    </row>
    <row r="130" ht="15">
      <c r="A130" s="70" t="s">
        <v>493</v>
      </c>
    </row>
    <row r="131" ht="15">
      <c r="A131" s="70" t="s">
        <v>486</v>
      </c>
    </row>
    <row r="132" ht="15">
      <c r="A132" s="70" t="s">
        <v>471</v>
      </c>
    </row>
    <row r="133" ht="15">
      <c r="A133" s="70"/>
    </row>
    <row r="134" ht="18">
      <c r="A134" s="237" t="s">
        <v>429</v>
      </c>
    </row>
    <row r="135" ht="18">
      <c r="A135" s="237"/>
    </row>
    <row r="136" ht="15">
      <c r="A136" s="70" t="s">
        <v>430</v>
      </c>
    </row>
    <row r="137" ht="15">
      <c r="A137" s="238"/>
    </row>
    <row r="138" ht="15">
      <c r="A138" s="245" t="s">
        <v>431</v>
      </c>
    </row>
    <row r="139" ht="15">
      <c r="A139" s="70"/>
    </row>
    <row r="140" ht="15">
      <c r="A140" s="239" t="s">
        <v>432</v>
      </c>
    </row>
    <row r="141" ht="15">
      <c r="A141" s="239" t="s">
        <v>433</v>
      </c>
    </row>
    <row r="142" ht="15">
      <c r="A142" s="239" t="s">
        <v>434</v>
      </c>
    </row>
    <row r="143" ht="15">
      <c r="A143" s="239" t="s">
        <v>435</v>
      </c>
    </row>
    <row r="144" ht="15">
      <c r="A144" s="70" t="s">
        <v>397</v>
      </c>
    </row>
    <row r="145" ht="15">
      <c r="A145" s="245" t="s">
        <v>436</v>
      </c>
    </row>
    <row r="146" ht="15">
      <c r="A146" s="70"/>
    </row>
    <row r="147" ht="15">
      <c r="A147" s="239" t="s">
        <v>503</v>
      </c>
    </row>
    <row r="148" ht="15">
      <c r="A148" s="70"/>
    </row>
    <row r="149" ht="15">
      <c r="A149" s="70" t="s">
        <v>186</v>
      </c>
    </row>
    <row r="150" ht="15">
      <c r="A150" s="240" t="s">
        <v>187</v>
      </c>
    </row>
    <row r="151" ht="15.75">
      <c r="A151" s="227"/>
    </row>
    <row r="154" ht="15">
      <c r="A154" s="255" t="s">
        <v>553</v>
      </c>
    </row>
  </sheetData>
  <hyperlinks>
    <hyperlink ref="A54" location="'DIR Wksht#3'!F3" display="Back to DIR worksheet 3-Software Development &amp; Maintenance Services Premier Support"/>
    <hyperlink ref="A105" location="'DIR Wksht#3'!F7" display="Back to DIR worksheet 3-Software Development &amp; Maintenance Services Regular Support"/>
    <hyperlink ref="A154" location="'DIR Wksht#3'!F11" display="Back to DIR worksheet 3-Software Development &amp; Maintenance Services Economy  Support"/>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99"/>
  <sheetViews>
    <sheetView showGridLines="0" workbookViewId="0" topLeftCell="A16">
      <selection activeCell="D23" sqref="D23"/>
    </sheetView>
  </sheetViews>
  <sheetFormatPr defaultColWidth="8.88671875" defaultRowHeight="15"/>
  <cols>
    <col min="1" max="1" width="64.99609375" style="0" customWidth="1"/>
  </cols>
  <sheetData>
    <row r="1" ht="15.75">
      <c r="A1" s="242" t="s">
        <v>213</v>
      </c>
    </row>
    <row r="2" ht="15.75">
      <c r="A2" s="242"/>
    </row>
    <row r="3" ht="15.75">
      <c r="A3" s="242" t="s">
        <v>415</v>
      </c>
    </row>
    <row r="4" ht="15.75">
      <c r="A4" s="242"/>
    </row>
    <row r="5" ht="18">
      <c r="A5" s="237" t="s">
        <v>416</v>
      </c>
    </row>
    <row r="6" ht="15">
      <c r="A6" s="70"/>
    </row>
    <row r="7" ht="15">
      <c r="A7" s="240" t="s">
        <v>563</v>
      </c>
    </row>
    <row r="8" ht="15">
      <c r="A8" s="240" t="s">
        <v>550</v>
      </c>
    </row>
    <row r="9" ht="15">
      <c r="A9" s="240" t="s">
        <v>564</v>
      </c>
    </row>
    <row r="10" ht="15">
      <c r="A10" s="240" t="s">
        <v>565</v>
      </c>
    </row>
    <row r="11" ht="15">
      <c r="A11" s="240" t="s">
        <v>566</v>
      </c>
    </row>
    <row r="12" ht="15.75">
      <c r="A12" s="243"/>
    </row>
    <row r="13" ht="15">
      <c r="A13" s="240" t="s">
        <v>168</v>
      </c>
    </row>
    <row r="14" ht="15">
      <c r="A14" s="240"/>
    </row>
    <row r="15" ht="15.75">
      <c r="A15" s="241" t="s">
        <v>554</v>
      </c>
    </row>
    <row r="16" ht="15.75">
      <c r="A16" s="241" t="s">
        <v>555</v>
      </c>
    </row>
    <row r="17" ht="15.75">
      <c r="A17" s="243"/>
    </row>
    <row r="18" ht="18">
      <c r="A18" s="237" t="s">
        <v>428</v>
      </c>
    </row>
    <row r="19" ht="15">
      <c r="A19" s="244"/>
    </row>
    <row r="20" ht="15">
      <c r="A20" s="70" t="s">
        <v>469</v>
      </c>
    </row>
    <row r="21" ht="15">
      <c r="A21" s="70" t="s">
        <v>486</v>
      </c>
    </row>
    <row r="22" ht="15">
      <c r="A22" s="70" t="s">
        <v>471</v>
      </c>
    </row>
    <row r="23" ht="15">
      <c r="A23" s="70"/>
    </row>
    <row r="24" ht="18">
      <c r="A24" s="237" t="s">
        <v>429</v>
      </c>
    </row>
    <row r="25" ht="18">
      <c r="A25" s="237"/>
    </row>
    <row r="26" ht="15">
      <c r="A26" s="70" t="s">
        <v>430</v>
      </c>
    </row>
    <row r="27" ht="15">
      <c r="A27" s="238"/>
    </row>
    <row r="28" ht="15">
      <c r="A28" s="245" t="s">
        <v>431</v>
      </c>
    </row>
    <row r="29" ht="15">
      <c r="A29" s="70"/>
    </row>
    <row r="30" ht="15">
      <c r="A30" s="239" t="s">
        <v>432</v>
      </c>
    </row>
    <row r="31" ht="15">
      <c r="A31" s="239" t="s">
        <v>433</v>
      </c>
    </row>
    <row r="32" ht="15">
      <c r="A32" s="239" t="s">
        <v>434</v>
      </c>
    </row>
    <row r="33" ht="15">
      <c r="A33" s="239" t="s">
        <v>435</v>
      </c>
    </row>
    <row r="34" ht="15">
      <c r="A34" s="70" t="s">
        <v>397</v>
      </c>
    </row>
    <row r="35" ht="15">
      <c r="A35" s="245" t="s">
        <v>436</v>
      </c>
    </row>
    <row r="36" ht="15">
      <c r="A36" s="70"/>
    </row>
    <row r="37" ht="15">
      <c r="A37" s="239" t="s">
        <v>556</v>
      </c>
    </row>
    <row r="38" ht="15">
      <c r="A38" s="252" t="s">
        <v>557</v>
      </c>
    </row>
    <row r="39" ht="15">
      <c r="A39" s="252" t="s">
        <v>558</v>
      </c>
    </row>
    <row r="40" ht="15">
      <c r="A40" s="252" t="s">
        <v>500</v>
      </c>
    </row>
    <row r="41" ht="15">
      <c r="A41" s="252" t="s">
        <v>726</v>
      </c>
    </row>
    <row r="42" ht="15">
      <c r="A42" s="252" t="s">
        <v>559</v>
      </c>
    </row>
    <row r="43" ht="15">
      <c r="A43" s="252" t="s">
        <v>560</v>
      </c>
    </row>
    <row r="44" ht="15">
      <c r="A44" s="246"/>
    </row>
    <row r="45" ht="15">
      <c r="A45" s="239" t="s">
        <v>561</v>
      </c>
    </row>
    <row r="46" ht="15">
      <c r="A46" s="252" t="s">
        <v>562</v>
      </c>
    </row>
    <row r="47" ht="15">
      <c r="A47" s="246"/>
    </row>
    <row r="48" ht="15">
      <c r="A48" s="70" t="s">
        <v>489</v>
      </c>
    </row>
    <row r="49" ht="15">
      <c r="A49" t="s">
        <v>187</v>
      </c>
    </row>
    <row r="52" ht="15">
      <c r="A52" s="219" t="s">
        <v>546</v>
      </c>
    </row>
    <row r="56" spans="1:2" ht="15.75" thickBot="1">
      <c r="A56" s="235"/>
      <c r="B56" s="235"/>
    </row>
    <row r="57" ht="15.75" thickTop="1"/>
    <row r="59" ht="15.75">
      <c r="A59" s="242" t="s">
        <v>213</v>
      </c>
    </row>
    <row r="60" ht="15.75">
      <c r="A60" s="243"/>
    </row>
    <row r="61" ht="15.75">
      <c r="A61" s="242" t="s">
        <v>69</v>
      </c>
    </row>
    <row r="62" ht="15.75">
      <c r="A62" s="242"/>
    </row>
    <row r="63" ht="18">
      <c r="A63" s="237" t="s">
        <v>416</v>
      </c>
    </row>
    <row r="64" ht="15">
      <c r="A64" s="70"/>
    </row>
    <row r="65" ht="15">
      <c r="A65" s="240" t="s">
        <v>164</v>
      </c>
    </row>
    <row r="66" ht="15">
      <c r="A66" s="240" t="s">
        <v>544</v>
      </c>
    </row>
    <row r="67" ht="15">
      <c r="A67" s="240" t="s">
        <v>551</v>
      </c>
    </row>
    <row r="68" ht="15">
      <c r="A68" s="240" t="s">
        <v>552</v>
      </c>
    </row>
    <row r="69" ht="15">
      <c r="A69" s="240" t="s">
        <v>485</v>
      </c>
    </row>
    <row r="70" ht="15">
      <c r="A70" s="240"/>
    </row>
    <row r="71" ht="15">
      <c r="A71" s="240" t="s">
        <v>169</v>
      </c>
    </row>
    <row r="72" ht="15">
      <c r="A72" s="240"/>
    </row>
    <row r="73" ht="15.75">
      <c r="A73" s="241" t="s">
        <v>555</v>
      </c>
    </row>
    <row r="74" ht="18">
      <c r="A74" s="237" t="s">
        <v>428</v>
      </c>
    </row>
    <row r="75" ht="15">
      <c r="A75" s="244"/>
    </row>
    <row r="76" ht="15">
      <c r="A76" s="70" t="s">
        <v>469</v>
      </c>
    </row>
    <row r="77" ht="15">
      <c r="A77" s="70" t="s">
        <v>568</v>
      </c>
    </row>
    <row r="78" ht="15">
      <c r="A78" s="70" t="s">
        <v>567</v>
      </c>
    </row>
    <row r="79" ht="15">
      <c r="A79" s="70"/>
    </row>
    <row r="80" ht="18">
      <c r="A80" s="237" t="s">
        <v>429</v>
      </c>
    </row>
    <row r="81" ht="18">
      <c r="A81" s="237"/>
    </row>
    <row r="82" ht="15">
      <c r="A82" s="70" t="s">
        <v>430</v>
      </c>
    </row>
    <row r="83" ht="15">
      <c r="A83" s="238"/>
    </row>
    <row r="84" ht="15">
      <c r="A84" s="245" t="s">
        <v>431</v>
      </c>
    </row>
    <row r="85" ht="15">
      <c r="A85" s="70"/>
    </row>
    <row r="86" ht="15">
      <c r="A86" s="239" t="s">
        <v>432</v>
      </c>
    </row>
    <row r="87" ht="15">
      <c r="A87" s="239" t="s">
        <v>433</v>
      </c>
    </row>
    <row r="88" ht="15">
      <c r="A88" s="239" t="s">
        <v>434</v>
      </c>
    </row>
    <row r="89" ht="15">
      <c r="A89" s="239" t="s">
        <v>435</v>
      </c>
    </row>
    <row r="90" ht="15">
      <c r="A90" s="70"/>
    </row>
    <row r="91" ht="15">
      <c r="A91" s="245" t="s">
        <v>436</v>
      </c>
    </row>
    <row r="92" ht="15.75">
      <c r="A92" s="227"/>
    </row>
    <row r="93" ht="15">
      <c r="A93" s="239" t="s">
        <v>561</v>
      </c>
    </row>
    <row r="94" ht="15">
      <c r="A94" s="252" t="s">
        <v>562</v>
      </c>
    </row>
    <row r="95" ht="15">
      <c r="A95" s="246"/>
    </row>
    <row r="96" ht="15">
      <c r="A96" s="70" t="s">
        <v>186</v>
      </c>
    </row>
    <row r="97" ht="17.25">
      <c r="A97" s="253" t="s">
        <v>187</v>
      </c>
    </row>
    <row r="98" ht="15.75">
      <c r="A98" s="227"/>
    </row>
    <row r="99" ht="15">
      <c r="A99" s="219" t="s">
        <v>569</v>
      </c>
    </row>
  </sheetData>
  <hyperlinks>
    <hyperlink ref="A52" location="'DIR Wksht#3'!H3" display="Back to DIR worksheet 3-System Support &amp; Training Services Premier Support"/>
    <hyperlink ref="A99" location="'DIR Wksht#3'!H7" display="Back to DIR worksheet 3-System Support &amp; Training Services Regular Support"/>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C285"/>
  <sheetViews>
    <sheetView showGridLines="0" workbookViewId="0" topLeftCell="A43">
      <selection activeCell="E16" sqref="E16"/>
    </sheetView>
  </sheetViews>
  <sheetFormatPr defaultColWidth="8.88671875" defaultRowHeight="15"/>
  <cols>
    <col min="1" max="1" width="63.6640625" style="0" customWidth="1"/>
  </cols>
  <sheetData>
    <row r="1" ht="20.25">
      <c r="A1" s="256" t="s">
        <v>570</v>
      </c>
    </row>
    <row r="2" ht="15">
      <c r="A2" s="257"/>
    </row>
    <row r="3" ht="210">
      <c r="A3" s="257" t="s">
        <v>571</v>
      </c>
    </row>
    <row r="4" ht="15">
      <c r="A4" s="70"/>
    </row>
    <row r="5" ht="18">
      <c r="A5" s="237" t="s">
        <v>572</v>
      </c>
    </row>
    <row r="6" ht="18">
      <c r="A6" s="237"/>
    </row>
    <row r="7" ht="31.5">
      <c r="A7" s="258" t="s">
        <v>573</v>
      </c>
    </row>
    <row r="8" ht="15.75">
      <c r="A8" s="258" t="s">
        <v>574</v>
      </c>
    </row>
    <row r="9" ht="31.5">
      <c r="A9" s="258" t="s">
        <v>575</v>
      </c>
    </row>
    <row r="10" ht="15.75">
      <c r="A10" s="258" t="s">
        <v>576</v>
      </c>
    </row>
    <row r="11" ht="15">
      <c r="A11" s="259"/>
    </row>
    <row r="12" ht="18">
      <c r="A12" s="237" t="s">
        <v>577</v>
      </c>
    </row>
    <row r="13" ht="15.75">
      <c r="A13" s="227" t="s">
        <v>578</v>
      </c>
    </row>
    <row r="14" ht="18">
      <c r="A14" s="237"/>
    </row>
    <row r="15" ht="18">
      <c r="A15" s="237" t="s">
        <v>579</v>
      </c>
    </row>
    <row r="16" ht="15">
      <c r="A16" s="238"/>
    </row>
    <row r="17" ht="75">
      <c r="A17" s="257" t="s">
        <v>580</v>
      </c>
    </row>
    <row r="18" ht="15">
      <c r="A18" s="70"/>
    </row>
    <row r="19" ht="18">
      <c r="A19" s="237" t="s">
        <v>581</v>
      </c>
    </row>
    <row r="20" ht="15.75">
      <c r="A20" s="227"/>
    </row>
    <row r="21" ht="15">
      <c r="A21" s="70" t="s">
        <v>609</v>
      </c>
    </row>
    <row r="22" ht="15">
      <c r="A22" s="240" t="s">
        <v>610</v>
      </c>
    </row>
    <row r="23" ht="15">
      <c r="A23" s="70" t="s">
        <v>611</v>
      </c>
    </row>
    <row r="24" ht="15">
      <c r="A24" t="s">
        <v>612</v>
      </c>
    </row>
    <row r="26" ht="18">
      <c r="A26" s="237" t="s">
        <v>582</v>
      </c>
    </row>
    <row r="27" ht="15">
      <c r="A27" s="70"/>
    </row>
    <row r="28" ht="90">
      <c r="A28" s="257" t="s">
        <v>583</v>
      </c>
    </row>
    <row r="29" ht="15">
      <c r="A29" s="257"/>
    </row>
    <row r="30" ht="15">
      <c r="A30" s="261" t="s">
        <v>584</v>
      </c>
    </row>
    <row r="31" ht="30">
      <c r="A31" s="261" t="s">
        <v>585</v>
      </c>
    </row>
    <row r="32" ht="15">
      <c r="A32" s="261" t="s">
        <v>586</v>
      </c>
    </row>
    <row r="33" ht="15">
      <c r="A33" s="261" t="s">
        <v>587</v>
      </c>
    </row>
    <row r="34" ht="15">
      <c r="A34" s="257"/>
    </row>
    <row r="35" ht="45">
      <c r="A35" s="257" t="s">
        <v>588</v>
      </c>
    </row>
    <row r="36" ht="15.75">
      <c r="A36" s="227"/>
    </row>
    <row r="37" ht="18">
      <c r="A37" s="237" t="s">
        <v>589</v>
      </c>
    </row>
    <row r="38" ht="15">
      <c r="A38" s="70"/>
    </row>
    <row r="39" ht="15">
      <c r="A39" s="70" t="s">
        <v>613</v>
      </c>
    </row>
    <row r="40" ht="15">
      <c r="A40" s="70" t="s">
        <v>614</v>
      </c>
    </row>
    <row r="41" ht="15">
      <c r="A41" s="70" t="s">
        <v>615</v>
      </c>
    </row>
    <row r="42" ht="15">
      <c r="A42" s="70" t="s">
        <v>616</v>
      </c>
    </row>
    <row r="43" ht="15">
      <c r="A43" s="238"/>
    </row>
    <row r="44" ht="18">
      <c r="A44" s="237" t="s">
        <v>590</v>
      </c>
    </row>
    <row r="45" ht="15.75">
      <c r="A45" s="227"/>
    </row>
    <row r="46" ht="15">
      <c r="A46" s="70" t="s">
        <v>617</v>
      </c>
    </row>
    <row r="47" ht="15">
      <c r="A47" s="70" t="s">
        <v>618</v>
      </c>
    </row>
    <row r="48" ht="15">
      <c r="A48" s="70" t="s">
        <v>619</v>
      </c>
    </row>
    <row r="49" ht="15">
      <c r="A49" s="70" t="s">
        <v>620</v>
      </c>
    </row>
    <row r="50" ht="15">
      <c r="A50" s="70" t="s">
        <v>621</v>
      </c>
    </row>
    <row r="51" ht="15">
      <c r="A51" s="70" t="s">
        <v>622</v>
      </c>
    </row>
    <row r="52" ht="15">
      <c r="A52" s="70" t="s">
        <v>623</v>
      </c>
    </row>
    <row r="53" ht="15">
      <c r="A53" s="70" t="s">
        <v>624</v>
      </c>
    </row>
    <row r="54" ht="15">
      <c r="A54" s="70"/>
    </row>
    <row r="55" ht="15">
      <c r="A55" s="239" t="s">
        <v>591</v>
      </c>
    </row>
    <row r="56" ht="15">
      <c r="A56" s="239" t="s">
        <v>592</v>
      </c>
    </row>
    <row r="57" ht="15">
      <c r="A57" s="239" t="s">
        <v>593</v>
      </c>
    </row>
    <row r="58" ht="15">
      <c r="A58" s="239" t="s">
        <v>594</v>
      </c>
    </row>
    <row r="59" ht="15">
      <c r="A59" s="239" t="s">
        <v>595</v>
      </c>
    </row>
    <row r="60" ht="15">
      <c r="A60" s="239" t="s">
        <v>596</v>
      </c>
    </row>
    <row r="61" ht="15">
      <c r="A61" s="238"/>
    </row>
    <row r="62" ht="18">
      <c r="A62" s="237" t="s">
        <v>597</v>
      </c>
    </row>
    <row r="63" ht="15">
      <c r="A63" s="70"/>
    </row>
    <row r="64" ht="15">
      <c r="A64" s="70" t="s">
        <v>625</v>
      </c>
    </row>
    <row r="65" ht="15">
      <c r="A65" s="70" t="s">
        <v>626</v>
      </c>
    </row>
    <row r="66" ht="15">
      <c r="A66" s="70"/>
    </row>
    <row r="67" ht="15">
      <c r="A67" s="262" t="s">
        <v>627</v>
      </c>
    </row>
    <row r="68" ht="15">
      <c r="A68" s="262" t="s">
        <v>628</v>
      </c>
    </row>
    <row r="69" ht="15">
      <c r="A69" s="262" t="s">
        <v>598</v>
      </c>
    </row>
    <row r="70" ht="15">
      <c r="A70" s="262" t="s">
        <v>629</v>
      </c>
    </row>
    <row r="71" ht="15">
      <c r="A71" s="262" t="s">
        <v>630</v>
      </c>
    </row>
    <row r="72" ht="15">
      <c r="A72" s="262" t="s">
        <v>631</v>
      </c>
    </row>
    <row r="73" ht="15">
      <c r="A73" s="262" t="s">
        <v>599</v>
      </c>
    </row>
    <row r="74" ht="15">
      <c r="A74" s="262" t="s">
        <v>632</v>
      </c>
    </row>
    <row r="75" ht="15">
      <c r="A75" s="262" t="s">
        <v>633</v>
      </c>
    </row>
    <row r="76" ht="15">
      <c r="A76" s="70" t="s">
        <v>600</v>
      </c>
    </row>
    <row r="77" ht="15.75">
      <c r="A77" s="227"/>
    </row>
    <row r="78" ht="15">
      <c r="A78" s="239" t="s">
        <v>601</v>
      </c>
    </row>
    <row r="79" ht="15">
      <c r="A79" s="239" t="s">
        <v>634</v>
      </c>
    </row>
    <row r="80" ht="15">
      <c r="A80" s="247" t="s">
        <v>635</v>
      </c>
    </row>
    <row r="81" ht="15">
      <c r="A81" s="239" t="s">
        <v>602</v>
      </c>
    </row>
    <row r="82" ht="15">
      <c r="A82" s="263"/>
    </row>
    <row r="83" ht="18">
      <c r="A83" s="237" t="s">
        <v>603</v>
      </c>
    </row>
    <row r="84" ht="15">
      <c r="A84" s="70"/>
    </row>
    <row r="85" ht="15">
      <c r="A85" s="70" t="s">
        <v>636</v>
      </c>
    </row>
    <row r="86" ht="15">
      <c r="A86" s="70" t="s">
        <v>637</v>
      </c>
    </row>
    <row r="87" ht="15">
      <c r="A87" s="70" t="s">
        <v>639</v>
      </c>
    </row>
    <row r="88" ht="15">
      <c r="A88" s="70" t="s">
        <v>638</v>
      </c>
    </row>
    <row r="89" ht="15">
      <c r="A89" s="70" t="s">
        <v>640</v>
      </c>
    </row>
    <row r="90" ht="15">
      <c r="A90" s="70" t="s">
        <v>641</v>
      </c>
    </row>
    <row r="91" ht="15">
      <c r="A91" s="70" t="s">
        <v>642</v>
      </c>
    </row>
    <row r="92" ht="15">
      <c r="A92" s="70"/>
    </row>
    <row r="93" ht="15">
      <c r="A93" s="70"/>
    </row>
    <row r="94" ht="15">
      <c r="A94" s="70" t="s">
        <v>643</v>
      </c>
    </row>
    <row r="95" ht="15">
      <c r="A95" s="70" t="s">
        <v>644</v>
      </c>
    </row>
    <row r="96" ht="15">
      <c r="A96" s="70" t="s">
        <v>645</v>
      </c>
    </row>
    <row r="97" ht="15">
      <c r="A97" s="70" t="s">
        <v>647</v>
      </c>
    </row>
    <row r="98" ht="15">
      <c r="A98" s="70" t="s">
        <v>646</v>
      </c>
    </row>
    <row r="99" ht="15">
      <c r="A99" s="70" t="s">
        <v>648</v>
      </c>
    </row>
    <row r="100" ht="15">
      <c r="A100" s="70" t="s">
        <v>649</v>
      </c>
    </row>
    <row r="101" ht="15">
      <c r="A101" s="70"/>
    </row>
    <row r="102" ht="18">
      <c r="A102" s="237" t="s">
        <v>604</v>
      </c>
    </row>
    <row r="103" ht="15.75">
      <c r="A103" s="227"/>
    </row>
    <row r="104" ht="15">
      <c r="A104" s="240" t="s">
        <v>650</v>
      </c>
    </row>
    <row r="105" ht="15">
      <c r="A105" s="240" t="s">
        <v>651</v>
      </c>
    </row>
    <row r="106" ht="15">
      <c r="A106" s="240" t="s">
        <v>652</v>
      </c>
    </row>
    <row r="107" ht="15">
      <c r="A107" s="240" t="s">
        <v>653</v>
      </c>
    </row>
    <row r="108" ht="18">
      <c r="A108" s="260"/>
    </row>
    <row r="109" ht="15">
      <c r="A109" s="219" t="s">
        <v>654</v>
      </c>
    </row>
    <row r="110" ht="18">
      <c r="A110" s="260"/>
    </row>
    <row r="111" ht="18">
      <c r="A111" s="260"/>
    </row>
    <row r="112" ht="18">
      <c r="A112" s="260" t="s">
        <v>605</v>
      </c>
    </row>
    <row r="113" ht="18">
      <c r="A113" s="260"/>
    </row>
    <row r="114" ht="15.75">
      <c r="A114" s="264" t="s">
        <v>655</v>
      </c>
    </row>
    <row r="115" ht="15">
      <c r="A115" s="266" t="s">
        <v>606</v>
      </c>
    </row>
    <row r="116" ht="15">
      <c r="A116" s="266" t="s">
        <v>607</v>
      </c>
    </row>
    <row r="117" ht="15">
      <c r="A117" s="266" t="s">
        <v>608</v>
      </c>
    </row>
    <row r="118" ht="15">
      <c r="A118" s="252"/>
    </row>
    <row r="119" ht="15.75">
      <c r="A119" s="264" t="s">
        <v>656</v>
      </c>
    </row>
    <row r="120" ht="15">
      <c r="A120" s="266" t="s">
        <v>606</v>
      </c>
    </row>
    <row r="121" ht="15">
      <c r="A121" s="266" t="s">
        <v>607</v>
      </c>
    </row>
    <row r="122" ht="15">
      <c r="A122" s="266" t="s">
        <v>608</v>
      </c>
    </row>
    <row r="123" ht="15">
      <c r="A123" s="252"/>
    </row>
    <row r="124" ht="15.75">
      <c r="A124" s="264" t="s">
        <v>657</v>
      </c>
    </row>
    <row r="125" ht="15">
      <c r="A125" s="266" t="s">
        <v>606</v>
      </c>
    </row>
    <row r="126" ht="15">
      <c r="A126" s="266" t="s">
        <v>607</v>
      </c>
    </row>
    <row r="127" ht="15">
      <c r="A127" s="266" t="s">
        <v>608</v>
      </c>
    </row>
    <row r="128" ht="15">
      <c r="A128" s="252"/>
    </row>
    <row r="129" ht="15.75">
      <c r="A129" s="264" t="s">
        <v>658</v>
      </c>
    </row>
    <row r="130" ht="15">
      <c r="A130" s="266" t="s">
        <v>606</v>
      </c>
    </row>
    <row r="131" ht="15">
      <c r="A131" s="266" t="s">
        <v>607</v>
      </c>
    </row>
    <row r="132" ht="15.75">
      <c r="A132" s="242"/>
    </row>
    <row r="133" ht="15.75">
      <c r="A133" s="242"/>
    </row>
    <row r="134" ht="15.75">
      <c r="A134" s="242"/>
    </row>
    <row r="135" ht="15.75">
      <c r="A135" s="242"/>
    </row>
    <row r="136" ht="15.75">
      <c r="A136" s="242"/>
    </row>
    <row r="137" ht="15.75">
      <c r="A137" s="242"/>
    </row>
    <row r="138" ht="15.75">
      <c r="A138" s="242"/>
    </row>
    <row r="139" ht="15.75">
      <c r="A139" s="242"/>
    </row>
    <row r="140" ht="15.75">
      <c r="A140" s="242"/>
    </row>
    <row r="141" ht="15.75">
      <c r="A141" s="242"/>
    </row>
    <row r="142" ht="15.75">
      <c r="A142" s="242"/>
    </row>
    <row r="143" ht="15.75">
      <c r="A143" s="242"/>
    </row>
    <row r="144" ht="15.75">
      <c r="A144" s="242"/>
    </row>
    <row r="145" ht="15.75">
      <c r="A145" s="242"/>
    </row>
    <row r="146" ht="15.75">
      <c r="A146" s="242"/>
    </row>
    <row r="147" ht="15.75">
      <c r="A147" s="242"/>
    </row>
    <row r="148" ht="15.75">
      <c r="A148" s="242"/>
    </row>
    <row r="149" ht="15.75">
      <c r="A149" s="242"/>
    </row>
    <row r="150" ht="15.75">
      <c r="A150" s="242"/>
    </row>
    <row r="151" ht="15.75">
      <c r="A151" s="242"/>
    </row>
    <row r="152" ht="15.75">
      <c r="A152" s="242"/>
    </row>
    <row r="153" ht="15.75">
      <c r="A153" s="242"/>
    </row>
    <row r="154" ht="15.75">
      <c r="A154" s="242"/>
    </row>
    <row r="155" ht="15.75">
      <c r="A155" s="242"/>
    </row>
    <row r="156" ht="15.75">
      <c r="A156" s="242"/>
    </row>
    <row r="157" ht="15.75">
      <c r="A157" s="242"/>
    </row>
    <row r="158" ht="15.75">
      <c r="A158" s="242"/>
    </row>
    <row r="160" ht="15.75">
      <c r="A160" s="242"/>
    </row>
    <row r="161" ht="15.75">
      <c r="A161" s="242"/>
    </row>
    <row r="162" ht="15.75">
      <c r="A162" s="242"/>
    </row>
    <row r="163" ht="15.75">
      <c r="A163" s="242"/>
    </row>
    <row r="164" ht="15.75">
      <c r="A164" s="242"/>
    </row>
    <row r="165" ht="18">
      <c r="A165" s="237"/>
    </row>
    <row r="166" ht="15">
      <c r="A166" s="70"/>
    </row>
    <row r="167" ht="15">
      <c r="A167" s="240"/>
    </row>
    <row r="168" ht="15.75">
      <c r="A168" s="243"/>
    </row>
    <row r="169" ht="15.75">
      <c r="A169" s="241"/>
    </row>
    <row r="170" ht="15">
      <c r="C170" s="240"/>
    </row>
    <row r="171" ht="15">
      <c r="C171" s="240"/>
    </row>
    <row r="172" ht="15">
      <c r="C172" s="240"/>
    </row>
    <row r="173" ht="15">
      <c r="C173" s="240"/>
    </row>
    <row r="174" ht="15.75">
      <c r="A174" s="241"/>
    </row>
    <row r="175" ht="15">
      <c r="C175" s="240"/>
    </row>
    <row r="176" ht="15">
      <c r="C176" s="240"/>
    </row>
    <row r="177" ht="15">
      <c r="C177" s="240"/>
    </row>
    <row r="178" ht="15">
      <c r="C178" s="240"/>
    </row>
    <row r="179" ht="15">
      <c r="C179" s="240"/>
    </row>
    <row r="180" ht="15">
      <c r="C180" s="240"/>
    </row>
    <row r="181" ht="15.75">
      <c r="A181" s="241"/>
    </row>
    <row r="182" ht="15">
      <c r="C182" s="240"/>
    </row>
    <row r="183" ht="15.75">
      <c r="A183" s="241"/>
    </row>
    <row r="184" ht="15">
      <c r="C184" s="240"/>
    </row>
    <row r="185" ht="15">
      <c r="C185" s="240"/>
    </row>
    <row r="186" ht="15.75">
      <c r="A186" s="241"/>
    </row>
    <row r="187" ht="15">
      <c r="C187" s="240"/>
    </row>
    <row r="188" ht="15">
      <c r="C188" s="240"/>
    </row>
    <row r="189" ht="15">
      <c r="C189" s="240"/>
    </row>
    <row r="190" ht="15.75">
      <c r="A190" s="243"/>
    </row>
    <row r="191" ht="18">
      <c r="A191" s="237"/>
    </row>
    <row r="192" ht="15">
      <c r="A192" s="244"/>
    </row>
    <row r="193" ht="15">
      <c r="A193" s="70"/>
    </row>
    <row r="194" ht="15">
      <c r="A194" s="70"/>
    </row>
    <row r="195" ht="18">
      <c r="A195" s="237"/>
    </row>
    <row r="196" ht="18">
      <c r="A196" s="237"/>
    </row>
    <row r="197" ht="15">
      <c r="A197" s="70"/>
    </row>
    <row r="198" ht="15">
      <c r="A198" s="238"/>
    </row>
    <row r="199" ht="15">
      <c r="A199" s="245"/>
    </row>
    <row r="200" ht="15">
      <c r="A200" s="70"/>
    </row>
    <row r="201" ht="15">
      <c r="A201" s="239"/>
    </row>
    <row r="202" ht="15">
      <c r="A202" s="239"/>
    </row>
    <row r="203" ht="15">
      <c r="A203" s="239"/>
    </row>
    <row r="204" ht="15">
      <c r="A204" s="239"/>
    </row>
    <row r="205" ht="15">
      <c r="A205" s="70"/>
    </row>
    <row r="206" ht="15">
      <c r="A206" s="245"/>
    </row>
    <row r="207" ht="15">
      <c r="A207" s="70"/>
    </row>
    <row r="208" ht="15">
      <c r="A208" s="239"/>
    </row>
    <row r="209" ht="15">
      <c r="A209" s="239"/>
    </row>
    <row r="210" ht="15">
      <c r="A210" s="239"/>
    </row>
    <row r="211" ht="15">
      <c r="A211" s="239"/>
    </row>
    <row r="212" ht="15">
      <c r="A212" s="239"/>
    </row>
    <row r="213" ht="15">
      <c r="A213" s="70"/>
    </row>
    <row r="214" ht="15">
      <c r="A214" s="70"/>
    </row>
    <row r="216" ht="15.75">
      <c r="A216" s="242"/>
    </row>
    <row r="217" ht="15.75">
      <c r="A217" s="242"/>
    </row>
    <row r="218" ht="15.75">
      <c r="A218" s="242"/>
    </row>
    <row r="219" ht="15.75">
      <c r="A219" s="242"/>
    </row>
    <row r="220" ht="18">
      <c r="A220" s="237"/>
    </row>
    <row r="221" ht="15">
      <c r="A221" s="70"/>
    </row>
    <row r="222" ht="15">
      <c r="A222" s="240"/>
    </row>
    <row r="223" ht="15.75">
      <c r="A223" s="243"/>
    </row>
    <row r="224" ht="15.75">
      <c r="A224" s="241"/>
    </row>
    <row r="225" ht="15">
      <c r="C225" s="240"/>
    </row>
    <row r="226" ht="15">
      <c r="C226" s="240"/>
    </row>
    <row r="227" ht="15">
      <c r="C227" s="240"/>
    </row>
    <row r="228" ht="15">
      <c r="C228" s="240"/>
    </row>
    <row r="229" ht="15">
      <c r="C229" s="240"/>
    </row>
    <row r="230" ht="15">
      <c r="C230" s="240"/>
    </row>
    <row r="231" ht="15.75">
      <c r="A231" s="241"/>
    </row>
    <row r="232" ht="15">
      <c r="C232" s="240"/>
    </row>
    <row r="233" ht="18">
      <c r="A233" s="237"/>
    </row>
    <row r="234" ht="15">
      <c r="A234" s="244"/>
    </row>
    <row r="235" ht="15">
      <c r="A235" s="70"/>
    </row>
    <row r="236" ht="15">
      <c r="A236" s="70"/>
    </row>
    <row r="237" ht="18">
      <c r="A237" s="237"/>
    </row>
    <row r="238" ht="18">
      <c r="A238" s="237"/>
    </row>
    <row r="239" ht="15">
      <c r="A239" s="70"/>
    </row>
    <row r="240" ht="15">
      <c r="A240" s="238"/>
    </row>
    <row r="241" ht="15">
      <c r="A241" s="245"/>
    </row>
    <row r="242" ht="15">
      <c r="A242" s="70"/>
    </row>
    <row r="243" ht="15">
      <c r="A243" s="239"/>
    </row>
    <row r="244" ht="15">
      <c r="A244" s="239"/>
    </row>
    <row r="245" ht="15">
      <c r="A245" s="239"/>
    </row>
    <row r="246" ht="15">
      <c r="A246" s="239"/>
    </row>
    <row r="247" ht="15">
      <c r="A247" s="70"/>
    </row>
    <row r="248" ht="15">
      <c r="A248" s="245"/>
    </row>
    <row r="249" ht="15.75">
      <c r="A249" s="227"/>
    </row>
    <row r="250" ht="15">
      <c r="A250" s="239"/>
    </row>
    <row r="251" ht="15">
      <c r="A251" s="239"/>
    </row>
    <row r="252" ht="15">
      <c r="A252" s="70"/>
    </row>
    <row r="253" ht="15">
      <c r="A253" s="70"/>
    </row>
    <row r="255" ht="15.75">
      <c r="A255" s="242"/>
    </row>
    <row r="256" ht="15.75">
      <c r="A256" s="242"/>
    </row>
    <row r="257" ht="15.75">
      <c r="A257" s="242"/>
    </row>
    <row r="258" ht="15.75">
      <c r="A258" s="242"/>
    </row>
    <row r="259" ht="18">
      <c r="A259" s="237"/>
    </row>
    <row r="260" ht="15">
      <c r="A260" s="70"/>
    </row>
    <row r="261" ht="15">
      <c r="A261" s="240"/>
    </row>
    <row r="262" ht="15.75">
      <c r="A262" s="243"/>
    </row>
    <row r="263" ht="15.75">
      <c r="A263" s="241"/>
    </row>
    <row r="264" ht="15">
      <c r="C264" s="240"/>
    </row>
    <row r="265" ht="18">
      <c r="A265" s="237"/>
    </row>
    <row r="266" ht="15">
      <c r="A266" s="244"/>
    </row>
    <row r="267" ht="15">
      <c r="A267" s="70"/>
    </row>
    <row r="268" ht="15">
      <c r="A268" s="70"/>
    </row>
    <row r="269" ht="18">
      <c r="A269" s="237"/>
    </row>
    <row r="270" ht="18">
      <c r="A270" s="237"/>
    </row>
    <row r="271" ht="15">
      <c r="A271" s="70"/>
    </row>
    <row r="272" ht="15">
      <c r="A272" s="238"/>
    </row>
    <row r="273" ht="15">
      <c r="A273" s="245"/>
    </row>
    <row r="274" ht="15">
      <c r="A274" s="70"/>
    </row>
    <row r="275" ht="15">
      <c r="A275" s="239"/>
    </row>
    <row r="276" ht="15">
      <c r="A276" s="239"/>
    </row>
    <row r="277" ht="15">
      <c r="A277" s="239"/>
    </row>
    <row r="278" ht="15">
      <c r="A278" s="239"/>
    </row>
    <row r="279" ht="15">
      <c r="A279" s="70"/>
    </row>
    <row r="280" ht="15">
      <c r="A280" s="245"/>
    </row>
    <row r="281" ht="15">
      <c r="A281" s="70"/>
    </row>
    <row r="282" ht="15">
      <c r="A282" s="239"/>
    </row>
    <row r="283" ht="15">
      <c r="A283" s="70"/>
    </row>
    <row r="284" ht="15">
      <c r="A284" s="70"/>
    </row>
    <row r="285" ht="15">
      <c r="A285" s="240"/>
    </row>
  </sheetData>
  <hyperlinks>
    <hyperlink ref="A109" location="'DIR Wksht#3'!A15" display="Back to DIR worksheet 3-Overview of Service Level Agreement"/>
    <hyperlink ref="A115" location="'National Database Services'!A3" display="Support Package Agreement # 1"/>
    <hyperlink ref="A116" location="'National Database Services'!A71" display="Support Package Agreement # 2"/>
    <hyperlink ref="A117" location="'National Database Services'!A125" display="Support Package Agreement # 3"/>
    <hyperlink ref="A120" location="'Telecomm MGMT services'!A3" display="Support Package Agreement # 1"/>
    <hyperlink ref="A121" location="'Telecomm MGMT services'!A84" display="Support Package Agreement # 2"/>
    <hyperlink ref="A122" location="'Telecomm MGMT services'!A150" display="Support Package Agreement # 3"/>
    <hyperlink ref="A125" location="'Software Development Services'!A3" display="Support Package Agreement # 1"/>
    <hyperlink ref="A126" location="'Software Development Services'!A65" display="Support Package Agreement # 2"/>
    <hyperlink ref="A127" location="'Software Development Services'!A117" display="Support Package Agreement # 3"/>
    <hyperlink ref="A130" location="'System Support Services'!A3" display="Support Package Agreement # 1"/>
    <hyperlink ref="A131" location="'System Support Services'!A62" display="Support Package Agreement # 2"/>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V203"/>
  <sheetViews>
    <sheetView showGridLines="0" workbookViewId="0" topLeftCell="A19">
      <selection activeCell="A57" sqref="A57"/>
    </sheetView>
  </sheetViews>
  <sheetFormatPr defaultColWidth="8.88671875" defaultRowHeight="15"/>
  <cols>
    <col min="1" max="1" width="71.3359375" style="0" customWidth="1"/>
  </cols>
  <sheetData>
    <row r="1" ht="23.25">
      <c r="A1" s="267" t="s">
        <v>659</v>
      </c>
    </row>
    <row r="2" ht="15.75">
      <c r="A2" s="227"/>
    </row>
    <row r="3" ht="15.75">
      <c r="A3" s="268" t="s">
        <v>286</v>
      </c>
    </row>
    <row r="4" ht="15">
      <c r="A4" s="240"/>
    </row>
    <row r="5" ht="15">
      <c r="A5" s="240" t="s">
        <v>675</v>
      </c>
    </row>
    <row r="6" ht="15">
      <c r="A6" s="240" t="s">
        <v>678</v>
      </c>
    </row>
    <row r="7" ht="15">
      <c r="A7" s="240" t="s">
        <v>676</v>
      </c>
    </row>
    <row r="8" ht="15">
      <c r="A8" s="269" t="s">
        <v>677</v>
      </c>
    </row>
    <row r="9" ht="15">
      <c r="A9" s="269"/>
    </row>
    <row r="10" ht="15.75">
      <c r="A10" s="268" t="s">
        <v>287</v>
      </c>
    </row>
    <row r="11" ht="15">
      <c r="A11" s="240"/>
    </row>
    <row r="12" ht="15">
      <c r="A12" s="240" t="s">
        <v>660</v>
      </c>
    </row>
    <row r="13" ht="15">
      <c r="A13" s="240"/>
    </row>
    <row r="14" ht="15">
      <c r="A14" s="240" t="s">
        <v>679</v>
      </c>
    </row>
    <row r="15" ht="15.75" customHeight="1">
      <c r="A15" s="240" t="s">
        <v>680</v>
      </c>
    </row>
    <row r="16" ht="15.75" customHeight="1">
      <c r="A16" s="240"/>
    </row>
    <row r="17" ht="15.75">
      <c r="A17" s="268" t="s">
        <v>288</v>
      </c>
    </row>
    <row r="18" ht="15">
      <c r="A18" s="240"/>
    </row>
    <row r="19" ht="15">
      <c r="A19" s="240" t="s">
        <v>661</v>
      </c>
    </row>
    <row r="20" ht="15.75">
      <c r="A20" s="268"/>
    </row>
    <row r="21" ht="15.75">
      <c r="A21" s="268" t="s">
        <v>662</v>
      </c>
    </row>
    <row r="22" ht="15">
      <c r="A22" s="240"/>
    </row>
    <row r="23" ht="15">
      <c r="A23" s="240" t="s">
        <v>681</v>
      </c>
    </row>
    <row r="24" ht="15">
      <c r="A24" s="240" t="s">
        <v>682</v>
      </c>
    </row>
    <row r="25" ht="15">
      <c r="A25" s="240"/>
    </row>
    <row r="26" ht="15.75">
      <c r="A26" s="268" t="s">
        <v>289</v>
      </c>
    </row>
    <row r="27" ht="15">
      <c r="A27" s="240"/>
    </row>
    <row r="28" ht="15">
      <c r="A28" s="240" t="s">
        <v>683</v>
      </c>
    </row>
    <row r="29" ht="15">
      <c r="A29" s="240" t="s">
        <v>684</v>
      </c>
    </row>
    <row r="30" ht="15">
      <c r="A30" s="240" t="s">
        <v>685</v>
      </c>
    </row>
    <row r="31" ht="15">
      <c r="A31" s="240"/>
    </row>
    <row r="32" ht="15">
      <c r="A32" s="240" t="s">
        <v>686</v>
      </c>
    </row>
    <row r="33" ht="15">
      <c r="A33" s="240" t="s">
        <v>687</v>
      </c>
    </row>
    <row r="34" ht="15">
      <c r="A34" s="240"/>
    </row>
    <row r="35" ht="15">
      <c r="A35" s="240" t="s">
        <v>663</v>
      </c>
    </row>
    <row r="36" ht="15">
      <c r="A36" s="240"/>
    </row>
    <row r="37" ht="15">
      <c r="A37" s="270" t="s">
        <v>664</v>
      </c>
    </row>
    <row r="38" ht="15">
      <c r="A38" s="270" t="s">
        <v>665</v>
      </c>
    </row>
    <row r="39" ht="15">
      <c r="A39" s="270" t="s">
        <v>666</v>
      </c>
    </row>
    <row r="40" ht="15">
      <c r="A40" s="270" t="s">
        <v>667</v>
      </c>
    </row>
    <row r="41" ht="15">
      <c r="A41" s="270" t="s">
        <v>668</v>
      </c>
    </row>
    <row r="42" ht="15">
      <c r="A42" s="240"/>
    </row>
    <row r="43" ht="15">
      <c r="A43" s="105" t="s">
        <v>669</v>
      </c>
    </row>
    <row r="44" ht="15">
      <c r="A44" s="70" t="s">
        <v>671</v>
      </c>
    </row>
    <row r="45" ht="15">
      <c r="A45" s="70" t="s">
        <v>673</v>
      </c>
    </row>
    <row r="46" ht="15">
      <c r="A46" s="70" t="s">
        <v>670</v>
      </c>
    </row>
    <row r="47" ht="15">
      <c r="A47" s="70" t="s">
        <v>672</v>
      </c>
    </row>
    <row r="48" ht="15">
      <c r="A48" s="70" t="s">
        <v>290</v>
      </c>
    </row>
    <row r="49" ht="15">
      <c r="A49" s="70"/>
    </row>
    <row r="50" ht="15.75">
      <c r="A50" s="271" t="s">
        <v>674</v>
      </c>
    </row>
    <row r="53" spans="1:256" ht="15">
      <c r="A53" s="265" t="s">
        <v>29</v>
      </c>
      <c r="B53" s="266" t="s">
        <v>607</v>
      </c>
      <c r="C53" s="266" t="s">
        <v>607</v>
      </c>
      <c r="D53" s="266" t="s">
        <v>607</v>
      </c>
      <c r="E53" s="266" t="s">
        <v>607</v>
      </c>
      <c r="F53" s="266" t="s">
        <v>607</v>
      </c>
      <c r="G53" s="266" t="s">
        <v>607</v>
      </c>
      <c r="H53" s="266" t="s">
        <v>607</v>
      </c>
      <c r="I53" s="266" t="s">
        <v>607</v>
      </c>
      <c r="J53" s="266" t="s">
        <v>607</v>
      </c>
      <c r="K53" s="266" t="s">
        <v>607</v>
      </c>
      <c r="L53" s="266" t="s">
        <v>607</v>
      </c>
      <c r="M53" s="266" t="s">
        <v>607</v>
      </c>
      <c r="N53" s="266" t="s">
        <v>607</v>
      </c>
      <c r="O53" s="266" t="s">
        <v>607</v>
      </c>
      <c r="P53" s="266" t="s">
        <v>607</v>
      </c>
      <c r="Q53" s="266" t="s">
        <v>607</v>
      </c>
      <c r="R53" s="266" t="s">
        <v>607</v>
      </c>
      <c r="S53" s="266" t="s">
        <v>607</v>
      </c>
      <c r="T53" s="266" t="s">
        <v>607</v>
      </c>
      <c r="U53" s="266" t="s">
        <v>607</v>
      </c>
      <c r="V53" s="266" t="s">
        <v>607</v>
      </c>
      <c r="W53" s="266" t="s">
        <v>607</v>
      </c>
      <c r="X53" s="266" t="s">
        <v>607</v>
      </c>
      <c r="Y53" s="266" t="s">
        <v>607</v>
      </c>
      <c r="Z53" s="266" t="s">
        <v>607</v>
      </c>
      <c r="AA53" s="266" t="s">
        <v>607</v>
      </c>
      <c r="AB53" s="266" t="s">
        <v>607</v>
      </c>
      <c r="AC53" s="266" t="s">
        <v>607</v>
      </c>
      <c r="AD53" s="266" t="s">
        <v>607</v>
      </c>
      <c r="AE53" s="266" t="s">
        <v>607</v>
      </c>
      <c r="AF53" s="266" t="s">
        <v>607</v>
      </c>
      <c r="AG53" s="266" t="s">
        <v>607</v>
      </c>
      <c r="AH53" s="266" t="s">
        <v>607</v>
      </c>
      <c r="AI53" s="266" t="s">
        <v>607</v>
      </c>
      <c r="AJ53" s="266" t="s">
        <v>607</v>
      </c>
      <c r="AK53" s="266" t="s">
        <v>607</v>
      </c>
      <c r="AL53" s="266" t="s">
        <v>607</v>
      </c>
      <c r="AM53" s="266" t="s">
        <v>607</v>
      </c>
      <c r="AN53" s="266" t="s">
        <v>607</v>
      </c>
      <c r="AO53" s="266" t="s">
        <v>607</v>
      </c>
      <c r="AP53" s="266" t="s">
        <v>607</v>
      </c>
      <c r="AQ53" s="266" t="s">
        <v>607</v>
      </c>
      <c r="AR53" s="266" t="s">
        <v>607</v>
      </c>
      <c r="AS53" s="266" t="s">
        <v>607</v>
      </c>
      <c r="AT53" s="266" t="s">
        <v>607</v>
      </c>
      <c r="AU53" s="266" t="s">
        <v>607</v>
      </c>
      <c r="AV53" s="266" t="s">
        <v>607</v>
      </c>
      <c r="AW53" s="266" t="s">
        <v>607</v>
      </c>
      <c r="AX53" s="266" t="s">
        <v>607</v>
      </c>
      <c r="AY53" s="266" t="s">
        <v>607</v>
      </c>
      <c r="AZ53" s="266" t="s">
        <v>607</v>
      </c>
      <c r="BA53" s="266" t="s">
        <v>607</v>
      </c>
      <c r="BB53" s="266" t="s">
        <v>607</v>
      </c>
      <c r="BC53" s="266" t="s">
        <v>607</v>
      </c>
      <c r="BD53" s="266" t="s">
        <v>607</v>
      </c>
      <c r="BE53" s="266" t="s">
        <v>607</v>
      </c>
      <c r="BF53" s="266" t="s">
        <v>607</v>
      </c>
      <c r="BG53" s="266" t="s">
        <v>607</v>
      </c>
      <c r="BH53" s="266" t="s">
        <v>607</v>
      </c>
      <c r="BI53" s="266" t="s">
        <v>607</v>
      </c>
      <c r="BJ53" s="266" t="s">
        <v>607</v>
      </c>
      <c r="BK53" s="266" t="s">
        <v>607</v>
      </c>
      <c r="BL53" s="266" t="s">
        <v>607</v>
      </c>
      <c r="BM53" s="266" t="s">
        <v>607</v>
      </c>
      <c r="BN53" s="266" t="s">
        <v>607</v>
      </c>
      <c r="BO53" s="266" t="s">
        <v>607</v>
      </c>
      <c r="BP53" s="266" t="s">
        <v>607</v>
      </c>
      <c r="BQ53" s="266" t="s">
        <v>607</v>
      </c>
      <c r="BR53" s="266" t="s">
        <v>607</v>
      </c>
      <c r="BS53" s="266" t="s">
        <v>607</v>
      </c>
      <c r="BT53" s="266" t="s">
        <v>607</v>
      </c>
      <c r="BU53" s="266" t="s">
        <v>607</v>
      </c>
      <c r="BV53" s="266" t="s">
        <v>607</v>
      </c>
      <c r="BW53" s="266" t="s">
        <v>607</v>
      </c>
      <c r="BX53" s="266" t="s">
        <v>607</v>
      </c>
      <c r="BY53" s="266" t="s">
        <v>607</v>
      </c>
      <c r="BZ53" s="266" t="s">
        <v>607</v>
      </c>
      <c r="CA53" s="266" t="s">
        <v>607</v>
      </c>
      <c r="CB53" s="266" t="s">
        <v>607</v>
      </c>
      <c r="CC53" s="266" t="s">
        <v>607</v>
      </c>
      <c r="CD53" s="266" t="s">
        <v>607</v>
      </c>
      <c r="CE53" s="266" t="s">
        <v>607</v>
      </c>
      <c r="CF53" s="266" t="s">
        <v>607</v>
      </c>
      <c r="CG53" s="266" t="s">
        <v>607</v>
      </c>
      <c r="CH53" s="266" t="s">
        <v>607</v>
      </c>
      <c r="CI53" s="266" t="s">
        <v>607</v>
      </c>
      <c r="CJ53" s="266" t="s">
        <v>607</v>
      </c>
      <c r="CK53" s="266" t="s">
        <v>607</v>
      </c>
      <c r="CL53" s="266" t="s">
        <v>607</v>
      </c>
      <c r="CM53" s="266" t="s">
        <v>607</v>
      </c>
      <c r="CN53" s="266" t="s">
        <v>607</v>
      </c>
      <c r="CO53" s="266" t="s">
        <v>607</v>
      </c>
      <c r="CP53" s="266" t="s">
        <v>607</v>
      </c>
      <c r="CQ53" s="266" t="s">
        <v>607</v>
      </c>
      <c r="CR53" s="266" t="s">
        <v>607</v>
      </c>
      <c r="CS53" s="266" t="s">
        <v>607</v>
      </c>
      <c r="CT53" s="266" t="s">
        <v>607</v>
      </c>
      <c r="CU53" s="266" t="s">
        <v>607</v>
      </c>
      <c r="CV53" s="266" t="s">
        <v>607</v>
      </c>
      <c r="CW53" s="266" t="s">
        <v>607</v>
      </c>
      <c r="CX53" s="266" t="s">
        <v>607</v>
      </c>
      <c r="CY53" s="266" t="s">
        <v>607</v>
      </c>
      <c r="CZ53" s="266" t="s">
        <v>607</v>
      </c>
      <c r="DA53" s="266" t="s">
        <v>607</v>
      </c>
      <c r="DB53" s="266" t="s">
        <v>607</v>
      </c>
      <c r="DC53" s="266" t="s">
        <v>607</v>
      </c>
      <c r="DD53" s="266" t="s">
        <v>607</v>
      </c>
      <c r="DE53" s="266" t="s">
        <v>607</v>
      </c>
      <c r="DF53" s="266" t="s">
        <v>607</v>
      </c>
      <c r="DG53" s="266" t="s">
        <v>607</v>
      </c>
      <c r="DH53" s="266" t="s">
        <v>607</v>
      </c>
      <c r="DI53" s="266" t="s">
        <v>607</v>
      </c>
      <c r="DJ53" s="266" t="s">
        <v>607</v>
      </c>
      <c r="DK53" s="266" t="s">
        <v>607</v>
      </c>
      <c r="DL53" s="266" t="s">
        <v>607</v>
      </c>
      <c r="DM53" s="266" t="s">
        <v>607</v>
      </c>
      <c r="DN53" s="266" t="s">
        <v>607</v>
      </c>
      <c r="DO53" s="266" t="s">
        <v>607</v>
      </c>
      <c r="DP53" s="266" t="s">
        <v>607</v>
      </c>
      <c r="DQ53" s="266" t="s">
        <v>607</v>
      </c>
      <c r="DR53" s="266" t="s">
        <v>607</v>
      </c>
      <c r="DS53" s="266" t="s">
        <v>607</v>
      </c>
      <c r="DT53" s="266" t="s">
        <v>607</v>
      </c>
      <c r="DU53" s="266" t="s">
        <v>607</v>
      </c>
      <c r="DV53" s="266" t="s">
        <v>607</v>
      </c>
      <c r="DW53" s="266" t="s">
        <v>607</v>
      </c>
      <c r="DX53" s="266" t="s">
        <v>607</v>
      </c>
      <c r="DY53" s="266" t="s">
        <v>607</v>
      </c>
      <c r="DZ53" s="266" t="s">
        <v>607</v>
      </c>
      <c r="EA53" s="266" t="s">
        <v>607</v>
      </c>
      <c r="EB53" s="266" t="s">
        <v>607</v>
      </c>
      <c r="EC53" s="266" t="s">
        <v>607</v>
      </c>
      <c r="ED53" s="266" t="s">
        <v>607</v>
      </c>
      <c r="EE53" s="266" t="s">
        <v>607</v>
      </c>
      <c r="EF53" s="266" t="s">
        <v>607</v>
      </c>
      <c r="EG53" s="266" t="s">
        <v>607</v>
      </c>
      <c r="EH53" s="266" t="s">
        <v>607</v>
      </c>
      <c r="EI53" s="266" t="s">
        <v>607</v>
      </c>
      <c r="EJ53" s="266" t="s">
        <v>607</v>
      </c>
      <c r="EK53" s="266" t="s">
        <v>607</v>
      </c>
      <c r="EL53" s="266" t="s">
        <v>607</v>
      </c>
      <c r="EM53" s="266" t="s">
        <v>607</v>
      </c>
      <c r="EN53" s="266" t="s">
        <v>607</v>
      </c>
      <c r="EO53" s="266" t="s">
        <v>607</v>
      </c>
      <c r="EP53" s="266" t="s">
        <v>607</v>
      </c>
      <c r="EQ53" s="266" t="s">
        <v>607</v>
      </c>
      <c r="ER53" s="266" t="s">
        <v>607</v>
      </c>
      <c r="ES53" s="266" t="s">
        <v>607</v>
      </c>
      <c r="ET53" s="266" t="s">
        <v>607</v>
      </c>
      <c r="EU53" s="266" t="s">
        <v>607</v>
      </c>
      <c r="EV53" s="266" t="s">
        <v>607</v>
      </c>
      <c r="EW53" s="266" t="s">
        <v>607</v>
      </c>
      <c r="EX53" s="266" t="s">
        <v>607</v>
      </c>
      <c r="EY53" s="266" t="s">
        <v>607</v>
      </c>
      <c r="EZ53" s="266" t="s">
        <v>607</v>
      </c>
      <c r="FA53" s="266" t="s">
        <v>607</v>
      </c>
      <c r="FB53" s="266" t="s">
        <v>607</v>
      </c>
      <c r="FC53" s="266" t="s">
        <v>607</v>
      </c>
      <c r="FD53" s="266" t="s">
        <v>607</v>
      </c>
      <c r="FE53" s="266" t="s">
        <v>607</v>
      </c>
      <c r="FF53" s="266" t="s">
        <v>607</v>
      </c>
      <c r="FG53" s="266" t="s">
        <v>607</v>
      </c>
      <c r="FH53" s="266" t="s">
        <v>607</v>
      </c>
      <c r="FI53" s="266" t="s">
        <v>607</v>
      </c>
      <c r="FJ53" s="266" t="s">
        <v>607</v>
      </c>
      <c r="FK53" s="266" t="s">
        <v>607</v>
      </c>
      <c r="FL53" s="266" t="s">
        <v>607</v>
      </c>
      <c r="FM53" s="266" t="s">
        <v>607</v>
      </c>
      <c r="FN53" s="266" t="s">
        <v>607</v>
      </c>
      <c r="FO53" s="266" t="s">
        <v>607</v>
      </c>
      <c r="FP53" s="266" t="s">
        <v>607</v>
      </c>
      <c r="FQ53" s="266" t="s">
        <v>607</v>
      </c>
      <c r="FR53" s="266" t="s">
        <v>607</v>
      </c>
      <c r="FS53" s="266" t="s">
        <v>607</v>
      </c>
      <c r="FT53" s="266" t="s">
        <v>607</v>
      </c>
      <c r="FU53" s="266" t="s">
        <v>607</v>
      </c>
      <c r="FV53" s="266" t="s">
        <v>607</v>
      </c>
      <c r="FW53" s="266" t="s">
        <v>607</v>
      </c>
      <c r="FX53" s="266" t="s">
        <v>607</v>
      </c>
      <c r="FY53" s="266" t="s">
        <v>607</v>
      </c>
      <c r="FZ53" s="266" t="s">
        <v>607</v>
      </c>
      <c r="GA53" s="266" t="s">
        <v>607</v>
      </c>
      <c r="GB53" s="266" t="s">
        <v>607</v>
      </c>
      <c r="GC53" s="266" t="s">
        <v>607</v>
      </c>
      <c r="GD53" s="266" t="s">
        <v>607</v>
      </c>
      <c r="GE53" s="266" t="s">
        <v>607</v>
      </c>
      <c r="GF53" s="266" t="s">
        <v>607</v>
      </c>
      <c r="GG53" s="266" t="s">
        <v>607</v>
      </c>
      <c r="GH53" s="266" t="s">
        <v>607</v>
      </c>
      <c r="GI53" s="266" t="s">
        <v>607</v>
      </c>
      <c r="GJ53" s="266" t="s">
        <v>607</v>
      </c>
      <c r="GK53" s="266" t="s">
        <v>607</v>
      </c>
      <c r="GL53" s="266" t="s">
        <v>607</v>
      </c>
      <c r="GM53" s="266" t="s">
        <v>607</v>
      </c>
      <c r="GN53" s="266" t="s">
        <v>607</v>
      </c>
      <c r="GO53" s="266" t="s">
        <v>607</v>
      </c>
      <c r="GP53" s="266" t="s">
        <v>607</v>
      </c>
      <c r="GQ53" s="266" t="s">
        <v>607</v>
      </c>
      <c r="GR53" s="266" t="s">
        <v>607</v>
      </c>
      <c r="GS53" s="266" t="s">
        <v>607</v>
      </c>
      <c r="GT53" s="266" t="s">
        <v>607</v>
      </c>
      <c r="GU53" s="266" t="s">
        <v>607</v>
      </c>
      <c r="GV53" s="266" t="s">
        <v>607</v>
      </c>
      <c r="GW53" s="266" t="s">
        <v>607</v>
      </c>
      <c r="GX53" s="266" t="s">
        <v>607</v>
      </c>
      <c r="GY53" s="266" t="s">
        <v>607</v>
      </c>
      <c r="GZ53" s="266" t="s">
        <v>607</v>
      </c>
      <c r="HA53" s="266" t="s">
        <v>607</v>
      </c>
      <c r="HB53" s="266" t="s">
        <v>607</v>
      </c>
      <c r="HC53" s="266" t="s">
        <v>607</v>
      </c>
      <c r="HD53" s="266" t="s">
        <v>607</v>
      </c>
      <c r="HE53" s="266" t="s">
        <v>607</v>
      </c>
      <c r="HF53" s="266" t="s">
        <v>607</v>
      </c>
      <c r="HG53" s="266" t="s">
        <v>607</v>
      </c>
      <c r="HH53" s="266" t="s">
        <v>607</v>
      </c>
      <c r="HI53" s="266" t="s">
        <v>607</v>
      </c>
      <c r="HJ53" s="266" t="s">
        <v>607</v>
      </c>
      <c r="HK53" s="266" t="s">
        <v>607</v>
      </c>
      <c r="HL53" s="266" t="s">
        <v>607</v>
      </c>
      <c r="HM53" s="266" t="s">
        <v>607</v>
      </c>
      <c r="HN53" s="266" t="s">
        <v>607</v>
      </c>
      <c r="HO53" s="266" t="s">
        <v>607</v>
      </c>
      <c r="HP53" s="266" t="s">
        <v>607</v>
      </c>
      <c r="HQ53" s="266" t="s">
        <v>607</v>
      </c>
      <c r="HR53" s="266" t="s">
        <v>607</v>
      </c>
      <c r="HS53" s="266" t="s">
        <v>607</v>
      </c>
      <c r="HT53" s="266" t="s">
        <v>607</v>
      </c>
      <c r="HU53" s="266" t="s">
        <v>607</v>
      </c>
      <c r="HV53" s="266" t="s">
        <v>607</v>
      </c>
      <c r="HW53" s="266" t="s">
        <v>607</v>
      </c>
      <c r="HX53" s="266" t="s">
        <v>607</v>
      </c>
      <c r="HY53" s="266" t="s">
        <v>607</v>
      </c>
      <c r="HZ53" s="266" t="s">
        <v>607</v>
      </c>
      <c r="IA53" s="266" t="s">
        <v>607</v>
      </c>
      <c r="IB53" s="266" t="s">
        <v>607</v>
      </c>
      <c r="IC53" s="266" t="s">
        <v>607</v>
      </c>
      <c r="ID53" s="266" t="s">
        <v>607</v>
      </c>
      <c r="IE53" s="266" t="s">
        <v>607</v>
      </c>
      <c r="IF53" s="266" t="s">
        <v>607</v>
      </c>
      <c r="IG53" s="266" t="s">
        <v>607</v>
      </c>
      <c r="IH53" s="266" t="s">
        <v>607</v>
      </c>
      <c r="II53" s="266" t="s">
        <v>607</v>
      </c>
      <c r="IJ53" s="266" t="s">
        <v>607</v>
      </c>
      <c r="IK53" s="266" t="s">
        <v>607</v>
      </c>
      <c r="IL53" s="266" t="s">
        <v>607</v>
      </c>
      <c r="IM53" s="266" t="s">
        <v>607</v>
      </c>
      <c r="IN53" s="266" t="s">
        <v>607</v>
      </c>
      <c r="IO53" s="266" t="s">
        <v>607</v>
      </c>
      <c r="IP53" s="266" t="s">
        <v>607</v>
      </c>
      <c r="IQ53" s="266" t="s">
        <v>607</v>
      </c>
      <c r="IR53" s="266" t="s">
        <v>607</v>
      </c>
      <c r="IS53" s="266" t="s">
        <v>607</v>
      </c>
      <c r="IT53" s="266" t="s">
        <v>607</v>
      </c>
      <c r="IU53" s="266" t="s">
        <v>607</v>
      </c>
      <c r="IV53" s="266" t="s">
        <v>607</v>
      </c>
    </row>
    <row r="55" ht="15.75" thickBot="1">
      <c r="A55" s="235"/>
    </row>
    <row r="56" ht="15.75" thickTop="1">
      <c r="A56" s="111"/>
    </row>
    <row r="57" ht="23.25">
      <c r="A57" s="267" t="s">
        <v>688</v>
      </c>
    </row>
    <row r="58" ht="15.75">
      <c r="A58" s="227"/>
    </row>
    <row r="59" ht="15.75">
      <c r="A59" s="227"/>
    </row>
    <row r="60" ht="15.75">
      <c r="A60" s="272" t="s">
        <v>689</v>
      </c>
    </row>
    <row r="61" ht="15">
      <c r="A61" s="270"/>
    </row>
    <row r="62" ht="15">
      <c r="A62" s="270" t="s">
        <v>690</v>
      </c>
    </row>
    <row r="63" ht="15">
      <c r="A63" s="270"/>
    </row>
    <row r="64" ht="15.75">
      <c r="A64" s="272" t="s">
        <v>691</v>
      </c>
    </row>
    <row r="65" ht="15">
      <c r="A65" s="270"/>
    </row>
    <row r="66" ht="15">
      <c r="A66" s="270" t="s">
        <v>692</v>
      </c>
    </row>
    <row r="67" ht="15">
      <c r="A67" s="270"/>
    </row>
    <row r="68" ht="15.75">
      <c r="A68" s="272" t="s">
        <v>693</v>
      </c>
    </row>
    <row r="69" ht="15">
      <c r="A69" s="270"/>
    </row>
    <row r="70" ht="15">
      <c r="A70" s="270" t="s">
        <v>701</v>
      </c>
    </row>
    <row r="71" ht="15">
      <c r="A71" s="270" t="s">
        <v>702</v>
      </c>
    </row>
    <row r="72" ht="15">
      <c r="A72" s="270"/>
    </row>
    <row r="73" ht="15.75">
      <c r="A73" s="274" t="s">
        <v>289</v>
      </c>
    </row>
    <row r="74" ht="15">
      <c r="A74" s="262"/>
    </row>
    <row r="75" ht="15">
      <c r="A75" s="262" t="s">
        <v>703</v>
      </c>
    </row>
    <row r="76" ht="15">
      <c r="A76" s="262" t="s">
        <v>704</v>
      </c>
    </row>
    <row r="77" ht="15">
      <c r="A77" s="262"/>
    </row>
    <row r="78" ht="15">
      <c r="A78" s="262" t="s">
        <v>694</v>
      </c>
    </row>
    <row r="79" ht="15">
      <c r="A79" s="262"/>
    </row>
    <row r="80" ht="15.75">
      <c r="A80" s="275" t="s">
        <v>695</v>
      </c>
    </row>
    <row r="81" ht="15.75">
      <c r="A81" s="275" t="s">
        <v>696</v>
      </c>
    </row>
    <row r="82" ht="15.75">
      <c r="A82" s="275" t="s">
        <v>697</v>
      </c>
    </row>
    <row r="83" ht="15.75">
      <c r="A83" s="275" t="s">
        <v>698</v>
      </c>
    </row>
    <row r="84" ht="15">
      <c r="A84" s="276" t="s">
        <v>699</v>
      </c>
    </row>
    <row r="85" ht="15.75">
      <c r="A85" s="273"/>
    </row>
    <row r="86" ht="15">
      <c r="A86" s="277" t="s">
        <v>669</v>
      </c>
    </row>
    <row r="87" ht="15">
      <c r="A87" s="262" t="s">
        <v>293</v>
      </c>
    </row>
    <row r="88" ht="15">
      <c r="A88" s="262" t="s">
        <v>292</v>
      </c>
    </row>
    <row r="89" ht="15">
      <c r="A89" s="262" t="s">
        <v>294</v>
      </c>
    </row>
    <row r="90" ht="15">
      <c r="A90" s="262" t="s">
        <v>290</v>
      </c>
    </row>
    <row r="91" ht="15">
      <c r="A91" s="262"/>
    </row>
    <row r="92" ht="15">
      <c r="A92" s="271" t="s">
        <v>700</v>
      </c>
    </row>
    <row r="93" ht="15.75">
      <c r="A93" s="227"/>
    </row>
    <row r="95" spans="1:256" ht="15">
      <c r="A95" s="265" t="s">
        <v>30</v>
      </c>
      <c r="B95" s="266" t="s">
        <v>607</v>
      </c>
      <c r="C95" s="266" t="s">
        <v>607</v>
      </c>
      <c r="D95" s="266" t="s">
        <v>607</v>
      </c>
      <c r="E95" s="266" t="s">
        <v>607</v>
      </c>
      <c r="F95" s="266" t="s">
        <v>607</v>
      </c>
      <c r="G95" s="266" t="s">
        <v>607</v>
      </c>
      <c r="H95" s="266" t="s">
        <v>607</v>
      </c>
      <c r="I95" s="266" t="s">
        <v>607</v>
      </c>
      <c r="J95" s="266" t="s">
        <v>607</v>
      </c>
      <c r="K95" s="266" t="s">
        <v>607</v>
      </c>
      <c r="L95" s="266" t="s">
        <v>607</v>
      </c>
      <c r="M95" s="266" t="s">
        <v>607</v>
      </c>
      <c r="N95" s="266" t="s">
        <v>607</v>
      </c>
      <c r="O95" s="266" t="s">
        <v>607</v>
      </c>
      <c r="P95" s="266" t="s">
        <v>607</v>
      </c>
      <c r="Q95" s="266" t="s">
        <v>607</v>
      </c>
      <c r="R95" s="266" t="s">
        <v>607</v>
      </c>
      <c r="S95" s="266" t="s">
        <v>607</v>
      </c>
      <c r="T95" s="266" t="s">
        <v>607</v>
      </c>
      <c r="U95" s="266" t="s">
        <v>607</v>
      </c>
      <c r="V95" s="266" t="s">
        <v>607</v>
      </c>
      <c r="W95" s="266" t="s">
        <v>607</v>
      </c>
      <c r="X95" s="266" t="s">
        <v>607</v>
      </c>
      <c r="Y95" s="266" t="s">
        <v>607</v>
      </c>
      <c r="Z95" s="266" t="s">
        <v>607</v>
      </c>
      <c r="AA95" s="266" t="s">
        <v>607</v>
      </c>
      <c r="AB95" s="266" t="s">
        <v>607</v>
      </c>
      <c r="AC95" s="266" t="s">
        <v>607</v>
      </c>
      <c r="AD95" s="266" t="s">
        <v>607</v>
      </c>
      <c r="AE95" s="266" t="s">
        <v>607</v>
      </c>
      <c r="AF95" s="266" t="s">
        <v>607</v>
      </c>
      <c r="AG95" s="266" t="s">
        <v>607</v>
      </c>
      <c r="AH95" s="266" t="s">
        <v>607</v>
      </c>
      <c r="AI95" s="266" t="s">
        <v>607</v>
      </c>
      <c r="AJ95" s="266" t="s">
        <v>607</v>
      </c>
      <c r="AK95" s="266" t="s">
        <v>607</v>
      </c>
      <c r="AL95" s="266" t="s">
        <v>607</v>
      </c>
      <c r="AM95" s="266" t="s">
        <v>607</v>
      </c>
      <c r="AN95" s="266" t="s">
        <v>607</v>
      </c>
      <c r="AO95" s="266" t="s">
        <v>607</v>
      </c>
      <c r="AP95" s="266" t="s">
        <v>607</v>
      </c>
      <c r="AQ95" s="266" t="s">
        <v>607</v>
      </c>
      <c r="AR95" s="266" t="s">
        <v>607</v>
      </c>
      <c r="AS95" s="266" t="s">
        <v>607</v>
      </c>
      <c r="AT95" s="266" t="s">
        <v>607</v>
      </c>
      <c r="AU95" s="266" t="s">
        <v>607</v>
      </c>
      <c r="AV95" s="266" t="s">
        <v>607</v>
      </c>
      <c r="AW95" s="266" t="s">
        <v>607</v>
      </c>
      <c r="AX95" s="266" t="s">
        <v>607</v>
      </c>
      <c r="AY95" s="266" t="s">
        <v>607</v>
      </c>
      <c r="AZ95" s="266" t="s">
        <v>607</v>
      </c>
      <c r="BA95" s="266" t="s">
        <v>607</v>
      </c>
      <c r="BB95" s="266" t="s">
        <v>607</v>
      </c>
      <c r="BC95" s="266" t="s">
        <v>607</v>
      </c>
      <c r="BD95" s="266" t="s">
        <v>607</v>
      </c>
      <c r="BE95" s="266" t="s">
        <v>607</v>
      </c>
      <c r="BF95" s="266" t="s">
        <v>607</v>
      </c>
      <c r="BG95" s="266" t="s">
        <v>607</v>
      </c>
      <c r="BH95" s="266" t="s">
        <v>607</v>
      </c>
      <c r="BI95" s="266" t="s">
        <v>607</v>
      </c>
      <c r="BJ95" s="266" t="s">
        <v>607</v>
      </c>
      <c r="BK95" s="266" t="s">
        <v>607</v>
      </c>
      <c r="BL95" s="266" t="s">
        <v>607</v>
      </c>
      <c r="BM95" s="266" t="s">
        <v>607</v>
      </c>
      <c r="BN95" s="266" t="s">
        <v>607</v>
      </c>
      <c r="BO95" s="266" t="s">
        <v>607</v>
      </c>
      <c r="BP95" s="266" t="s">
        <v>607</v>
      </c>
      <c r="BQ95" s="266" t="s">
        <v>607</v>
      </c>
      <c r="BR95" s="266" t="s">
        <v>607</v>
      </c>
      <c r="BS95" s="266" t="s">
        <v>607</v>
      </c>
      <c r="BT95" s="266" t="s">
        <v>607</v>
      </c>
      <c r="BU95" s="266" t="s">
        <v>607</v>
      </c>
      <c r="BV95" s="266" t="s">
        <v>607</v>
      </c>
      <c r="BW95" s="266" t="s">
        <v>607</v>
      </c>
      <c r="BX95" s="266" t="s">
        <v>607</v>
      </c>
      <c r="BY95" s="266" t="s">
        <v>607</v>
      </c>
      <c r="BZ95" s="266" t="s">
        <v>607</v>
      </c>
      <c r="CA95" s="266" t="s">
        <v>607</v>
      </c>
      <c r="CB95" s="266" t="s">
        <v>607</v>
      </c>
      <c r="CC95" s="266" t="s">
        <v>607</v>
      </c>
      <c r="CD95" s="266" t="s">
        <v>607</v>
      </c>
      <c r="CE95" s="266" t="s">
        <v>607</v>
      </c>
      <c r="CF95" s="266" t="s">
        <v>607</v>
      </c>
      <c r="CG95" s="266" t="s">
        <v>607</v>
      </c>
      <c r="CH95" s="266" t="s">
        <v>607</v>
      </c>
      <c r="CI95" s="266" t="s">
        <v>607</v>
      </c>
      <c r="CJ95" s="266" t="s">
        <v>607</v>
      </c>
      <c r="CK95" s="266" t="s">
        <v>607</v>
      </c>
      <c r="CL95" s="266" t="s">
        <v>607</v>
      </c>
      <c r="CM95" s="266" t="s">
        <v>607</v>
      </c>
      <c r="CN95" s="266" t="s">
        <v>607</v>
      </c>
      <c r="CO95" s="266" t="s">
        <v>607</v>
      </c>
      <c r="CP95" s="266" t="s">
        <v>607</v>
      </c>
      <c r="CQ95" s="266" t="s">
        <v>607</v>
      </c>
      <c r="CR95" s="266" t="s">
        <v>607</v>
      </c>
      <c r="CS95" s="266" t="s">
        <v>607</v>
      </c>
      <c r="CT95" s="266" t="s">
        <v>607</v>
      </c>
      <c r="CU95" s="266" t="s">
        <v>607</v>
      </c>
      <c r="CV95" s="266" t="s">
        <v>607</v>
      </c>
      <c r="CW95" s="266" t="s">
        <v>607</v>
      </c>
      <c r="CX95" s="266" t="s">
        <v>607</v>
      </c>
      <c r="CY95" s="266" t="s">
        <v>607</v>
      </c>
      <c r="CZ95" s="266" t="s">
        <v>607</v>
      </c>
      <c r="DA95" s="266" t="s">
        <v>607</v>
      </c>
      <c r="DB95" s="266" t="s">
        <v>607</v>
      </c>
      <c r="DC95" s="266" t="s">
        <v>607</v>
      </c>
      <c r="DD95" s="266" t="s">
        <v>607</v>
      </c>
      <c r="DE95" s="266" t="s">
        <v>607</v>
      </c>
      <c r="DF95" s="266" t="s">
        <v>607</v>
      </c>
      <c r="DG95" s="266" t="s">
        <v>607</v>
      </c>
      <c r="DH95" s="266" t="s">
        <v>607</v>
      </c>
      <c r="DI95" s="266" t="s">
        <v>607</v>
      </c>
      <c r="DJ95" s="266" t="s">
        <v>607</v>
      </c>
      <c r="DK95" s="266" t="s">
        <v>607</v>
      </c>
      <c r="DL95" s="266" t="s">
        <v>607</v>
      </c>
      <c r="DM95" s="266" t="s">
        <v>607</v>
      </c>
      <c r="DN95" s="266" t="s">
        <v>607</v>
      </c>
      <c r="DO95" s="266" t="s">
        <v>607</v>
      </c>
      <c r="DP95" s="266" t="s">
        <v>607</v>
      </c>
      <c r="DQ95" s="266" t="s">
        <v>607</v>
      </c>
      <c r="DR95" s="266" t="s">
        <v>607</v>
      </c>
      <c r="DS95" s="266" t="s">
        <v>607</v>
      </c>
      <c r="DT95" s="266" t="s">
        <v>607</v>
      </c>
      <c r="DU95" s="266" t="s">
        <v>607</v>
      </c>
      <c r="DV95" s="266" t="s">
        <v>607</v>
      </c>
      <c r="DW95" s="266" t="s">
        <v>607</v>
      </c>
      <c r="DX95" s="266" t="s">
        <v>607</v>
      </c>
      <c r="DY95" s="266" t="s">
        <v>607</v>
      </c>
      <c r="DZ95" s="266" t="s">
        <v>607</v>
      </c>
      <c r="EA95" s="266" t="s">
        <v>607</v>
      </c>
      <c r="EB95" s="266" t="s">
        <v>607</v>
      </c>
      <c r="EC95" s="266" t="s">
        <v>607</v>
      </c>
      <c r="ED95" s="266" t="s">
        <v>607</v>
      </c>
      <c r="EE95" s="266" t="s">
        <v>607</v>
      </c>
      <c r="EF95" s="266" t="s">
        <v>607</v>
      </c>
      <c r="EG95" s="266" t="s">
        <v>607</v>
      </c>
      <c r="EH95" s="266" t="s">
        <v>607</v>
      </c>
      <c r="EI95" s="266" t="s">
        <v>607</v>
      </c>
      <c r="EJ95" s="266" t="s">
        <v>607</v>
      </c>
      <c r="EK95" s="266" t="s">
        <v>607</v>
      </c>
      <c r="EL95" s="266" t="s">
        <v>607</v>
      </c>
      <c r="EM95" s="266" t="s">
        <v>607</v>
      </c>
      <c r="EN95" s="266" t="s">
        <v>607</v>
      </c>
      <c r="EO95" s="266" t="s">
        <v>607</v>
      </c>
      <c r="EP95" s="266" t="s">
        <v>607</v>
      </c>
      <c r="EQ95" s="266" t="s">
        <v>607</v>
      </c>
      <c r="ER95" s="266" t="s">
        <v>607</v>
      </c>
      <c r="ES95" s="266" t="s">
        <v>607</v>
      </c>
      <c r="ET95" s="266" t="s">
        <v>607</v>
      </c>
      <c r="EU95" s="266" t="s">
        <v>607</v>
      </c>
      <c r="EV95" s="266" t="s">
        <v>607</v>
      </c>
      <c r="EW95" s="266" t="s">
        <v>607</v>
      </c>
      <c r="EX95" s="266" t="s">
        <v>607</v>
      </c>
      <c r="EY95" s="266" t="s">
        <v>607</v>
      </c>
      <c r="EZ95" s="266" t="s">
        <v>607</v>
      </c>
      <c r="FA95" s="266" t="s">
        <v>607</v>
      </c>
      <c r="FB95" s="266" t="s">
        <v>607</v>
      </c>
      <c r="FC95" s="266" t="s">
        <v>607</v>
      </c>
      <c r="FD95" s="266" t="s">
        <v>607</v>
      </c>
      <c r="FE95" s="266" t="s">
        <v>607</v>
      </c>
      <c r="FF95" s="266" t="s">
        <v>607</v>
      </c>
      <c r="FG95" s="266" t="s">
        <v>607</v>
      </c>
      <c r="FH95" s="266" t="s">
        <v>607</v>
      </c>
      <c r="FI95" s="266" t="s">
        <v>607</v>
      </c>
      <c r="FJ95" s="266" t="s">
        <v>607</v>
      </c>
      <c r="FK95" s="266" t="s">
        <v>607</v>
      </c>
      <c r="FL95" s="266" t="s">
        <v>607</v>
      </c>
      <c r="FM95" s="266" t="s">
        <v>607</v>
      </c>
      <c r="FN95" s="266" t="s">
        <v>607</v>
      </c>
      <c r="FO95" s="266" t="s">
        <v>607</v>
      </c>
      <c r="FP95" s="266" t="s">
        <v>607</v>
      </c>
      <c r="FQ95" s="266" t="s">
        <v>607</v>
      </c>
      <c r="FR95" s="266" t="s">
        <v>607</v>
      </c>
      <c r="FS95" s="266" t="s">
        <v>607</v>
      </c>
      <c r="FT95" s="266" t="s">
        <v>607</v>
      </c>
      <c r="FU95" s="266" t="s">
        <v>607</v>
      </c>
      <c r="FV95" s="266" t="s">
        <v>607</v>
      </c>
      <c r="FW95" s="266" t="s">
        <v>607</v>
      </c>
      <c r="FX95" s="266" t="s">
        <v>607</v>
      </c>
      <c r="FY95" s="266" t="s">
        <v>607</v>
      </c>
      <c r="FZ95" s="266" t="s">
        <v>607</v>
      </c>
      <c r="GA95" s="266" t="s">
        <v>607</v>
      </c>
      <c r="GB95" s="266" t="s">
        <v>607</v>
      </c>
      <c r="GC95" s="266" t="s">
        <v>607</v>
      </c>
      <c r="GD95" s="266" t="s">
        <v>607</v>
      </c>
      <c r="GE95" s="266" t="s">
        <v>607</v>
      </c>
      <c r="GF95" s="266" t="s">
        <v>607</v>
      </c>
      <c r="GG95" s="266" t="s">
        <v>607</v>
      </c>
      <c r="GH95" s="266" t="s">
        <v>607</v>
      </c>
      <c r="GI95" s="266" t="s">
        <v>607</v>
      </c>
      <c r="GJ95" s="266" t="s">
        <v>607</v>
      </c>
      <c r="GK95" s="266" t="s">
        <v>607</v>
      </c>
      <c r="GL95" s="266" t="s">
        <v>607</v>
      </c>
      <c r="GM95" s="266" t="s">
        <v>607</v>
      </c>
      <c r="GN95" s="266" t="s">
        <v>607</v>
      </c>
      <c r="GO95" s="266" t="s">
        <v>607</v>
      </c>
      <c r="GP95" s="266" t="s">
        <v>607</v>
      </c>
      <c r="GQ95" s="266" t="s">
        <v>607</v>
      </c>
      <c r="GR95" s="266" t="s">
        <v>607</v>
      </c>
      <c r="GS95" s="266" t="s">
        <v>607</v>
      </c>
      <c r="GT95" s="266" t="s">
        <v>607</v>
      </c>
      <c r="GU95" s="266" t="s">
        <v>607</v>
      </c>
      <c r="GV95" s="266" t="s">
        <v>607</v>
      </c>
      <c r="GW95" s="266" t="s">
        <v>607</v>
      </c>
      <c r="GX95" s="266" t="s">
        <v>607</v>
      </c>
      <c r="GY95" s="266" t="s">
        <v>607</v>
      </c>
      <c r="GZ95" s="266" t="s">
        <v>607</v>
      </c>
      <c r="HA95" s="266" t="s">
        <v>607</v>
      </c>
      <c r="HB95" s="266" t="s">
        <v>607</v>
      </c>
      <c r="HC95" s="266" t="s">
        <v>607</v>
      </c>
      <c r="HD95" s="266" t="s">
        <v>607</v>
      </c>
      <c r="HE95" s="266" t="s">
        <v>607</v>
      </c>
      <c r="HF95" s="266" t="s">
        <v>607</v>
      </c>
      <c r="HG95" s="266" t="s">
        <v>607</v>
      </c>
      <c r="HH95" s="266" t="s">
        <v>607</v>
      </c>
      <c r="HI95" s="266" t="s">
        <v>607</v>
      </c>
      <c r="HJ95" s="266" t="s">
        <v>607</v>
      </c>
      <c r="HK95" s="266" t="s">
        <v>607</v>
      </c>
      <c r="HL95" s="266" t="s">
        <v>607</v>
      </c>
      <c r="HM95" s="266" t="s">
        <v>607</v>
      </c>
      <c r="HN95" s="266" t="s">
        <v>607</v>
      </c>
      <c r="HO95" s="266" t="s">
        <v>607</v>
      </c>
      <c r="HP95" s="266" t="s">
        <v>607</v>
      </c>
      <c r="HQ95" s="266" t="s">
        <v>607</v>
      </c>
      <c r="HR95" s="266" t="s">
        <v>607</v>
      </c>
      <c r="HS95" s="266" t="s">
        <v>607</v>
      </c>
      <c r="HT95" s="266" t="s">
        <v>607</v>
      </c>
      <c r="HU95" s="266" t="s">
        <v>607</v>
      </c>
      <c r="HV95" s="266" t="s">
        <v>607</v>
      </c>
      <c r="HW95" s="266" t="s">
        <v>607</v>
      </c>
      <c r="HX95" s="266" t="s">
        <v>607</v>
      </c>
      <c r="HY95" s="266" t="s">
        <v>607</v>
      </c>
      <c r="HZ95" s="266" t="s">
        <v>607</v>
      </c>
      <c r="IA95" s="266" t="s">
        <v>607</v>
      </c>
      <c r="IB95" s="266" t="s">
        <v>607</v>
      </c>
      <c r="IC95" s="266" t="s">
        <v>607</v>
      </c>
      <c r="ID95" s="266" t="s">
        <v>607</v>
      </c>
      <c r="IE95" s="266" t="s">
        <v>607</v>
      </c>
      <c r="IF95" s="266" t="s">
        <v>607</v>
      </c>
      <c r="IG95" s="266" t="s">
        <v>607</v>
      </c>
      <c r="IH95" s="266" t="s">
        <v>607</v>
      </c>
      <c r="II95" s="266" t="s">
        <v>607</v>
      </c>
      <c r="IJ95" s="266" t="s">
        <v>607</v>
      </c>
      <c r="IK95" s="266" t="s">
        <v>607</v>
      </c>
      <c r="IL95" s="266" t="s">
        <v>607</v>
      </c>
      <c r="IM95" s="266" t="s">
        <v>607</v>
      </c>
      <c r="IN95" s="266" t="s">
        <v>607</v>
      </c>
      <c r="IO95" s="266" t="s">
        <v>607</v>
      </c>
      <c r="IP95" s="266" t="s">
        <v>607</v>
      </c>
      <c r="IQ95" s="266" t="s">
        <v>607</v>
      </c>
      <c r="IR95" s="266" t="s">
        <v>607</v>
      </c>
      <c r="IS95" s="266" t="s">
        <v>607</v>
      </c>
      <c r="IT95" s="266" t="s">
        <v>607</v>
      </c>
      <c r="IU95" s="266" t="s">
        <v>607</v>
      </c>
      <c r="IV95" s="266" t="s">
        <v>607</v>
      </c>
    </row>
    <row r="98" ht="15.75" thickBot="1">
      <c r="A98" s="235"/>
    </row>
    <row r="99" ht="15.75" thickTop="1"/>
    <row r="101" ht="23.25">
      <c r="A101" s="278" t="s">
        <v>705</v>
      </c>
    </row>
    <row r="102" ht="15.75">
      <c r="A102" s="227"/>
    </row>
    <row r="103" ht="15.75">
      <c r="A103" s="268" t="s">
        <v>15</v>
      </c>
    </row>
    <row r="104" ht="15">
      <c r="A104" s="240"/>
    </row>
    <row r="105" ht="15">
      <c r="A105" s="240" t="s">
        <v>16</v>
      </c>
    </row>
    <row r="106" ht="15">
      <c r="A106" s="240" t="s">
        <v>17</v>
      </c>
    </row>
    <row r="107" ht="15.75">
      <c r="A107" s="240" t="s">
        <v>18</v>
      </c>
    </row>
    <row r="108" ht="15">
      <c r="A108" s="240"/>
    </row>
    <row r="109" ht="15">
      <c r="A109" s="240" t="s">
        <v>32</v>
      </c>
    </row>
    <row r="110" ht="15">
      <c r="A110" s="240" t="s">
        <v>33</v>
      </c>
    </row>
    <row r="111" ht="15">
      <c r="A111" s="240"/>
    </row>
    <row r="112" ht="15.75">
      <c r="A112" s="268" t="s">
        <v>19</v>
      </c>
    </row>
    <row r="113" ht="15">
      <c r="A113" s="240"/>
    </row>
    <row r="114" ht="15">
      <c r="A114" s="240" t="s">
        <v>34</v>
      </c>
    </row>
    <row r="115" ht="15">
      <c r="A115" s="240" t="s">
        <v>35</v>
      </c>
    </row>
    <row r="116" ht="15">
      <c r="A116" s="240"/>
    </row>
    <row r="117" ht="15">
      <c r="A117" s="240" t="s">
        <v>20</v>
      </c>
    </row>
    <row r="118" ht="15">
      <c r="A118" s="240"/>
    </row>
    <row r="119" ht="15.75">
      <c r="A119" s="254" t="s">
        <v>21</v>
      </c>
    </row>
    <row r="120" ht="15.75">
      <c r="A120" s="254" t="s">
        <v>22</v>
      </c>
    </row>
    <row r="121" ht="15.75">
      <c r="A121" s="254" t="s">
        <v>23</v>
      </c>
    </row>
    <row r="122" ht="15.75">
      <c r="A122" s="254" t="s">
        <v>24</v>
      </c>
    </row>
    <row r="123" ht="15.75">
      <c r="A123" s="268"/>
    </row>
    <row r="124" ht="15.75">
      <c r="A124" s="268" t="s">
        <v>289</v>
      </c>
    </row>
    <row r="125" ht="15">
      <c r="A125" s="240"/>
    </row>
    <row r="126" ht="15">
      <c r="A126" s="240" t="s">
        <v>36</v>
      </c>
    </row>
    <row r="127" ht="15">
      <c r="A127" s="240" t="s">
        <v>37</v>
      </c>
    </row>
    <row r="128" ht="15">
      <c r="A128" s="240"/>
    </row>
    <row r="129" ht="15.75">
      <c r="A129" s="279" t="s">
        <v>38</v>
      </c>
    </row>
    <row r="130" ht="15">
      <c r="A130" s="280" t="s">
        <v>39</v>
      </c>
    </row>
    <row r="131" ht="15">
      <c r="A131" s="280"/>
    </row>
    <row r="132" ht="15.75">
      <c r="A132" s="279" t="s">
        <v>25</v>
      </c>
    </row>
    <row r="133" ht="15">
      <c r="A133" s="280"/>
    </row>
    <row r="134" ht="15">
      <c r="A134" s="240" t="s">
        <v>26</v>
      </c>
    </row>
    <row r="135" ht="15">
      <c r="A135" s="240"/>
    </row>
    <row r="136" ht="15">
      <c r="A136" s="240" t="s">
        <v>27</v>
      </c>
    </row>
    <row r="137" ht="15">
      <c r="A137" s="240"/>
    </row>
    <row r="138" ht="15">
      <c r="A138" s="240" t="s">
        <v>40</v>
      </c>
    </row>
    <row r="139" ht="15">
      <c r="A139" s="240" t="s">
        <v>41</v>
      </c>
    </row>
    <row r="140" ht="15">
      <c r="A140" s="240"/>
    </row>
    <row r="141" ht="15">
      <c r="A141" s="105" t="s">
        <v>669</v>
      </c>
    </row>
    <row r="142" ht="15">
      <c r="A142" s="70" t="s">
        <v>28</v>
      </c>
    </row>
    <row r="143" ht="15">
      <c r="A143" s="70" t="s">
        <v>299</v>
      </c>
    </row>
    <row r="144" ht="15">
      <c r="A144" s="70" t="s">
        <v>300</v>
      </c>
    </row>
    <row r="145" ht="15">
      <c r="A145" s="70" t="s">
        <v>295</v>
      </c>
    </row>
    <row r="146" ht="15">
      <c r="A146" s="70" t="s">
        <v>301</v>
      </c>
    </row>
    <row r="147" ht="15">
      <c r="A147" s="70" t="s">
        <v>296</v>
      </c>
    </row>
    <row r="148" ht="15">
      <c r="A148" s="70" t="s">
        <v>297</v>
      </c>
    </row>
    <row r="149" ht="15">
      <c r="A149" s="70" t="s">
        <v>290</v>
      </c>
    </row>
    <row r="150" ht="15">
      <c r="A150" s="271" t="s">
        <v>700</v>
      </c>
    </row>
    <row r="154" spans="1:256" ht="15">
      <c r="A154" s="265" t="s">
        <v>31</v>
      </c>
      <c r="B154" s="266" t="s">
        <v>607</v>
      </c>
      <c r="C154" s="266" t="s">
        <v>607</v>
      </c>
      <c r="D154" s="266" t="s">
        <v>607</v>
      </c>
      <c r="E154" s="266" t="s">
        <v>607</v>
      </c>
      <c r="F154" s="266" t="s">
        <v>607</v>
      </c>
      <c r="G154" s="266" t="s">
        <v>607</v>
      </c>
      <c r="H154" s="266" t="s">
        <v>607</v>
      </c>
      <c r="I154" s="266" t="s">
        <v>607</v>
      </c>
      <c r="J154" s="266" t="s">
        <v>607</v>
      </c>
      <c r="K154" s="266" t="s">
        <v>607</v>
      </c>
      <c r="L154" s="266" t="s">
        <v>607</v>
      </c>
      <c r="M154" s="266" t="s">
        <v>607</v>
      </c>
      <c r="N154" s="266" t="s">
        <v>607</v>
      </c>
      <c r="O154" s="266" t="s">
        <v>607</v>
      </c>
      <c r="P154" s="266" t="s">
        <v>607</v>
      </c>
      <c r="Q154" s="266" t="s">
        <v>607</v>
      </c>
      <c r="R154" s="266" t="s">
        <v>607</v>
      </c>
      <c r="S154" s="266" t="s">
        <v>607</v>
      </c>
      <c r="T154" s="266" t="s">
        <v>607</v>
      </c>
      <c r="U154" s="266" t="s">
        <v>607</v>
      </c>
      <c r="V154" s="266" t="s">
        <v>607</v>
      </c>
      <c r="W154" s="266" t="s">
        <v>607</v>
      </c>
      <c r="X154" s="266" t="s">
        <v>607</v>
      </c>
      <c r="Y154" s="266" t="s">
        <v>607</v>
      </c>
      <c r="Z154" s="266" t="s">
        <v>607</v>
      </c>
      <c r="AA154" s="266" t="s">
        <v>607</v>
      </c>
      <c r="AB154" s="266" t="s">
        <v>607</v>
      </c>
      <c r="AC154" s="266" t="s">
        <v>607</v>
      </c>
      <c r="AD154" s="266" t="s">
        <v>607</v>
      </c>
      <c r="AE154" s="266" t="s">
        <v>607</v>
      </c>
      <c r="AF154" s="266" t="s">
        <v>607</v>
      </c>
      <c r="AG154" s="266" t="s">
        <v>607</v>
      </c>
      <c r="AH154" s="266" t="s">
        <v>607</v>
      </c>
      <c r="AI154" s="266" t="s">
        <v>607</v>
      </c>
      <c r="AJ154" s="266" t="s">
        <v>607</v>
      </c>
      <c r="AK154" s="266" t="s">
        <v>607</v>
      </c>
      <c r="AL154" s="266" t="s">
        <v>607</v>
      </c>
      <c r="AM154" s="266" t="s">
        <v>607</v>
      </c>
      <c r="AN154" s="266" t="s">
        <v>607</v>
      </c>
      <c r="AO154" s="266" t="s">
        <v>607</v>
      </c>
      <c r="AP154" s="266" t="s">
        <v>607</v>
      </c>
      <c r="AQ154" s="266" t="s">
        <v>607</v>
      </c>
      <c r="AR154" s="266" t="s">
        <v>607</v>
      </c>
      <c r="AS154" s="266" t="s">
        <v>607</v>
      </c>
      <c r="AT154" s="266" t="s">
        <v>607</v>
      </c>
      <c r="AU154" s="266" t="s">
        <v>607</v>
      </c>
      <c r="AV154" s="266" t="s">
        <v>607</v>
      </c>
      <c r="AW154" s="266" t="s">
        <v>607</v>
      </c>
      <c r="AX154" s="266" t="s">
        <v>607</v>
      </c>
      <c r="AY154" s="266" t="s">
        <v>607</v>
      </c>
      <c r="AZ154" s="266" t="s">
        <v>607</v>
      </c>
      <c r="BA154" s="266" t="s">
        <v>607</v>
      </c>
      <c r="BB154" s="266" t="s">
        <v>607</v>
      </c>
      <c r="BC154" s="266" t="s">
        <v>607</v>
      </c>
      <c r="BD154" s="266" t="s">
        <v>607</v>
      </c>
      <c r="BE154" s="266" t="s">
        <v>607</v>
      </c>
      <c r="BF154" s="266" t="s">
        <v>607</v>
      </c>
      <c r="BG154" s="266" t="s">
        <v>607</v>
      </c>
      <c r="BH154" s="266" t="s">
        <v>607</v>
      </c>
      <c r="BI154" s="266" t="s">
        <v>607</v>
      </c>
      <c r="BJ154" s="266" t="s">
        <v>607</v>
      </c>
      <c r="BK154" s="266" t="s">
        <v>607</v>
      </c>
      <c r="BL154" s="266" t="s">
        <v>607</v>
      </c>
      <c r="BM154" s="266" t="s">
        <v>607</v>
      </c>
      <c r="BN154" s="266" t="s">
        <v>607</v>
      </c>
      <c r="BO154" s="266" t="s">
        <v>607</v>
      </c>
      <c r="BP154" s="266" t="s">
        <v>607</v>
      </c>
      <c r="BQ154" s="266" t="s">
        <v>607</v>
      </c>
      <c r="BR154" s="266" t="s">
        <v>607</v>
      </c>
      <c r="BS154" s="266" t="s">
        <v>607</v>
      </c>
      <c r="BT154" s="266" t="s">
        <v>607</v>
      </c>
      <c r="BU154" s="266" t="s">
        <v>607</v>
      </c>
      <c r="BV154" s="266" t="s">
        <v>607</v>
      </c>
      <c r="BW154" s="266" t="s">
        <v>607</v>
      </c>
      <c r="BX154" s="266" t="s">
        <v>607</v>
      </c>
      <c r="BY154" s="266" t="s">
        <v>607</v>
      </c>
      <c r="BZ154" s="266" t="s">
        <v>607</v>
      </c>
      <c r="CA154" s="266" t="s">
        <v>607</v>
      </c>
      <c r="CB154" s="266" t="s">
        <v>607</v>
      </c>
      <c r="CC154" s="266" t="s">
        <v>607</v>
      </c>
      <c r="CD154" s="266" t="s">
        <v>607</v>
      </c>
      <c r="CE154" s="266" t="s">
        <v>607</v>
      </c>
      <c r="CF154" s="266" t="s">
        <v>607</v>
      </c>
      <c r="CG154" s="266" t="s">
        <v>607</v>
      </c>
      <c r="CH154" s="266" t="s">
        <v>607</v>
      </c>
      <c r="CI154" s="266" t="s">
        <v>607</v>
      </c>
      <c r="CJ154" s="266" t="s">
        <v>607</v>
      </c>
      <c r="CK154" s="266" t="s">
        <v>607</v>
      </c>
      <c r="CL154" s="266" t="s">
        <v>607</v>
      </c>
      <c r="CM154" s="266" t="s">
        <v>607</v>
      </c>
      <c r="CN154" s="266" t="s">
        <v>607</v>
      </c>
      <c r="CO154" s="266" t="s">
        <v>607</v>
      </c>
      <c r="CP154" s="266" t="s">
        <v>607</v>
      </c>
      <c r="CQ154" s="266" t="s">
        <v>607</v>
      </c>
      <c r="CR154" s="266" t="s">
        <v>607</v>
      </c>
      <c r="CS154" s="266" t="s">
        <v>607</v>
      </c>
      <c r="CT154" s="266" t="s">
        <v>607</v>
      </c>
      <c r="CU154" s="266" t="s">
        <v>607</v>
      </c>
      <c r="CV154" s="266" t="s">
        <v>607</v>
      </c>
      <c r="CW154" s="266" t="s">
        <v>607</v>
      </c>
      <c r="CX154" s="266" t="s">
        <v>607</v>
      </c>
      <c r="CY154" s="266" t="s">
        <v>607</v>
      </c>
      <c r="CZ154" s="266" t="s">
        <v>607</v>
      </c>
      <c r="DA154" s="266" t="s">
        <v>607</v>
      </c>
      <c r="DB154" s="266" t="s">
        <v>607</v>
      </c>
      <c r="DC154" s="266" t="s">
        <v>607</v>
      </c>
      <c r="DD154" s="266" t="s">
        <v>607</v>
      </c>
      <c r="DE154" s="266" t="s">
        <v>607</v>
      </c>
      <c r="DF154" s="266" t="s">
        <v>607</v>
      </c>
      <c r="DG154" s="266" t="s">
        <v>607</v>
      </c>
      <c r="DH154" s="266" t="s">
        <v>607</v>
      </c>
      <c r="DI154" s="266" t="s">
        <v>607</v>
      </c>
      <c r="DJ154" s="266" t="s">
        <v>607</v>
      </c>
      <c r="DK154" s="266" t="s">
        <v>607</v>
      </c>
      <c r="DL154" s="266" t="s">
        <v>607</v>
      </c>
      <c r="DM154" s="266" t="s">
        <v>607</v>
      </c>
      <c r="DN154" s="266" t="s">
        <v>607</v>
      </c>
      <c r="DO154" s="266" t="s">
        <v>607</v>
      </c>
      <c r="DP154" s="266" t="s">
        <v>607</v>
      </c>
      <c r="DQ154" s="266" t="s">
        <v>607</v>
      </c>
      <c r="DR154" s="266" t="s">
        <v>607</v>
      </c>
      <c r="DS154" s="266" t="s">
        <v>607</v>
      </c>
      <c r="DT154" s="266" t="s">
        <v>607</v>
      </c>
      <c r="DU154" s="266" t="s">
        <v>607</v>
      </c>
      <c r="DV154" s="266" t="s">
        <v>607</v>
      </c>
      <c r="DW154" s="266" t="s">
        <v>607</v>
      </c>
      <c r="DX154" s="266" t="s">
        <v>607</v>
      </c>
      <c r="DY154" s="266" t="s">
        <v>607</v>
      </c>
      <c r="DZ154" s="266" t="s">
        <v>607</v>
      </c>
      <c r="EA154" s="266" t="s">
        <v>607</v>
      </c>
      <c r="EB154" s="266" t="s">
        <v>607</v>
      </c>
      <c r="EC154" s="266" t="s">
        <v>607</v>
      </c>
      <c r="ED154" s="266" t="s">
        <v>607</v>
      </c>
      <c r="EE154" s="266" t="s">
        <v>607</v>
      </c>
      <c r="EF154" s="266" t="s">
        <v>607</v>
      </c>
      <c r="EG154" s="266" t="s">
        <v>607</v>
      </c>
      <c r="EH154" s="266" t="s">
        <v>607</v>
      </c>
      <c r="EI154" s="266" t="s">
        <v>607</v>
      </c>
      <c r="EJ154" s="266" t="s">
        <v>607</v>
      </c>
      <c r="EK154" s="266" t="s">
        <v>607</v>
      </c>
      <c r="EL154" s="266" t="s">
        <v>607</v>
      </c>
      <c r="EM154" s="266" t="s">
        <v>607</v>
      </c>
      <c r="EN154" s="266" t="s">
        <v>607</v>
      </c>
      <c r="EO154" s="266" t="s">
        <v>607</v>
      </c>
      <c r="EP154" s="266" t="s">
        <v>607</v>
      </c>
      <c r="EQ154" s="266" t="s">
        <v>607</v>
      </c>
      <c r="ER154" s="266" t="s">
        <v>607</v>
      </c>
      <c r="ES154" s="266" t="s">
        <v>607</v>
      </c>
      <c r="ET154" s="266" t="s">
        <v>607</v>
      </c>
      <c r="EU154" s="266" t="s">
        <v>607</v>
      </c>
      <c r="EV154" s="266" t="s">
        <v>607</v>
      </c>
      <c r="EW154" s="266" t="s">
        <v>607</v>
      </c>
      <c r="EX154" s="266" t="s">
        <v>607</v>
      </c>
      <c r="EY154" s="266" t="s">
        <v>607</v>
      </c>
      <c r="EZ154" s="266" t="s">
        <v>607</v>
      </c>
      <c r="FA154" s="266" t="s">
        <v>607</v>
      </c>
      <c r="FB154" s="266" t="s">
        <v>607</v>
      </c>
      <c r="FC154" s="266" t="s">
        <v>607</v>
      </c>
      <c r="FD154" s="266" t="s">
        <v>607</v>
      </c>
      <c r="FE154" s="266" t="s">
        <v>607</v>
      </c>
      <c r="FF154" s="266" t="s">
        <v>607</v>
      </c>
      <c r="FG154" s="266" t="s">
        <v>607</v>
      </c>
      <c r="FH154" s="266" t="s">
        <v>607</v>
      </c>
      <c r="FI154" s="266" t="s">
        <v>607</v>
      </c>
      <c r="FJ154" s="266" t="s">
        <v>607</v>
      </c>
      <c r="FK154" s="266" t="s">
        <v>607</v>
      </c>
      <c r="FL154" s="266" t="s">
        <v>607</v>
      </c>
      <c r="FM154" s="266" t="s">
        <v>607</v>
      </c>
      <c r="FN154" s="266" t="s">
        <v>607</v>
      </c>
      <c r="FO154" s="266" t="s">
        <v>607</v>
      </c>
      <c r="FP154" s="266" t="s">
        <v>607</v>
      </c>
      <c r="FQ154" s="266" t="s">
        <v>607</v>
      </c>
      <c r="FR154" s="266" t="s">
        <v>607</v>
      </c>
      <c r="FS154" s="266" t="s">
        <v>607</v>
      </c>
      <c r="FT154" s="266" t="s">
        <v>607</v>
      </c>
      <c r="FU154" s="266" t="s">
        <v>607</v>
      </c>
      <c r="FV154" s="266" t="s">
        <v>607</v>
      </c>
      <c r="FW154" s="266" t="s">
        <v>607</v>
      </c>
      <c r="FX154" s="266" t="s">
        <v>607</v>
      </c>
      <c r="FY154" s="266" t="s">
        <v>607</v>
      </c>
      <c r="FZ154" s="266" t="s">
        <v>607</v>
      </c>
      <c r="GA154" s="266" t="s">
        <v>607</v>
      </c>
      <c r="GB154" s="266" t="s">
        <v>607</v>
      </c>
      <c r="GC154" s="266" t="s">
        <v>607</v>
      </c>
      <c r="GD154" s="266" t="s">
        <v>607</v>
      </c>
      <c r="GE154" s="266" t="s">
        <v>607</v>
      </c>
      <c r="GF154" s="266" t="s">
        <v>607</v>
      </c>
      <c r="GG154" s="266" t="s">
        <v>607</v>
      </c>
      <c r="GH154" s="266" t="s">
        <v>607</v>
      </c>
      <c r="GI154" s="266" t="s">
        <v>607</v>
      </c>
      <c r="GJ154" s="266" t="s">
        <v>607</v>
      </c>
      <c r="GK154" s="266" t="s">
        <v>607</v>
      </c>
      <c r="GL154" s="266" t="s">
        <v>607</v>
      </c>
      <c r="GM154" s="266" t="s">
        <v>607</v>
      </c>
      <c r="GN154" s="266" t="s">
        <v>607</v>
      </c>
      <c r="GO154" s="266" t="s">
        <v>607</v>
      </c>
      <c r="GP154" s="266" t="s">
        <v>607</v>
      </c>
      <c r="GQ154" s="266" t="s">
        <v>607</v>
      </c>
      <c r="GR154" s="266" t="s">
        <v>607</v>
      </c>
      <c r="GS154" s="266" t="s">
        <v>607</v>
      </c>
      <c r="GT154" s="266" t="s">
        <v>607</v>
      </c>
      <c r="GU154" s="266" t="s">
        <v>607</v>
      </c>
      <c r="GV154" s="266" t="s">
        <v>607</v>
      </c>
      <c r="GW154" s="266" t="s">
        <v>607</v>
      </c>
      <c r="GX154" s="266" t="s">
        <v>607</v>
      </c>
      <c r="GY154" s="266" t="s">
        <v>607</v>
      </c>
      <c r="GZ154" s="266" t="s">
        <v>607</v>
      </c>
      <c r="HA154" s="266" t="s">
        <v>607</v>
      </c>
      <c r="HB154" s="266" t="s">
        <v>607</v>
      </c>
      <c r="HC154" s="266" t="s">
        <v>607</v>
      </c>
      <c r="HD154" s="266" t="s">
        <v>607</v>
      </c>
      <c r="HE154" s="266" t="s">
        <v>607</v>
      </c>
      <c r="HF154" s="266" t="s">
        <v>607</v>
      </c>
      <c r="HG154" s="266" t="s">
        <v>607</v>
      </c>
      <c r="HH154" s="266" t="s">
        <v>607</v>
      </c>
      <c r="HI154" s="266" t="s">
        <v>607</v>
      </c>
      <c r="HJ154" s="266" t="s">
        <v>607</v>
      </c>
      <c r="HK154" s="266" t="s">
        <v>607</v>
      </c>
      <c r="HL154" s="266" t="s">
        <v>607</v>
      </c>
      <c r="HM154" s="266" t="s">
        <v>607</v>
      </c>
      <c r="HN154" s="266" t="s">
        <v>607</v>
      </c>
      <c r="HO154" s="266" t="s">
        <v>607</v>
      </c>
      <c r="HP154" s="266" t="s">
        <v>607</v>
      </c>
      <c r="HQ154" s="266" t="s">
        <v>607</v>
      </c>
      <c r="HR154" s="266" t="s">
        <v>607</v>
      </c>
      <c r="HS154" s="266" t="s">
        <v>607</v>
      </c>
      <c r="HT154" s="266" t="s">
        <v>607</v>
      </c>
      <c r="HU154" s="266" t="s">
        <v>607</v>
      </c>
      <c r="HV154" s="266" t="s">
        <v>607</v>
      </c>
      <c r="HW154" s="266" t="s">
        <v>607</v>
      </c>
      <c r="HX154" s="266" t="s">
        <v>607</v>
      </c>
      <c r="HY154" s="266" t="s">
        <v>607</v>
      </c>
      <c r="HZ154" s="266" t="s">
        <v>607</v>
      </c>
      <c r="IA154" s="266" t="s">
        <v>607</v>
      </c>
      <c r="IB154" s="266" t="s">
        <v>607</v>
      </c>
      <c r="IC154" s="266" t="s">
        <v>607</v>
      </c>
      <c r="ID154" s="266" t="s">
        <v>607</v>
      </c>
      <c r="IE154" s="266" t="s">
        <v>607</v>
      </c>
      <c r="IF154" s="266" t="s">
        <v>607</v>
      </c>
      <c r="IG154" s="266" t="s">
        <v>607</v>
      </c>
      <c r="IH154" s="266" t="s">
        <v>607</v>
      </c>
      <c r="II154" s="266" t="s">
        <v>607</v>
      </c>
      <c r="IJ154" s="266" t="s">
        <v>607</v>
      </c>
      <c r="IK154" s="266" t="s">
        <v>607</v>
      </c>
      <c r="IL154" s="266" t="s">
        <v>607</v>
      </c>
      <c r="IM154" s="266" t="s">
        <v>607</v>
      </c>
      <c r="IN154" s="266" t="s">
        <v>607</v>
      </c>
      <c r="IO154" s="266" t="s">
        <v>607</v>
      </c>
      <c r="IP154" s="266" t="s">
        <v>607</v>
      </c>
      <c r="IQ154" s="266" t="s">
        <v>607</v>
      </c>
      <c r="IR154" s="266" t="s">
        <v>607</v>
      </c>
      <c r="IS154" s="266" t="s">
        <v>607</v>
      </c>
      <c r="IT154" s="266" t="s">
        <v>607</v>
      </c>
      <c r="IU154" s="266" t="s">
        <v>607</v>
      </c>
      <c r="IV154" s="266" t="s">
        <v>607</v>
      </c>
    </row>
    <row r="157" ht="15.75" thickBot="1">
      <c r="A157" s="235"/>
    </row>
    <row r="158" ht="15.75" thickTop="1"/>
    <row r="160" ht="23.25">
      <c r="A160" s="278" t="s">
        <v>42</v>
      </c>
    </row>
    <row r="161" ht="15.75">
      <c r="A161" s="233"/>
    </row>
    <row r="162" ht="15.75">
      <c r="A162" s="227"/>
    </row>
    <row r="163" ht="15.75">
      <c r="A163" s="268" t="s">
        <v>43</v>
      </c>
    </row>
    <row r="164" ht="15">
      <c r="A164" s="280"/>
    </row>
    <row r="165" ht="15">
      <c r="A165" s="280" t="s">
        <v>44</v>
      </c>
    </row>
    <row r="166" ht="15.75">
      <c r="A166" s="279" t="s">
        <v>59</v>
      </c>
    </row>
    <row r="167" ht="15">
      <c r="A167" s="280" t="s">
        <v>60</v>
      </c>
    </row>
    <row r="168" ht="15.75">
      <c r="A168" s="279" t="s">
        <v>45</v>
      </c>
    </row>
    <row r="169" ht="15.75">
      <c r="A169" s="279" t="s">
        <v>46</v>
      </c>
    </row>
    <row r="170" ht="15.75">
      <c r="A170" s="279" t="s">
        <v>61</v>
      </c>
    </row>
    <row r="171" ht="15">
      <c r="A171" s="280" t="s">
        <v>62</v>
      </c>
    </row>
    <row r="172" ht="15.75">
      <c r="A172" s="279" t="s">
        <v>63</v>
      </c>
    </row>
    <row r="173" ht="15">
      <c r="A173" s="280" t="s">
        <v>64</v>
      </c>
    </row>
    <row r="174" ht="15">
      <c r="A174" s="280"/>
    </row>
    <row r="175" ht="15.75">
      <c r="A175" s="281" t="s">
        <v>47</v>
      </c>
    </row>
    <row r="176" ht="15.75">
      <c r="A176" s="279" t="s">
        <v>48</v>
      </c>
    </row>
    <row r="177" ht="15.75">
      <c r="A177" s="279" t="s">
        <v>49</v>
      </c>
    </row>
    <row r="178" ht="15.75">
      <c r="A178" s="282"/>
    </row>
    <row r="179" ht="15.75">
      <c r="A179" s="282" t="s">
        <v>289</v>
      </c>
    </row>
    <row r="180" ht="15">
      <c r="A180" s="234"/>
    </row>
    <row r="181" ht="15">
      <c r="A181" s="70" t="s">
        <v>65</v>
      </c>
    </row>
    <row r="182" ht="15">
      <c r="A182" s="234" t="s">
        <v>66</v>
      </c>
    </row>
    <row r="183" ht="15">
      <c r="A183" s="234"/>
    </row>
    <row r="184" ht="15">
      <c r="A184" s="234" t="s">
        <v>50</v>
      </c>
    </row>
    <row r="185" ht="15">
      <c r="A185" s="234"/>
    </row>
    <row r="186" ht="15">
      <c r="A186" s="234" t="s">
        <v>51</v>
      </c>
    </row>
    <row r="187" ht="15">
      <c r="A187" s="234"/>
    </row>
    <row r="188" ht="15">
      <c r="A188" s="105" t="s">
        <v>669</v>
      </c>
    </row>
    <row r="189" ht="15">
      <c r="A189" s="70" t="s">
        <v>52</v>
      </c>
    </row>
    <row r="190" ht="15">
      <c r="A190" s="70" t="s">
        <v>290</v>
      </c>
    </row>
    <row r="191" ht="15">
      <c r="A191" s="70"/>
    </row>
    <row r="192" ht="15">
      <c r="A192" s="70"/>
    </row>
    <row r="193" ht="15">
      <c r="A193" s="70"/>
    </row>
    <row r="194" ht="15.75">
      <c r="A194" s="180" t="s">
        <v>53</v>
      </c>
    </row>
    <row r="195" ht="15">
      <c r="A195" s="70" t="s">
        <v>669</v>
      </c>
    </row>
    <row r="196" ht="15">
      <c r="A196" s="70" t="s">
        <v>54</v>
      </c>
    </row>
    <row r="197" ht="15">
      <c r="A197" s="70" t="s">
        <v>55</v>
      </c>
    </row>
    <row r="198" ht="15">
      <c r="A198" s="70" t="s">
        <v>56</v>
      </c>
    </row>
    <row r="199" ht="15">
      <c r="A199" s="70" t="s">
        <v>57</v>
      </c>
    </row>
    <row r="200" ht="15">
      <c r="A200" s="70" t="s">
        <v>58</v>
      </c>
    </row>
    <row r="201" ht="15">
      <c r="A201" s="70"/>
    </row>
    <row r="202" spans="1:256" ht="15">
      <c r="A202" s="265" t="s">
        <v>67</v>
      </c>
      <c r="B202" s="266" t="s">
        <v>607</v>
      </c>
      <c r="C202" s="266" t="s">
        <v>607</v>
      </c>
      <c r="D202" s="266" t="s">
        <v>607</v>
      </c>
      <c r="E202" s="266" t="s">
        <v>607</v>
      </c>
      <c r="F202" s="266" t="s">
        <v>607</v>
      </c>
      <c r="G202" s="266" t="s">
        <v>607</v>
      </c>
      <c r="H202" s="266" t="s">
        <v>607</v>
      </c>
      <c r="I202" s="266" t="s">
        <v>607</v>
      </c>
      <c r="J202" s="266" t="s">
        <v>607</v>
      </c>
      <c r="K202" s="266" t="s">
        <v>607</v>
      </c>
      <c r="L202" s="266" t="s">
        <v>607</v>
      </c>
      <c r="M202" s="266" t="s">
        <v>607</v>
      </c>
      <c r="N202" s="266" t="s">
        <v>607</v>
      </c>
      <c r="O202" s="266" t="s">
        <v>607</v>
      </c>
      <c r="P202" s="266" t="s">
        <v>607</v>
      </c>
      <c r="Q202" s="266" t="s">
        <v>607</v>
      </c>
      <c r="R202" s="266" t="s">
        <v>607</v>
      </c>
      <c r="S202" s="266" t="s">
        <v>607</v>
      </c>
      <c r="T202" s="266" t="s">
        <v>607</v>
      </c>
      <c r="U202" s="266" t="s">
        <v>607</v>
      </c>
      <c r="V202" s="266" t="s">
        <v>607</v>
      </c>
      <c r="W202" s="266" t="s">
        <v>607</v>
      </c>
      <c r="X202" s="266" t="s">
        <v>607</v>
      </c>
      <c r="Y202" s="266" t="s">
        <v>607</v>
      </c>
      <c r="Z202" s="266" t="s">
        <v>607</v>
      </c>
      <c r="AA202" s="266" t="s">
        <v>607</v>
      </c>
      <c r="AB202" s="266" t="s">
        <v>607</v>
      </c>
      <c r="AC202" s="266" t="s">
        <v>607</v>
      </c>
      <c r="AD202" s="266" t="s">
        <v>607</v>
      </c>
      <c r="AE202" s="266" t="s">
        <v>607</v>
      </c>
      <c r="AF202" s="266" t="s">
        <v>607</v>
      </c>
      <c r="AG202" s="266" t="s">
        <v>607</v>
      </c>
      <c r="AH202" s="266" t="s">
        <v>607</v>
      </c>
      <c r="AI202" s="266" t="s">
        <v>607</v>
      </c>
      <c r="AJ202" s="266" t="s">
        <v>607</v>
      </c>
      <c r="AK202" s="266" t="s">
        <v>607</v>
      </c>
      <c r="AL202" s="266" t="s">
        <v>607</v>
      </c>
      <c r="AM202" s="266" t="s">
        <v>607</v>
      </c>
      <c r="AN202" s="266" t="s">
        <v>607</v>
      </c>
      <c r="AO202" s="266" t="s">
        <v>607</v>
      </c>
      <c r="AP202" s="266" t="s">
        <v>607</v>
      </c>
      <c r="AQ202" s="266" t="s">
        <v>607</v>
      </c>
      <c r="AR202" s="266" t="s">
        <v>607</v>
      </c>
      <c r="AS202" s="266" t="s">
        <v>607</v>
      </c>
      <c r="AT202" s="266" t="s">
        <v>607</v>
      </c>
      <c r="AU202" s="266" t="s">
        <v>607</v>
      </c>
      <c r="AV202" s="266" t="s">
        <v>607</v>
      </c>
      <c r="AW202" s="266" t="s">
        <v>607</v>
      </c>
      <c r="AX202" s="266" t="s">
        <v>607</v>
      </c>
      <c r="AY202" s="266" t="s">
        <v>607</v>
      </c>
      <c r="AZ202" s="266" t="s">
        <v>607</v>
      </c>
      <c r="BA202" s="266" t="s">
        <v>607</v>
      </c>
      <c r="BB202" s="266" t="s">
        <v>607</v>
      </c>
      <c r="BC202" s="266" t="s">
        <v>607</v>
      </c>
      <c r="BD202" s="266" t="s">
        <v>607</v>
      </c>
      <c r="BE202" s="266" t="s">
        <v>607</v>
      </c>
      <c r="BF202" s="266" t="s">
        <v>607</v>
      </c>
      <c r="BG202" s="266" t="s">
        <v>607</v>
      </c>
      <c r="BH202" s="266" t="s">
        <v>607</v>
      </c>
      <c r="BI202" s="266" t="s">
        <v>607</v>
      </c>
      <c r="BJ202" s="266" t="s">
        <v>607</v>
      </c>
      <c r="BK202" s="266" t="s">
        <v>607</v>
      </c>
      <c r="BL202" s="266" t="s">
        <v>607</v>
      </c>
      <c r="BM202" s="266" t="s">
        <v>607</v>
      </c>
      <c r="BN202" s="266" t="s">
        <v>607</v>
      </c>
      <c r="BO202" s="266" t="s">
        <v>607</v>
      </c>
      <c r="BP202" s="266" t="s">
        <v>607</v>
      </c>
      <c r="BQ202" s="266" t="s">
        <v>607</v>
      </c>
      <c r="BR202" s="266" t="s">
        <v>607</v>
      </c>
      <c r="BS202" s="266" t="s">
        <v>607</v>
      </c>
      <c r="BT202" s="266" t="s">
        <v>607</v>
      </c>
      <c r="BU202" s="266" t="s">
        <v>607</v>
      </c>
      <c r="BV202" s="266" t="s">
        <v>607</v>
      </c>
      <c r="BW202" s="266" t="s">
        <v>607</v>
      </c>
      <c r="BX202" s="266" t="s">
        <v>607</v>
      </c>
      <c r="BY202" s="266" t="s">
        <v>607</v>
      </c>
      <c r="BZ202" s="266" t="s">
        <v>607</v>
      </c>
      <c r="CA202" s="266" t="s">
        <v>607</v>
      </c>
      <c r="CB202" s="266" t="s">
        <v>607</v>
      </c>
      <c r="CC202" s="266" t="s">
        <v>607</v>
      </c>
      <c r="CD202" s="266" t="s">
        <v>607</v>
      </c>
      <c r="CE202" s="266" t="s">
        <v>607</v>
      </c>
      <c r="CF202" s="266" t="s">
        <v>607</v>
      </c>
      <c r="CG202" s="266" t="s">
        <v>607</v>
      </c>
      <c r="CH202" s="266" t="s">
        <v>607</v>
      </c>
      <c r="CI202" s="266" t="s">
        <v>607</v>
      </c>
      <c r="CJ202" s="266" t="s">
        <v>607</v>
      </c>
      <c r="CK202" s="266" t="s">
        <v>607</v>
      </c>
      <c r="CL202" s="266" t="s">
        <v>607</v>
      </c>
      <c r="CM202" s="266" t="s">
        <v>607</v>
      </c>
      <c r="CN202" s="266" t="s">
        <v>607</v>
      </c>
      <c r="CO202" s="266" t="s">
        <v>607</v>
      </c>
      <c r="CP202" s="266" t="s">
        <v>607</v>
      </c>
      <c r="CQ202" s="266" t="s">
        <v>607</v>
      </c>
      <c r="CR202" s="266" t="s">
        <v>607</v>
      </c>
      <c r="CS202" s="266" t="s">
        <v>607</v>
      </c>
      <c r="CT202" s="266" t="s">
        <v>607</v>
      </c>
      <c r="CU202" s="266" t="s">
        <v>607</v>
      </c>
      <c r="CV202" s="266" t="s">
        <v>607</v>
      </c>
      <c r="CW202" s="266" t="s">
        <v>607</v>
      </c>
      <c r="CX202" s="266" t="s">
        <v>607</v>
      </c>
      <c r="CY202" s="266" t="s">
        <v>607</v>
      </c>
      <c r="CZ202" s="266" t="s">
        <v>607</v>
      </c>
      <c r="DA202" s="266" t="s">
        <v>607</v>
      </c>
      <c r="DB202" s="266" t="s">
        <v>607</v>
      </c>
      <c r="DC202" s="266" t="s">
        <v>607</v>
      </c>
      <c r="DD202" s="266" t="s">
        <v>607</v>
      </c>
      <c r="DE202" s="266" t="s">
        <v>607</v>
      </c>
      <c r="DF202" s="266" t="s">
        <v>607</v>
      </c>
      <c r="DG202" s="266" t="s">
        <v>607</v>
      </c>
      <c r="DH202" s="266" t="s">
        <v>607</v>
      </c>
      <c r="DI202" s="266" t="s">
        <v>607</v>
      </c>
      <c r="DJ202" s="266" t="s">
        <v>607</v>
      </c>
      <c r="DK202" s="266" t="s">
        <v>607</v>
      </c>
      <c r="DL202" s="266" t="s">
        <v>607</v>
      </c>
      <c r="DM202" s="266" t="s">
        <v>607</v>
      </c>
      <c r="DN202" s="266" t="s">
        <v>607</v>
      </c>
      <c r="DO202" s="266" t="s">
        <v>607</v>
      </c>
      <c r="DP202" s="266" t="s">
        <v>607</v>
      </c>
      <c r="DQ202" s="266" t="s">
        <v>607</v>
      </c>
      <c r="DR202" s="266" t="s">
        <v>607</v>
      </c>
      <c r="DS202" s="266" t="s">
        <v>607</v>
      </c>
      <c r="DT202" s="266" t="s">
        <v>607</v>
      </c>
      <c r="DU202" s="266" t="s">
        <v>607</v>
      </c>
      <c r="DV202" s="266" t="s">
        <v>607</v>
      </c>
      <c r="DW202" s="266" t="s">
        <v>607</v>
      </c>
      <c r="DX202" s="266" t="s">
        <v>607</v>
      </c>
      <c r="DY202" s="266" t="s">
        <v>607</v>
      </c>
      <c r="DZ202" s="266" t="s">
        <v>607</v>
      </c>
      <c r="EA202" s="266" t="s">
        <v>607</v>
      </c>
      <c r="EB202" s="266" t="s">
        <v>607</v>
      </c>
      <c r="EC202" s="266" t="s">
        <v>607</v>
      </c>
      <c r="ED202" s="266" t="s">
        <v>607</v>
      </c>
      <c r="EE202" s="266" t="s">
        <v>607</v>
      </c>
      <c r="EF202" s="266" t="s">
        <v>607</v>
      </c>
      <c r="EG202" s="266" t="s">
        <v>607</v>
      </c>
      <c r="EH202" s="266" t="s">
        <v>607</v>
      </c>
      <c r="EI202" s="266" t="s">
        <v>607</v>
      </c>
      <c r="EJ202" s="266" t="s">
        <v>607</v>
      </c>
      <c r="EK202" s="266" t="s">
        <v>607</v>
      </c>
      <c r="EL202" s="266" t="s">
        <v>607</v>
      </c>
      <c r="EM202" s="266" t="s">
        <v>607</v>
      </c>
      <c r="EN202" s="266" t="s">
        <v>607</v>
      </c>
      <c r="EO202" s="266" t="s">
        <v>607</v>
      </c>
      <c r="EP202" s="266" t="s">
        <v>607</v>
      </c>
      <c r="EQ202" s="266" t="s">
        <v>607</v>
      </c>
      <c r="ER202" s="266" t="s">
        <v>607</v>
      </c>
      <c r="ES202" s="266" t="s">
        <v>607</v>
      </c>
      <c r="ET202" s="266" t="s">
        <v>607</v>
      </c>
      <c r="EU202" s="266" t="s">
        <v>607</v>
      </c>
      <c r="EV202" s="266" t="s">
        <v>607</v>
      </c>
      <c r="EW202" s="266" t="s">
        <v>607</v>
      </c>
      <c r="EX202" s="266" t="s">
        <v>607</v>
      </c>
      <c r="EY202" s="266" t="s">
        <v>607</v>
      </c>
      <c r="EZ202" s="266" t="s">
        <v>607</v>
      </c>
      <c r="FA202" s="266" t="s">
        <v>607</v>
      </c>
      <c r="FB202" s="266" t="s">
        <v>607</v>
      </c>
      <c r="FC202" s="266" t="s">
        <v>607</v>
      </c>
      <c r="FD202" s="266" t="s">
        <v>607</v>
      </c>
      <c r="FE202" s="266" t="s">
        <v>607</v>
      </c>
      <c r="FF202" s="266" t="s">
        <v>607</v>
      </c>
      <c r="FG202" s="266" t="s">
        <v>607</v>
      </c>
      <c r="FH202" s="266" t="s">
        <v>607</v>
      </c>
      <c r="FI202" s="266" t="s">
        <v>607</v>
      </c>
      <c r="FJ202" s="266" t="s">
        <v>607</v>
      </c>
      <c r="FK202" s="266" t="s">
        <v>607</v>
      </c>
      <c r="FL202" s="266" t="s">
        <v>607</v>
      </c>
      <c r="FM202" s="266" t="s">
        <v>607</v>
      </c>
      <c r="FN202" s="266" t="s">
        <v>607</v>
      </c>
      <c r="FO202" s="266" t="s">
        <v>607</v>
      </c>
      <c r="FP202" s="266" t="s">
        <v>607</v>
      </c>
      <c r="FQ202" s="266" t="s">
        <v>607</v>
      </c>
      <c r="FR202" s="266" t="s">
        <v>607</v>
      </c>
      <c r="FS202" s="266" t="s">
        <v>607</v>
      </c>
      <c r="FT202" s="266" t="s">
        <v>607</v>
      </c>
      <c r="FU202" s="266" t="s">
        <v>607</v>
      </c>
      <c r="FV202" s="266" t="s">
        <v>607</v>
      </c>
      <c r="FW202" s="266" t="s">
        <v>607</v>
      </c>
      <c r="FX202" s="266" t="s">
        <v>607</v>
      </c>
      <c r="FY202" s="266" t="s">
        <v>607</v>
      </c>
      <c r="FZ202" s="266" t="s">
        <v>607</v>
      </c>
      <c r="GA202" s="266" t="s">
        <v>607</v>
      </c>
      <c r="GB202" s="266" t="s">
        <v>607</v>
      </c>
      <c r="GC202" s="266" t="s">
        <v>607</v>
      </c>
      <c r="GD202" s="266" t="s">
        <v>607</v>
      </c>
      <c r="GE202" s="266" t="s">
        <v>607</v>
      </c>
      <c r="GF202" s="266" t="s">
        <v>607</v>
      </c>
      <c r="GG202" s="266" t="s">
        <v>607</v>
      </c>
      <c r="GH202" s="266" t="s">
        <v>607</v>
      </c>
      <c r="GI202" s="266" t="s">
        <v>607</v>
      </c>
      <c r="GJ202" s="266" t="s">
        <v>607</v>
      </c>
      <c r="GK202" s="266" t="s">
        <v>607</v>
      </c>
      <c r="GL202" s="266" t="s">
        <v>607</v>
      </c>
      <c r="GM202" s="266" t="s">
        <v>607</v>
      </c>
      <c r="GN202" s="266" t="s">
        <v>607</v>
      </c>
      <c r="GO202" s="266" t="s">
        <v>607</v>
      </c>
      <c r="GP202" s="266" t="s">
        <v>607</v>
      </c>
      <c r="GQ202" s="266" t="s">
        <v>607</v>
      </c>
      <c r="GR202" s="266" t="s">
        <v>607</v>
      </c>
      <c r="GS202" s="266" t="s">
        <v>607</v>
      </c>
      <c r="GT202" s="266" t="s">
        <v>607</v>
      </c>
      <c r="GU202" s="266" t="s">
        <v>607</v>
      </c>
      <c r="GV202" s="266" t="s">
        <v>607</v>
      </c>
      <c r="GW202" s="266" t="s">
        <v>607</v>
      </c>
      <c r="GX202" s="266" t="s">
        <v>607</v>
      </c>
      <c r="GY202" s="266" t="s">
        <v>607</v>
      </c>
      <c r="GZ202" s="266" t="s">
        <v>607</v>
      </c>
      <c r="HA202" s="266" t="s">
        <v>607</v>
      </c>
      <c r="HB202" s="266" t="s">
        <v>607</v>
      </c>
      <c r="HC202" s="266" t="s">
        <v>607</v>
      </c>
      <c r="HD202" s="266" t="s">
        <v>607</v>
      </c>
      <c r="HE202" s="266" t="s">
        <v>607</v>
      </c>
      <c r="HF202" s="266" t="s">
        <v>607</v>
      </c>
      <c r="HG202" s="266" t="s">
        <v>607</v>
      </c>
      <c r="HH202" s="266" t="s">
        <v>607</v>
      </c>
      <c r="HI202" s="266" t="s">
        <v>607</v>
      </c>
      <c r="HJ202" s="266" t="s">
        <v>607</v>
      </c>
      <c r="HK202" s="266" t="s">
        <v>607</v>
      </c>
      <c r="HL202" s="266" t="s">
        <v>607</v>
      </c>
      <c r="HM202" s="266" t="s">
        <v>607</v>
      </c>
      <c r="HN202" s="266" t="s">
        <v>607</v>
      </c>
      <c r="HO202" s="266" t="s">
        <v>607</v>
      </c>
      <c r="HP202" s="266" t="s">
        <v>607</v>
      </c>
      <c r="HQ202" s="266" t="s">
        <v>607</v>
      </c>
      <c r="HR202" s="266" t="s">
        <v>607</v>
      </c>
      <c r="HS202" s="266" t="s">
        <v>607</v>
      </c>
      <c r="HT202" s="266" t="s">
        <v>607</v>
      </c>
      <c r="HU202" s="266" t="s">
        <v>607</v>
      </c>
      <c r="HV202" s="266" t="s">
        <v>607</v>
      </c>
      <c r="HW202" s="266" t="s">
        <v>607</v>
      </c>
      <c r="HX202" s="266" t="s">
        <v>607</v>
      </c>
      <c r="HY202" s="266" t="s">
        <v>607</v>
      </c>
      <c r="HZ202" s="266" t="s">
        <v>607</v>
      </c>
      <c r="IA202" s="266" t="s">
        <v>607</v>
      </c>
      <c r="IB202" s="266" t="s">
        <v>607</v>
      </c>
      <c r="IC202" s="266" t="s">
        <v>607</v>
      </c>
      <c r="ID202" s="266" t="s">
        <v>607</v>
      </c>
      <c r="IE202" s="266" t="s">
        <v>607</v>
      </c>
      <c r="IF202" s="266" t="s">
        <v>607</v>
      </c>
      <c r="IG202" s="266" t="s">
        <v>607</v>
      </c>
      <c r="IH202" s="266" t="s">
        <v>607</v>
      </c>
      <c r="II202" s="266" t="s">
        <v>607</v>
      </c>
      <c r="IJ202" s="266" t="s">
        <v>607</v>
      </c>
      <c r="IK202" s="266" t="s">
        <v>607</v>
      </c>
      <c r="IL202" s="266" t="s">
        <v>607</v>
      </c>
      <c r="IM202" s="266" t="s">
        <v>607</v>
      </c>
      <c r="IN202" s="266" t="s">
        <v>607</v>
      </c>
      <c r="IO202" s="266" t="s">
        <v>607</v>
      </c>
      <c r="IP202" s="266" t="s">
        <v>607</v>
      </c>
      <c r="IQ202" s="266" t="s">
        <v>607</v>
      </c>
      <c r="IR202" s="266" t="s">
        <v>607</v>
      </c>
      <c r="IS202" s="266" t="s">
        <v>607</v>
      </c>
      <c r="IT202" s="266" t="s">
        <v>607</v>
      </c>
      <c r="IU202" s="266" t="s">
        <v>607</v>
      </c>
      <c r="IV202" s="266" t="s">
        <v>607</v>
      </c>
    </row>
    <row r="203" ht="15.75">
      <c r="A203" s="233"/>
    </row>
  </sheetData>
  <hyperlinks>
    <hyperlink ref="A53:IV53" location="'System Support Services'!A62" display="Support Package Agreement # 2"/>
    <hyperlink ref="A53" location="'AreaOfficeDetail#4'!A25" display="Area Office Servel Level Agreement-National Database Service"/>
    <hyperlink ref="A95:IV95" location="'System Support Services'!A62" display="Support Package Agreement # 2"/>
    <hyperlink ref="A95" location="'AreaOfficeDetail#4'!A47" display="Area Office Servel Level Agreement - Telecom MGMT"/>
    <hyperlink ref="A154:IV154" location="'System Support Services'!A62" display="Support Package Agreement # 2"/>
    <hyperlink ref="A154" location="'AreaOfficeDetail#4'!A67" display="Area Office Servel Level Agreement - Software Development &amp; Maintenance Services"/>
    <hyperlink ref="A202:IV202" location="'System Support Services'!A62" display="Support Package Agreement # 2"/>
    <hyperlink ref="A202" location="'AreaOfficeDetail#4'!A90" display="Area Office Servel Level Agreement - System Support &amp; Training Services"/>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L58"/>
  <sheetViews>
    <sheetView defaultGridColor="0" zoomScale="75" zoomScaleNormal="75" colorId="22" workbookViewId="0" topLeftCell="A1">
      <selection activeCell="A3" sqref="A3"/>
    </sheetView>
  </sheetViews>
  <sheetFormatPr defaultColWidth="9.77734375" defaultRowHeight="15"/>
  <cols>
    <col min="1" max="1" width="34.77734375" style="0" customWidth="1"/>
    <col min="2" max="3" width="2.4453125" style="0" customWidth="1"/>
    <col min="4" max="4" width="2.88671875" style="0" customWidth="1"/>
    <col min="5" max="5" width="10.77734375" style="0" customWidth="1"/>
    <col min="6" max="6" width="5.99609375" style="0" customWidth="1"/>
    <col min="7" max="7" width="12.6640625" style="0" customWidth="1"/>
    <col min="8" max="8" width="5.99609375" style="0" customWidth="1"/>
    <col min="9" max="9" width="10.77734375" style="0" customWidth="1"/>
    <col min="10" max="10" width="5.99609375" style="0" customWidth="1"/>
    <col min="11" max="11" width="11.77734375" style="0" customWidth="1"/>
    <col min="12" max="12" width="11.77734375" style="0" bestFit="1" customWidth="1"/>
  </cols>
  <sheetData>
    <row r="1" spans="1:10" ht="30.75">
      <c r="A1" s="66" t="s">
        <v>233</v>
      </c>
      <c r="B1" s="66"/>
      <c r="C1" s="66"/>
      <c r="D1" s="66"/>
      <c r="E1" s="101" t="s">
        <v>529</v>
      </c>
      <c r="F1" s="102"/>
      <c r="G1" s="102"/>
      <c r="H1" s="2"/>
      <c r="J1" s="64" t="s">
        <v>241</v>
      </c>
    </row>
    <row r="2" spans="1:11" ht="15.75" customHeight="1">
      <c r="A2" s="46"/>
      <c r="B2" s="46"/>
      <c r="C2" s="46"/>
      <c r="D2" s="46"/>
      <c r="E2" s="4"/>
      <c r="F2" s="4"/>
      <c r="G2" s="4"/>
      <c r="H2" s="4"/>
      <c r="I2" s="4"/>
      <c r="J2" s="4"/>
      <c r="K2" s="1"/>
    </row>
    <row r="3" spans="1:11" ht="22.5">
      <c r="A3" s="5" t="s">
        <v>234</v>
      </c>
      <c r="B3" s="5"/>
      <c r="C3" s="5"/>
      <c r="D3" s="5"/>
      <c r="F3" s="2"/>
      <c r="G3" s="6"/>
      <c r="H3" s="6"/>
      <c r="I3" s="2"/>
      <c r="J3" s="2"/>
      <c r="K3" s="1"/>
    </row>
    <row r="4" spans="1:11" ht="15.75" customHeight="1">
      <c r="A4" s="1"/>
      <c r="B4" s="1"/>
      <c r="C4" s="1"/>
      <c r="D4" s="1"/>
      <c r="E4" s="1"/>
      <c r="F4" s="2"/>
      <c r="G4" s="6"/>
      <c r="H4" s="6"/>
      <c r="I4" s="2"/>
      <c r="J4" s="2"/>
      <c r="K4" s="1"/>
    </row>
    <row r="5" spans="1:11" ht="15.75" customHeight="1">
      <c r="A5" s="1"/>
      <c r="B5" s="1"/>
      <c r="C5" s="1"/>
      <c r="D5" s="1"/>
      <c r="E5" s="1"/>
      <c r="F5" s="2"/>
      <c r="G5" s="6"/>
      <c r="H5" s="6"/>
      <c r="I5" s="2"/>
      <c r="J5" s="2"/>
      <c r="K5" s="1"/>
    </row>
    <row r="6" spans="1:11" ht="18" customHeight="1">
      <c r="A6" s="7"/>
      <c r="B6" s="7"/>
      <c r="C6" s="7"/>
      <c r="D6" s="7"/>
      <c r="E6" s="65" t="s">
        <v>517</v>
      </c>
      <c r="F6" s="93"/>
      <c r="G6" s="8">
        <f>E16+G16+I16</f>
        <v>73962</v>
      </c>
      <c r="H6" s="1"/>
      <c r="I6" s="2"/>
      <c r="J6" s="2"/>
      <c r="K6" s="1"/>
    </row>
    <row r="7" spans="1:11" ht="18" customHeight="1">
      <c r="A7" s="1"/>
      <c r="B7" s="1"/>
      <c r="C7" s="1"/>
      <c r="D7" s="1"/>
      <c r="E7" s="169" t="s">
        <v>339</v>
      </c>
      <c r="H7" s="2"/>
      <c r="I7" s="2"/>
      <c r="J7" s="2"/>
      <c r="K7" s="1"/>
    </row>
    <row r="8" spans="1:11" ht="15.75" customHeight="1">
      <c r="A8" s="1"/>
      <c r="B8" s="1"/>
      <c r="C8" s="1"/>
      <c r="D8" s="1"/>
      <c r="G8" s="10"/>
      <c r="H8" s="2"/>
      <c r="I8" s="2"/>
      <c r="J8" s="2"/>
      <c r="K8" s="1"/>
    </row>
    <row r="9" spans="1:11" ht="15.75" customHeight="1">
      <c r="A9" s="1"/>
      <c r="B9" s="1"/>
      <c r="C9" s="1"/>
      <c r="D9" s="1"/>
      <c r="E9" s="9"/>
      <c r="F9" s="1"/>
      <c r="G9" s="10"/>
      <c r="H9" s="2"/>
      <c r="I9" s="2"/>
      <c r="J9" s="2"/>
      <c r="K9" s="1"/>
    </row>
    <row r="10" spans="1:11" ht="15.75" customHeight="1">
      <c r="A10" s="1"/>
      <c r="B10" s="1"/>
      <c r="C10" s="1"/>
      <c r="D10" s="1"/>
      <c r="E10" s="40"/>
      <c r="F10" s="1"/>
      <c r="G10" s="10"/>
      <c r="H10" s="2"/>
      <c r="I10" s="2"/>
      <c r="J10" s="2"/>
      <c r="K10" s="37" t="s">
        <v>191</v>
      </c>
    </row>
    <row r="11" spans="1:11" ht="15.75">
      <c r="A11" s="12" t="s">
        <v>190</v>
      </c>
      <c r="B11" s="12"/>
      <c r="C11" s="12"/>
      <c r="D11" s="12"/>
      <c r="E11" s="107" t="s">
        <v>277</v>
      </c>
      <c r="G11" s="54" t="s">
        <v>278</v>
      </c>
      <c r="H11" s="11"/>
      <c r="I11" s="34" t="s">
        <v>214</v>
      </c>
      <c r="J11" s="11"/>
      <c r="K11" s="37" t="s">
        <v>207</v>
      </c>
    </row>
    <row r="12" spans="5:11" ht="15.75">
      <c r="E12" s="11" t="s">
        <v>215</v>
      </c>
      <c r="F12" s="13"/>
      <c r="G12" s="18" t="s">
        <v>273</v>
      </c>
      <c r="H12" s="11"/>
      <c r="I12" s="47" t="s">
        <v>274</v>
      </c>
      <c r="J12" s="11"/>
      <c r="K12" s="38" t="s">
        <v>208</v>
      </c>
    </row>
    <row r="13" spans="1:11" ht="15.75">
      <c r="A13" s="12"/>
      <c r="B13" s="12"/>
      <c r="C13" s="12"/>
      <c r="D13" s="12"/>
      <c r="E13" s="14" t="s">
        <v>217</v>
      </c>
      <c r="F13" s="13"/>
      <c r="G13" s="48" t="s">
        <v>218</v>
      </c>
      <c r="H13" s="11"/>
      <c r="I13" s="48" t="s">
        <v>219</v>
      </c>
      <c r="J13" s="11"/>
      <c r="K13" s="39" t="s">
        <v>192</v>
      </c>
    </row>
    <row r="14" spans="1:11" ht="15.75">
      <c r="A14" s="12"/>
      <c r="B14" s="12"/>
      <c r="C14" s="12"/>
      <c r="D14" s="12"/>
      <c r="E14" s="6" t="s">
        <v>193</v>
      </c>
      <c r="F14" s="1"/>
      <c r="G14" s="2"/>
      <c r="H14" s="6"/>
      <c r="I14" s="6" t="s">
        <v>279</v>
      </c>
      <c r="J14" s="6"/>
      <c r="K14" s="1"/>
    </row>
    <row r="15" spans="1:11" ht="15">
      <c r="A15" s="2"/>
      <c r="B15" s="298" t="s">
        <v>240</v>
      </c>
      <c r="C15" s="299"/>
      <c r="D15" s="299"/>
      <c r="E15" s="1"/>
      <c r="F15" s="15"/>
      <c r="G15" s="1"/>
      <c r="H15" s="6"/>
      <c r="I15" s="69">
        <v>10000</v>
      </c>
      <c r="J15" s="6"/>
      <c r="K15" s="1"/>
    </row>
    <row r="16" spans="1:11" ht="15.75">
      <c r="A16" s="16" t="s">
        <v>194</v>
      </c>
      <c r="B16" s="299"/>
      <c r="C16" s="299"/>
      <c r="D16" s="299"/>
      <c r="E16" s="43">
        <v>70000</v>
      </c>
      <c r="F16" s="17">
        <v>1</v>
      </c>
      <c r="G16" s="43">
        <v>2322</v>
      </c>
      <c r="H16" s="17">
        <v>1</v>
      </c>
      <c r="I16" s="68">
        <f>+I15*0.164</f>
        <v>1640</v>
      </c>
      <c r="J16" s="17">
        <v>1</v>
      </c>
      <c r="K16" s="35">
        <f>E16+G16+I16</f>
        <v>73962</v>
      </c>
    </row>
    <row r="17" spans="1:11" ht="15">
      <c r="A17" s="18"/>
      <c r="B17" s="60">
        <v>1</v>
      </c>
      <c r="C17" s="60">
        <v>2</v>
      </c>
      <c r="D17" s="60">
        <v>3</v>
      </c>
      <c r="E17" s="11"/>
      <c r="F17" s="19"/>
      <c r="G17" s="11"/>
      <c r="H17" s="19"/>
      <c r="I17" s="11"/>
      <c r="J17" s="19"/>
      <c r="K17" s="6"/>
    </row>
    <row r="18" spans="2:11" ht="15">
      <c r="B18" s="2"/>
      <c r="C18" s="2"/>
      <c r="D18" s="2"/>
      <c r="E18" s="6"/>
      <c r="F18" s="20"/>
      <c r="G18" s="6"/>
      <c r="H18" s="20"/>
      <c r="I18" s="6"/>
      <c r="J18" s="20"/>
      <c r="K18" s="6"/>
    </row>
    <row r="19" spans="1:12" ht="15.75">
      <c r="A19" s="225" t="s">
        <v>195</v>
      </c>
      <c r="B19" s="47"/>
      <c r="C19" s="47"/>
      <c r="D19" s="47"/>
      <c r="E19" s="27">
        <f>F19*E16</f>
        <v>3500</v>
      </c>
      <c r="F19" s="28">
        <v>0.05</v>
      </c>
      <c r="G19" s="27">
        <f>H19*G16</f>
        <v>812.6999999999999</v>
      </c>
      <c r="H19" s="28">
        <v>0.35</v>
      </c>
      <c r="I19" s="27">
        <f>J19*I16</f>
        <v>410</v>
      </c>
      <c r="J19" s="28">
        <v>0.25</v>
      </c>
      <c r="K19" s="34">
        <f>E19+G19+I19</f>
        <v>4722.7</v>
      </c>
      <c r="L19" s="285"/>
    </row>
    <row r="20" spans="1:11" ht="15.75">
      <c r="A20" s="41" t="s">
        <v>196</v>
      </c>
      <c r="B20" s="163" t="s">
        <v>230</v>
      </c>
      <c r="C20" s="164" t="s">
        <v>230</v>
      </c>
      <c r="D20" s="164" t="s">
        <v>230</v>
      </c>
      <c r="E20" s="6"/>
      <c r="F20" s="20"/>
      <c r="G20" s="6"/>
      <c r="H20" s="20"/>
      <c r="I20" s="6"/>
      <c r="J20" s="20"/>
      <c r="K20" s="22">
        <f>K19/K16*1</f>
        <v>0.06385305967929478</v>
      </c>
    </row>
    <row r="21" spans="1:11" ht="15.75">
      <c r="A21" s="2" t="s">
        <v>197</v>
      </c>
      <c r="B21" s="165" t="s">
        <v>230</v>
      </c>
      <c r="C21" s="165" t="s">
        <v>230</v>
      </c>
      <c r="D21" s="165"/>
      <c r="E21" s="6"/>
      <c r="F21" s="20"/>
      <c r="G21" s="6"/>
      <c r="H21" s="20"/>
      <c r="I21" s="6"/>
      <c r="J21" s="20"/>
      <c r="K21" s="21"/>
    </row>
    <row r="22" spans="1:11" ht="15.75">
      <c r="A22" s="3" t="s">
        <v>198</v>
      </c>
      <c r="B22" s="164" t="s">
        <v>230</v>
      </c>
      <c r="C22" s="163"/>
      <c r="D22" s="164"/>
      <c r="E22" s="6"/>
      <c r="F22" s="20"/>
      <c r="G22" s="6"/>
      <c r="H22" s="20"/>
      <c r="I22" s="6"/>
      <c r="J22" s="20"/>
      <c r="K22" s="21"/>
    </row>
    <row r="23" spans="1:11" ht="15.75">
      <c r="A23" s="23" t="s">
        <v>205</v>
      </c>
      <c r="B23" s="166" t="s">
        <v>239</v>
      </c>
      <c r="C23" s="166"/>
      <c r="D23" s="166"/>
      <c r="E23" s="6"/>
      <c r="F23" s="20"/>
      <c r="G23" s="6"/>
      <c r="H23" s="20"/>
      <c r="I23" s="6"/>
      <c r="J23" s="20"/>
      <c r="K23" s="21"/>
    </row>
    <row r="24" spans="1:11" ht="15.75">
      <c r="A24" s="23"/>
      <c r="B24" s="54"/>
      <c r="C24" s="54"/>
      <c r="D24" s="54"/>
      <c r="E24" s="6"/>
      <c r="F24" s="20"/>
      <c r="G24" s="6"/>
      <c r="H24" s="20"/>
      <c r="I24" s="6"/>
      <c r="J24" s="20"/>
      <c r="K24" s="21"/>
    </row>
    <row r="25" spans="1:11" ht="15.75">
      <c r="A25" s="23"/>
      <c r="B25" s="54"/>
      <c r="C25" s="54"/>
      <c r="D25" s="54"/>
      <c r="E25" s="6"/>
      <c r="F25" s="20"/>
      <c r="G25" s="6"/>
      <c r="H25" s="20"/>
      <c r="I25" s="6"/>
      <c r="J25" s="20"/>
      <c r="K25" s="21"/>
    </row>
    <row r="26" spans="1:11" ht="15.75">
      <c r="A26" s="224"/>
      <c r="B26" s="54"/>
      <c r="C26" s="54"/>
      <c r="D26" s="54"/>
      <c r="E26" s="24"/>
      <c r="F26" s="25"/>
      <c r="G26" s="24"/>
      <c r="H26" s="25"/>
      <c r="I26" s="24"/>
      <c r="J26" s="25"/>
      <c r="K26" s="21"/>
    </row>
    <row r="27" spans="1:12" ht="15.75">
      <c r="A27" s="222" t="s">
        <v>212</v>
      </c>
      <c r="B27" s="52"/>
      <c r="C27" s="52"/>
      <c r="D27" s="52"/>
      <c r="E27" s="27">
        <f>F27*E16</f>
        <v>28000</v>
      </c>
      <c r="F27" s="28">
        <v>0.4</v>
      </c>
      <c r="G27" s="27">
        <f>H27*G16</f>
        <v>371.52</v>
      </c>
      <c r="H27" s="28">
        <v>0.16</v>
      </c>
      <c r="I27" s="27">
        <f>J27*I16</f>
        <v>492</v>
      </c>
      <c r="J27" s="28">
        <v>0.3</v>
      </c>
      <c r="K27" s="34">
        <f>E27+G27+I27</f>
        <v>28863.52</v>
      </c>
      <c r="L27" s="285"/>
    </row>
    <row r="28" spans="1:11" ht="15.75">
      <c r="A28" s="26" t="s">
        <v>199</v>
      </c>
      <c r="B28" s="59" t="s">
        <v>230</v>
      </c>
      <c r="C28" s="59" t="s">
        <v>230</v>
      </c>
      <c r="D28" s="59" t="s">
        <v>230</v>
      </c>
      <c r="E28" s="6"/>
      <c r="F28" s="20"/>
      <c r="G28" s="6"/>
      <c r="H28" s="20"/>
      <c r="I28" s="6"/>
      <c r="J28" s="20"/>
      <c r="K28" s="22">
        <f>K27/K16*1</f>
        <v>0.39024796517130417</v>
      </c>
    </row>
    <row r="29" spans="1:11" ht="15.75">
      <c r="A29" s="23" t="s">
        <v>200</v>
      </c>
      <c r="B29" s="57" t="s">
        <v>230</v>
      </c>
      <c r="C29" s="57" t="s">
        <v>230</v>
      </c>
      <c r="D29" s="57"/>
      <c r="E29" s="6"/>
      <c r="F29" s="20"/>
      <c r="G29" s="6"/>
      <c r="H29" s="20"/>
      <c r="I29" s="6"/>
      <c r="J29" s="20"/>
      <c r="K29" s="21"/>
    </row>
    <row r="30" spans="1:11" ht="15.75">
      <c r="A30" s="23" t="s">
        <v>205</v>
      </c>
      <c r="B30" s="58" t="s">
        <v>230</v>
      </c>
      <c r="C30" s="58"/>
      <c r="D30" s="58"/>
      <c r="E30" s="27"/>
      <c r="F30" s="28"/>
      <c r="G30" s="27"/>
      <c r="H30" s="28"/>
      <c r="I30" s="27"/>
      <c r="J30" s="28"/>
      <c r="K30" s="21"/>
    </row>
    <row r="31" spans="1:11" ht="15.75">
      <c r="A31" s="23"/>
      <c r="B31" s="54"/>
      <c r="C31" s="54"/>
      <c r="D31" s="54"/>
      <c r="E31" s="27"/>
      <c r="F31" s="28"/>
      <c r="G31" s="27"/>
      <c r="H31" s="28"/>
      <c r="I31" s="27"/>
      <c r="J31" s="28"/>
      <c r="K31" s="21"/>
    </row>
    <row r="32" spans="1:11" ht="15.75">
      <c r="A32" s="1"/>
      <c r="B32" s="54"/>
      <c r="C32" s="54"/>
      <c r="D32" s="54"/>
      <c r="E32" s="24"/>
      <c r="F32" s="25"/>
      <c r="G32" s="24"/>
      <c r="H32" s="25"/>
      <c r="I32" s="24"/>
      <c r="J32" s="25"/>
      <c r="K32" s="21"/>
    </row>
    <row r="33" spans="1:11" ht="15.75">
      <c r="A33" s="1"/>
      <c r="B33" s="53"/>
      <c r="C33" s="53"/>
      <c r="D33" s="53"/>
      <c r="E33" s="24"/>
      <c r="F33" s="25"/>
      <c r="G33" s="24"/>
      <c r="H33" s="25"/>
      <c r="I33" s="24"/>
      <c r="J33" s="25"/>
      <c r="K33" s="21"/>
    </row>
    <row r="34" spans="1:12" ht="15.75">
      <c r="A34" s="287" t="s">
        <v>209</v>
      </c>
      <c r="B34" s="52"/>
      <c r="C34" s="52"/>
      <c r="D34" s="52"/>
      <c r="E34" s="27">
        <f>F34*E16</f>
        <v>31500</v>
      </c>
      <c r="F34" s="28">
        <v>0.45</v>
      </c>
      <c r="G34" s="27">
        <f>H34*G16</f>
        <v>557.28</v>
      </c>
      <c r="H34" s="28">
        <v>0.24</v>
      </c>
      <c r="I34" s="27">
        <f>J34*I16</f>
        <v>410</v>
      </c>
      <c r="J34" s="28">
        <v>0.25</v>
      </c>
      <c r="K34" s="34">
        <f>E34+G34+I34</f>
        <v>32467.28</v>
      </c>
      <c r="L34" s="285"/>
    </row>
    <row r="35" spans="1:11" ht="15.75">
      <c r="A35" s="219" t="s">
        <v>210</v>
      </c>
      <c r="B35" s="52"/>
      <c r="C35" s="52"/>
      <c r="D35" s="52"/>
      <c r="E35" s="27"/>
      <c r="F35" s="28"/>
      <c r="G35" s="27"/>
      <c r="H35" s="28"/>
      <c r="I35" s="27"/>
      <c r="J35" s="28"/>
      <c r="K35" s="22">
        <f>K34/K16*1</f>
        <v>0.43897244530975366</v>
      </c>
    </row>
    <row r="36" spans="1:10" ht="16.5" customHeight="1">
      <c r="A36" s="26" t="s">
        <v>259</v>
      </c>
      <c r="B36" s="58" t="s">
        <v>230</v>
      </c>
      <c r="C36" s="58" t="s">
        <v>230</v>
      </c>
      <c r="D36" s="58" t="s">
        <v>230</v>
      </c>
      <c r="E36" s="27"/>
      <c r="F36" s="28"/>
      <c r="G36" s="27"/>
      <c r="H36" s="28"/>
      <c r="I36" s="27"/>
      <c r="J36" s="28"/>
    </row>
    <row r="37" spans="1:10" ht="15.75">
      <c r="A37" s="3" t="s">
        <v>202</v>
      </c>
      <c r="B37" s="56" t="s">
        <v>230</v>
      </c>
      <c r="C37" s="56" t="s">
        <v>230</v>
      </c>
      <c r="D37" s="56"/>
      <c r="E37" s="6"/>
      <c r="F37" s="20"/>
      <c r="G37" s="6"/>
      <c r="H37" s="20"/>
      <c r="I37" s="6"/>
      <c r="J37" s="20"/>
    </row>
    <row r="38" spans="1:11" ht="15.75">
      <c r="A38" s="3" t="s">
        <v>201</v>
      </c>
      <c r="B38" s="56" t="s">
        <v>230</v>
      </c>
      <c r="C38" s="56"/>
      <c r="D38" s="56"/>
      <c r="E38" s="6"/>
      <c r="F38" s="20"/>
      <c r="G38" s="6"/>
      <c r="H38" s="20"/>
      <c r="I38" s="6"/>
      <c r="J38" s="20"/>
      <c r="K38" s="21"/>
    </row>
    <row r="39" spans="5:11" ht="15.75">
      <c r="E39" s="6"/>
      <c r="F39" s="20"/>
      <c r="G39" s="6"/>
      <c r="H39" s="20"/>
      <c r="I39" s="6"/>
      <c r="J39" s="20"/>
      <c r="K39" s="21"/>
    </row>
    <row r="40" spans="1:11" ht="15.75">
      <c r="A40" s="23"/>
      <c r="B40" s="54"/>
      <c r="C40" s="54"/>
      <c r="D40" s="54"/>
      <c r="E40" s="6"/>
      <c r="F40" s="20"/>
      <c r="G40" s="6"/>
      <c r="H40" s="20"/>
      <c r="I40" s="6"/>
      <c r="J40" s="20"/>
      <c r="K40" s="21"/>
    </row>
    <row r="41" spans="1:11" ht="15.75">
      <c r="A41" s="23"/>
      <c r="B41" s="54"/>
      <c r="C41" s="54"/>
      <c r="D41" s="54"/>
      <c r="E41" s="6"/>
      <c r="F41" s="20"/>
      <c r="G41" s="6"/>
      <c r="H41" s="20"/>
      <c r="I41" s="6"/>
      <c r="J41" s="20"/>
      <c r="K41" s="21"/>
    </row>
    <row r="42" spans="1:11" ht="15.75">
      <c r="A42" s="23"/>
      <c r="B42" s="54"/>
      <c r="C42" s="54"/>
      <c r="D42" s="54"/>
      <c r="E42" s="6"/>
      <c r="F42" s="20"/>
      <c r="G42" s="6"/>
      <c r="H42" s="20"/>
      <c r="I42" s="6"/>
      <c r="J42" s="20"/>
      <c r="K42" s="21"/>
    </row>
    <row r="43" spans="1:12" ht="15.75">
      <c r="A43" s="288" t="s">
        <v>213</v>
      </c>
      <c r="B43" s="52"/>
      <c r="C43" s="52"/>
      <c r="D43" s="52"/>
      <c r="E43" s="27">
        <f>F43*E16</f>
        <v>7000</v>
      </c>
      <c r="F43" s="28">
        <v>0.1</v>
      </c>
      <c r="G43" s="27">
        <f>H43*G16</f>
        <v>580.5</v>
      </c>
      <c r="H43" s="28">
        <v>0.25</v>
      </c>
      <c r="I43" s="27">
        <f>J43*I16</f>
        <v>328</v>
      </c>
      <c r="J43" s="28">
        <v>0.2</v>
      </c>
      <c r="K43" s="35">
        <f>E43+G43+I43</f>
        <v>7908.5</v>
      </c>
      <c r="L43" s="285"/>
    </row>
    <row r="44" spans="1:11" ht="15.75">
      <c r="A44" s="2" t="s">
        <v>203</v>
      </c>
      <c r="B44" s="57" t="s">
        <v>230</v>
      </c>
      <c r="C44" s="57" t="s">
        <v>230</v>
      </c>
      <c r="D44" s="57"/>
      <c r="E44" s="6"/>
      <c r="F44" s="20"/>
      <c r="G44" s="6"/>
      <c r="H44" s="20"/>
      <c r="I44" s="6"/>
      <c r="J44" s="20"/>
      <c r="K44" s="22">
        <f>K43/K16*1</f>
        <v>0.10692652983964739</v>
      </c>
    </row>
    <row r="45" spans="1:10" ht="15.75">
      <c r="A45" s="2" t="s">
        <v>211</v>
      </c>
      <c r="B45" s="57" t="s">
        <v>230</v>
      </c>
      <c r="C45" s="57"/>
      <c r="D45" s="57"/>
      <c r="E45" s="6"/>
      <c r="F45" s="20"/>
      <c r="G45" s="6"/>
      <c r="H45" s="20"/>
      <c r="I45" s="6"/>
      <c r="J45" s="20"/>
    </row>
    <row r="47" spans="1:11" ht="13.5" customHeight="1">
      <c r="A47" s="23"/>
      <c r="B47" s="23"/>
      <c r="C47" s="23"/>
      <c r="D47" s="23"/>
      <c r="E47" s="6"/>
      <c r="F47" s="20"/>
      <c r="G47" s="6"/>
      <c r="H47" s="20"/>
      <c r="I47" s="6"/>
      <c r="J47" s="20"/>
      <c r="K47" s="21"/>
    </row>
    <row r="48" spans="1:11" ht="13.5" customHeight="1">
      <c r="A48" s="23"/>
      <c r="B48" s="23"/>
      <c r="C48" s="23"/>
      <c r="D48" s="23"/>
      <c r="E48" s="6"/>
      <c r="F48" s="20"/>
      <c r="G48" s="6"/>
      <c r="H48" s="20"/>
      <c r="I48" s="6"/>
      <c r="J48" s="20"/>
      <c r="K48" s="21"/>
    </row>
    <row r="49" spans="1:11" ht="13.5" customHeight="1">
      <c r="A49" s="23"/>
      <c r="B49" s="23"/>
      <c r="C49" s="23"/>
      <c r="D49" s="23"/>
      <c r="E49" s="24"/>
      <c r="F49" s="25"/>
      <c r="G49" s="24"/>
      <c r="H49" s="25"/>
      <c r="I49" s="1"/>
      <c r="J49" s="25"/>
      <c r="K49" s="21"/>
    </row>
    <row r="50" spans="1:12" ht="15.75">
      <c r="A50" s="36" t="s">
        <v>206</v>
      </c>
      <c r="B50" s="36"/>
      <c r="C50" s="36"/>
      <c r="D50" s="36"/>
      <c r="E50" s="11">
        <f aca="true" t="shared" si="0" ref="E50:J50">E19+E27+E34+E43</f>
        <v>70000</v>
      </c>
      <c r="F50" s="19">
        <f t="shared" si="0"/>
        <v>1</v>
      </c>
      <c r="G50" s="11">
        <f t="shared" si="0"/>
        <v>2322</v>
      </c>
      <c r="H50" s="19">
        <f t="shared" si="0"/>
        <v>1</v>
      </c>
      <c r="I50" s="11">
        <f t="shared" si="0"/>
        <v>1640</v>
      </c>
      <c r="J50" s="19">
        <f t="shared" si="0"/>
        <v>1</v>
      </c>
      <c r="K50" s="21">
        <f>E50+G50+I50</f>
        <v>73962</v>
      </c>
      <c r="L50" s="285"/>
    </row>
    <row r="51" spans="1:11" ht="15">
      <c r="A51" s="18"/>
      <c r="B51" s="18"/>
      <c r="C51" s="18"/>
      <c r="D51" s="18"/>
      <c r="E51" s="11"/>
      <c r="F51" s="19"/>
      <c r="G51" s="11"/>
      <c r="H51" s="19"/>
      <c r="I51" s="11"/>
      <c r="J51" s="19"/>
      <c r="K51" s="29">
        <f>K44+K35+K28+K20</f>
        <v>1</v>
      </c>
    </row>
    <row r="52" spans="1:11" ht="15">
      <c r="A52" s="2"/>
      <c r="B52" s="2"/>
      <c r="C52" s="2"/>
      <c r="D52" s="2"/>
      <c r="E52" s="6"/>
      <c r="F52" s="20"/>
      <c r="G52" s="6"/>
      <c r="H52" s="20"/>
      <c r="I52" s="6"/>
      <c r="J52" s="20"/>
      <c r="K52" s="24"/>
    </row>
    <row r="53" spans="1:11" ht="15">
      <c r="A53" s="42" t="s">
        <v>204</v>
      </c>
      <c r="B53" s="42"/>
      <c r="C53" s="42"/>
      <c r="D53" s="42"/>
      <c r="E53" s="6"/>
      <c r="F53" s="20"/>
      <c r="G53" s="6"/>
      <c r="H53" s="20"/>
      <c r="I53" s="6"/>
      <c r="J53" s="20"/>
      <c r="K53" s="24"/>
    </row>
    <row r="54" spans="5:11" ht="15">
      <c r="E54" s="1"/>
      <c r="F54" s="25"/>
      <c r="H54" s="20"/>
      <c r="I54" s="6"/>
      <c r="J54" s="20"/>
      <c r="K54" s="24"/>
    </row>
    <row r="55" spans="1:11" ht="15.75">
      <c r="A55" s="41"/>
      <c r="B55" s="41"/>
      <c r="C55" s="41"/>
      <c r="D55" s="41"/>
      <c r="E55" s="1"/>
      <c r="F55" s="25"/>
      <c r="G55" s="21"/>
      <c r="H55" s="20"/>
      <c r="I55" s="6"/>
      <c r="J55" s="20"/>
      <c r="K55" s="24"/>
    </row>
    <row r="56" spans="1:11" ht="15.75">
      <c r="A56" s="45" t="s">
        <v>280</v>
      </c>
      <c r="B56" s="45"/>
      <c r="C56" s="45"/>
      <c r="D56" s="45"/>
      <c r="E56" s="44"/>
      <c r="F56" s="25"/>
      <c r="G56" s="21"/>
      <c r="H56" s="20"/>
      <c r="I56" s="6"/>
      <c r="J56" s="20"/>
      <c r="K56" s="24"/>
    </row>
    <row r="57" spans="8:11" ht="15">
      <c r="H57" s="20"/>
      <c r="I57" s="6"/>
      <c r="J57" s="20"/>
      <c r="K57" s="24"/>
    </row>
    <row r="58" spans="1:11" ht="15">
      <c r="A58" s="115" t="s">
        <v>518</v>
      </c>
      <c r="E58" s="30"/>
      <c r="F58" s="31"/>
      <c r="G58" s="30"/>
      <c r="H58" s="31"/>
      <c r="I58" s="32">
        <f ca="1">NOW()</f>
        <v>39142.6409931713</v>
      </c>
      <c r="K58" s="33">
        <f ca="1">TODAY()</f>
        <v>39142</v>
      </c>
    </row>
  </sheetData>
  <mergeCells count="1">
    <mergeCell ref="B15:D16"/>
  </mergeCells>
  <hyperlinks>
    <hyperlink ref="A19" location="' Core Package Description'!A1" display="NATIONAL DATABASE SERVICES"/>
    <hyperlink ref="A27" location="' Core Package Description'!A138" display="TELECOMMUNICATIONS MGMT SERVICES"/>
    <hyperlink ref="A43" location="' Core Package Description'!A313" display="SYSTEM SUPPORT/TRAINING SERVICES"/>
    <hyperlink ref="A35" location="' Core Package Description'!A244" display="     MAINTENANCE SERVICES"/>
    <hyperlink ref="A34" location="' Core Package Description'!A244" display="SOFTWARE DEVELOPMENT AND"/>
  </hyperlinks>
  <printOptions/>
  <pageMargins left="0.5" right="0.5" top="0.5" bottom="0.5" header="0.5" footer="0.5"/>
  <pageSetup fitToHeight="1"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O57"/>
  <sheetViews>
    <sheetView defaultGridColor="0" zoomScale="75" zoomScaleNormal="75" colorId="22" workbookViewId="0" topLeftCell="A1">
      <selection activeCell="A3" sqref="A3"/>
    </sheetView>
  </sheetViews>
  <sheetFormatPr defaultColWidth="8.88671875" defaultRowHeight="15"/>
  <cols>
    <col min="1" max="1" width="34.77734375" style="0" customWidth="1"/>
    <col min="2" max="3" width="2.5546875" style="0" customWidth="1"/>
    <col min="4" max="4" width="2.99609375" style="0" customWidth="1"/>
    <col min="5" max="5" width="10.88671875" style="0" customWidth="1"/>
    <col min="6" max="6" width="6.10546875" style="0" customWidth="1"/>
    <col min="7" max="7" width="12.77734375" style="0" customWidth="1"/>
    <col min="8" max="8" width="5.99609375" style="0" customWidth="1"/>
    <col min="9" max="9" width="10.77734375" style="0" customWidth="1"/>
    <col min="10" max="10" width="7.6640625" style="0" customWidth="1"/>
    <col min="11" max="11" width="1.77734375" style="0" customWidth="1"/>
    <col min="12" max="12" width="9.99609375" style="0" customWidth="1"/>
    <col min="13" max="13" width="7.6640625" style="0" customWidth="1"/>
    <col min="14" max="14" width="10.5546875" style="284" customWidth="1"/>
    <col min="15" max="15" width="9.3359375" style="0" bestFit="1" customWidth="1"/>
  </cols>
  <sheetData>
    <row r="1" spans="1:12" ht="30.75">
      <c r="A1" s="108" t="s">
        <v>235</v>
      </c>
      <c r="B1" s="109"/>
      <c r="C1" s="109"/>
      <c r="D1" s="109"/>
      <c r="E1" s="110" t="str">
        <f>+'DIR Wksht#1'!E1</f>
        <v>TITLE  I </v>
      </c>
      <c r="F1" s="111"/>
      <c r="G1" s="112"/>
      <c r="H1" s="113"/>
      <c r="I1" s="114" t="s">
        <v>242</v>
      </c>
      <c r="J1" s="113"/>
      <c r="K1" s="111"/>
      <c r="L1" s="111"/>
    </row>
    <row r="2" spans="1:12" ht="15.75" customHeight="1">
      <c r="A2" s="115"/>
      <c r="B2" s="115"/>
      <c r="C2" s="115"/>
      <c r="D2" s="115"/>
      <c r="E2" s="116"/>
      <c r="F2" s="116"/>
      <c r="G2" s="116"/>
      <c r="H2" s="116"/>
      <c r="I2" s="116"/>
      <c r="J2" s="116"/>
      <c r="K2" s="111"/>
      <c r="L2" s="111"/>
    </row>
    <row r="3" spans="1:12" ht="22.5">
      <c r="A3" s="117" t="s">
        <v>234</v>
      </c>
      <c r="B3" s="117"/>
      <c r="C3" s="117"/>
      <c r="D3" s="117"/>
      <c r="E3" s="111"/>
      <c r="F3" s="113"/>
      <c r="G3" s="118"/>
      <c r="H3" s="118"/>
      <c r="I3" s="113"/>
      <c r="J3" s="113"/>
      <c r="K3" s="111"/>
      <c r="L3" s="111"/>
    </row>
    <row r="4" spans="1:12" ht="15">
      <c r="A4" s="111"/>
      <c r="B4" s="111"/>
      <c r="C4" s="111"/>
      <c r="D4" s="111"/>
      <c r="E4" s="112"/>
      <c r="F4" s="113"/>
      <c r="G4" s="118"/>
      <c r="H4" s="118"/>
      <c r="I4" s="113"/>
      <c r="J4" s="113"/>
      <c r="K4" s="111"/>
      <c r="L4" s="111"/>
    </row>
    <row r="5" spans="1:12" ht="15">
      <c r="A5" s="111"/>
      <c r="B5" s="111"/>
      <c r="C5" s="111"/>
      <c r="D5" s="111"/>
      <c r="E5" s="112"/>
      <c r="F5" s="113"/>
      <c r="G5" s="118"/>
      <c r="H5" s="118"/>
      <c r="I5" s="113"/>
      <c r="J5" s="113"/>
      <c r="K5" s="111"/>
      <c r="L5" s="111"/>
    </row>
    <row r="6" spans="1:12" ht="18.75">
      <c r="A6" s="119"/>
      <c r="B6" s="119"/>
      <c r="C6" s="119"/>
      <c r="D6" s="119"/>
      <c r="E6" s="120" t="str">
        <f>+'DIR Wksht#1'!E6</f>
        <v>Wanabee</v>
      </c>
      <c r="F6" s="121"/>
      <c r="G6" s="122">
        <f>E16+G16+I16</f>
        <v>73962</v>
      </c>
      <c r="H6" s="113"/>
      <c r="I6" s="113"/>
      <c r="J6" s="113"/>
      <c r="K6" s="111"/>
      <c r="L6" s="111"/>
    </row>
    <row r="7" spans="1:12" ht="18.75">
      <c r="A7" s="112"/>
      <c r="B7" s="112"/>
      <c r="C7" s="112"/>
      <c r="D7" s="112"/>
      <c r="E7" s="123" t="str">
        <f>+'DIR Wksht#1'!E7</f>
        <v>(USA)</v>
      </c>
      <c r="F7" s="121"/>
      <c r="G7" s="124"/>
      <c r="H7" s="113"/>
      <c r="I7" s="113"/>
      <c r="J7" s="113"/>
      <c r="K7" s="111"/>
      <c r="L7" s="111"/>
    </row>
    <row r="8" spans="1:12" ht="15.75" customHeight="1">
      <c r="A8" s="112"/>
      <c r="B8" s="112"/>
      <c r="C8" s="112"/>
      <c r="D8" s="112"/>
      <c r="E8" s="123"/>
      <c r="F8" s="121"/>
      <c r="G8" s="124"/>
      <c r="H8" s="113"/>
      <c r="I8" s="113"/>
      <c r="J8" s="113"/>
      <c r="K8" s="111"/>
      <c r="L8" s="111"/>
    </row>
    <row r="9" spans="1:12" ht="15.75" customHeight="1">
      <c r="A9" s="112"/>
      <c r="B9" s="112"/>
      <c r="C9" s="112"/>
      <c r="D9" s="112"/>
      <c r="E9" s="123"/>
      <c r="F9" s="121"/>
      <c r="G9" s="124"/>
      <c r="H9" s="113"/>
      <c r="I9" s="113"/>
      <c r="J9" s="113"/>
      <c r="K9" s="111"/>
      <c r="L9" s="111"/>
    </row>
    <row r="10" spans="1:12" ht="15">
      <c r="A10" s="112"/>
      <c r="B10" s="112"/>
      <c r="C10" s="112"/>
      <c r="D10" s="112"/>
      <c r="E10" s="125"/>
      <c r="F10" s="112"/>
      <c r="G10" s="126"/>
      <c r="H10" s="113"/>
      <c r="I10" s="113"/>
      <c r="J10" s="113"/>
      <c r="K10" s="111"/>
      <c r="L10" s="111"/>
    </row>
    <row r="11" spans="1:12" ht="15.75">
      <c r="A11" s="127" t="s">
        <v>190</v>
      </c>
      <c r="B11" s="127"/>
      <c r="C11" s="127"/>
      <c r="D11" s="127"/>
      <c r="E11" s="128" t="s">
        <v>276</v>
      </c>
      <c r="F11" s="111"/>
      <c r="G11" s="129" t="s">
        <v>281</v>
      </c>
      <c r="H11" s="126"/>
      <c r="I11" s="130" t="s">
        <v>214</v>
      </c>
      <c r="J11" s="126"/>
      <c r="K11" s="111"/>
      <c r="L11" s="111"/>
    </row>
    <row r="12" spans="1:12" ht="15.75">
      <c r="A12" s="131"/>
      <c r="B12" s="127"/>
      <c r="C12" s="127"/>
      <c r="D12" s="127"/>
      <c r="E12" s="126" t="s">
        <v>215</v>
      </c>
      <c r="F12" s="132"/>
      <c r="G12" s="133" t="s">
        <v>274</v>
      </c>
      <c r="H12" s="126"/>
      <c r="I12" s="133" t="s">
        <v>216</v>
      </c>
      <c r="J12" s="126"/>
      <c r="K12" s="111"/>
      <c r="L12" s="111"/>
    </row>
    <row r="13" spans="1:12" ht="15.75">
      <c r="A13" s="131"/>
      <c r="B13" s="127"/>
      <c r="C13" s="127"/>
      <c r="D13" s="127"/>
      <c r="E13" s="134" t="s">
        <v>217</v>
      </c>
      <c r="F13" s="132"/>
      <c r="G13" s="135" t="s">
        <v>282</v>
      </c>
      <c r="H13" s="126"/>
      <c r="I13" s="135" t="s">
        <v>219</v>
      </c>
      <c r="J13" s="126"/>
      <c r="K13" s="111"/>
      <c r="L13" s="136" t="s">
        <v>275</v>
      </c>
    </row>
    <row r="14" spans="1:12" ht="15.75">
      <c r="A14" s="131"/>
      <c r="B14" s="127"/>
      <c r="C14" s="127"/>
      <c r="D14" s="127"/>
      <c r="E14" s="118" t="s">
        <v>193</v>
      </c>
      <c r="F14" s="112"/>
      <c r="G14" s="113"/>
      <c r="H14" s="118"/>
      <c r="I14" s="118"/>
      <c r="J14" s="118"/>
      <c r="K14" s="111"/>
      <c r="L14" s="111"/>
    </row>
    <row r="15" spans="1:12" ht="15">
      <c r="A15" s="113"/>
      <c r="B15" s="300" t="s">
        <v>240</v>
      </c>
      <c r="C15" s="301"/>
      <c r="D15" s="301"/>
      <c r="E15" s="111"/>
      <c r="F15" s="137"/>
      <c r="G15" s="111"/>
      <c r="H15" s="118"/>
      <c r="I15" s="111"/>
      <c r="J15" s="118"/>
      <c r="K15" s="111"/>
      <c r="L15" s="111"/>
    </row>
    <row r="16" spans="1:12" ht="15.75">
      <c r="A16" s="138" t="s">
        <v>194</v>
      </c>
      <c r="B16" s="301"/>
      <c r="C16" s="301"/>
      <c r="D16" s="301"/>
      <c r="E16" s="134">
        <f>+'DIR Wksht#1'!E16</f>
        <v>70000</v>
      </c>
      <c r="F16" s="139">
        <v>1</v>
      </c>
      <c r="G16" s="134">
        <f>+'DIR Wksht#1'!G16</f>
        <v>2322</v>
      </c>
      <c r="H16" s="139">
        <v>1</v>
      </c>
      <c r="I16" s="134">
        <f>+'DIR Wksht#1'!I16</f>
        <v>1640</v>
      </c>
      <c r="J16" s="139">
        <v>1</v>
      </c>
      <c r="K16" s="111"/>
      <c r="L16" s="140">
        <f>+E16+G16+I16</f>
        <v>73962</v>
      </c>
    </row>
    <row r="17" spans="1:12" ht="15">
      <c r="A17" s="141"/>
      <c r="B17" s="60">
        <v>1</v>
      </c>
      <c r="C17" s="60">
        <v>2</v>
      </c>
      <c r="D17" s="60">
        <v>3</v>
      </c>
      <c r="E17" s="126"/>
      <c r="F17" s="142"/>
      <c r="G17" s="126"/>
      <c r="H17" s="142"/>
      <c r="I17" s="126"/>
      <c r="J17" s="142"/>
      <c r="K17" s="111"/>
      <c r="L17" s="143"/>
    </row>
    <row r="18" spans="1:12" ht="15">
      <c r="A18" s="113"/>
      <c r="B18" s="113"/>
      <c r="C18" s="113"/>
      <c r="D18" s="113"/>
      <c r="E18" s="118"/>
      <c r="F18" s="144"/>
      <c r="G18" s="118"/>
      <c r="H18" s="144"/>
      <c r="I18" s="118"/>
      <c r="J18" s="144"/>
      <c r="K18" s="111"/>
      <c r="L18" s="143"/>
    </row>
    <row r="19" spans="1:13" ht="15">
      <c r="A19" s="133" t="s">
        <v>195</v>
      </c>
      <c r="B19" s="133"/>
      <c r="C19" s="133"/>
      <c r="D19" s="133"/>
      <c r="E19" s="126">
        <f>F19*E16</f>
        <v>3500</v>
      </c>
      <c r="F19" s="142">
        <v>0.05</v>
      </c>
      <c r="G19" s="126">
        <f>H19*G16</f>
        <v>812.6999999999999</v>
      </c>
      <c r="H19" s="142">
        <v>0.35</v>
      </c>
      <c r="I19" s="126">
        <f>J19*I16</f>
        <v>410</v>
      </c>
      <c r="J19" s="142">
        <v>0.25</v>
      </c>
      <c r="K19" s="111"/>
      <c r="L19" s="140">
        <f aca="true" t="shared" si="0" ref="L19:L24">+E19+G19+I19</f>
        <v>4722.7</v>
      </c>
      <c r="M19" s="49">
        <f>L19/L16*1</f>
        <v>0.06385305967929478</v>
      </c>
    </row>
    <row r="20" spans="1:13" ht="15.75">
      <c r="A20" s="145" t="s">
        <v>220</v>
      </c>
      <c r="B20" s="55" t="s">
        <v>230</v>
      </c>
      <c r="C20" s="56" t="s">
        <v>230</v>
      </c>
      <c r="D20" s="56" t="s">
        <v>230</v>
      </c>
      <c r="E20" s="118">
        <f>F20*E19</f>
        <v>1960.0000000000002</v>
      </c>
      <c r="F20" s="144">
        <v>0.56</v>
      </c>
      <c r="G20" s="118">
        <f>H20*G19</f>
        <v>455.112</v>
      </c>
      <c r="H20" s="144">
        <v>0.56</v>
      </c>
      <c r="I20" s="118">
        <f>J20*I19</f>
        <v>229.60000000000002</v>
      </c>
      <c r="J20" s="144">
        <v>0.56</v>
      </c>
      <c r="K20" s="111"/>
      <c r="L20" s="146">
        <f t="shared" si="0"/>
        <v>2644.712</v>
      </c>
      <c r="M20" s="104">
        <f>+L20/L16</f>
        <v>0.035757713420405075</v>
      </c>
    </row>
    <row r="21" spans="1:13" ht="15.75">
      <c r="A21" s="147" t="s">
        <v>197</v>
      </c>
      <c r="B21" s="57" t="s">
        <v>230</v>
      </c>
      <c r="C21" s="57" t="s">
        <v>230</v>
      </c>
      <c r="D21" s="57"/>
      <c r="E21" s="118">
        <f>F21*E19</f>
        <v>840</v>
      </c>
      <c r="F21" s="144">
        <v>0.24</v>
      </c>
      <c r="G21" s="118">
        <f>H21*G19</f>
        <v>195.04799999999997</v>
      </c>
      <c r="H21" s="144">
        <v>0.24</v>
      </c>
      <c r="I21" s="118">
        <f>J21*I19</f>
        <v>98.39999999999999</v>
      </c>
      <c r="J21" s="144">
        <v>0.24</v>
      </c>
      <c r="K21" s="111"/>
      <c r="L21" s="146">
        <f t="shared" si="0"/>
        <v>1133.448</v>
      </c>
      <c r="M21" s="104">
        <f>+L21/L16</f>
        <v>0.015324734323030748</v>
      </c>
    </row>
    <row r="22" spans="1:13" ht="15.75">
      <c r="A22" s="145" t="s">
        <v>198</v>
      </c>
      <c r="B22" s="56" t="s">
        <v>230</v>
      </c>
      <c r="C22" s="55"/>
      <c r="D22" s="56"/>
      <c r="E22" s="118">
        <f>F22*E19</f>
        <v>595</v>
      </c>
      <c r="F22" s="144">
        <v>0.17</v>
      </c>
      <c r="G22" s="118">
        <f>H22*G19</f>
        <v>138.159</v>
      </c>
      <c r="H22" s="144">
        <v>0.17</v>
      </c>
      <c r="I22" s="118">
        <f>J22*I19</f>
        <v>69.7</v>
      </c>
      <c r="J22" s="144">
        <v>0.17</v>
      </c>
      <c r="K22" s="111"/>
      <c r="L22" s="146">
        <f t="shared" si="0"/>
        <v>802.859</v>
      </c>
      <c r="M22" s="104">
        <f>+L22/L16</f>
        <v>0.010855020145480112</v>
      </c>
    </row>
    <row r="23" spans="1:13" ht="15.75">
      <c r="A23" s="113" t="s">
        <v>221</v>
      </c>
      <c r="B23" s="58" t="s">
        <v>239</v>
      </c>
      <c r="C23" s="58"/>
      <c r="D23" s="58"/>
      <c r="E23" s="118">
        <f>F23*E19</f>
        <v>105</v>
      </c>
      <c r="F23" s="144">
        <v>0.03</v>
      </c>
      <c r="G23" s="118">
        <f>H23*G19</f>
        <v>24.380999999999997</v>
      </c>
      <c r="H23" s="144">
        <v>0.03</v>
      </c>
      <c r="I23" s="118">
        <f>J23*I19</f>
        <v>12.299999999999999</v>
      </c>
      <c r="J23" s="144">
        <v>0.03</v>
      </c>
      <c r="K23" s="111"/>
      <c r="L23" s="146">
        <f t="shared" si="0"/>
        <v>141.681</v>
      </c>
      <c r="M23" s="104">
        <f>+L23/L16</f>
        <v>0.0019155917903788434</v>
      </c>
    </row>
    <row r="24" spans="1:15" ht="15.75">
      <c r="A24" s="113" t="s">
        <v>222</v>
      </c>
      <c r="B24" s="129"/>
      <c r="C24" s="129"/>
      <c r="D24" s="129"/>
      <c r="E24" s="118">
        <f aca="true" t="shared" si="1" ref="E24:J24">SUM(E20:E23)</f>
        <v>3500</v>
      </c>
      <c r="F24" s="144">
        <f t="shared" si="1"/>
        <v>1</v>
      </c>
      <c r="G24" s="118">
        <f t="shared" si="1"/>
        <v>812.6999999999999</v>
      </c>
      <c r="H24" s="144">
        <f t="shared" si="1"/>
        <v>1</v>
      </c>
      <c r="I24" s="118">
        <f t="shared" si="1"/>
        <v>410</v>
      </c>
      <c r="J24" s="144">
        <f t="shared" si="1"/>
        <v>1</v>
      </c>
      <c r="K24" s="111"/>
      <c r="L24" s="148">
        <f t="shared" si="0"/>
        <v>4722.7</v>
      </c>
      <c r="M24" s="50"/>
      <c r="N24" s="284">
        <f>L24*0.28</f>
        <v>1322.356</v>
      </c>
      <c r="O24" s="50"/>
    </row>
    <row r="25" spans="1:12" ht="15.75">
      <c r="A25" s="113"/>
      <c r="B25" s="129"/>
      <c r="C25" s="129"/>
      <c r="D25" s="129"/>
      <c r="E25" s="118"/>
      <c r="F25" s="144"/>
      <c r="G25" s="118"/>
      <c r="H25" s="144"/>
      <c r="I25" s="118"/>
      <c r="J25" s="144"/>
      <c r="K25" s="111"/>
      <c r="L25" s="143"/>
    </row>
    <row r="26" spans="1:12" ht="15.75">
      <c r="A26" s="113"/>
      <c r="B26" s="129"/>
      <c r="C26" s="129"/>
      <c r="D26" s="129"/>
      <c r="E26" s="118"/>
      <c r="F26" s="144"/>
      <c r="G26" s="118"/>
      <c r="H26" s="144"/>
      <c r="I26" s="118"/>
      <c r="J26" s="144"/>
      <c r="K26" s="111"/>
      <c r="L26" s="143"/>
    </row>
    <row r="27" spans="1:13" ht="15.75">
      <c r="A27" s="141" t="s">
        <v>212</v>
      </c>
      <c r="B27" s="149"/>
      <c r="C27" s="149"/>
      <c r="D27" s="149"/>
      <c r="E27" s="126">
        <f>F27*E16</f>
        <v>28000</v>
      </c>
      <c r="F27" s="142">
        <v>0.4</v>
      </c>
      <c r="G27" s="126">
        <f>H27*G16</f>
        <v>371.52</v>
      </c>
      <c r="H27" s="142">
        <v>0.16</v>
      </c>
      <c r="I27" s="126">
        <f>J27*I16</f>
        <v>492</v>
      </c>
      <c r="J27" s="142">
        <v>0.3</v>
      </c>
      <c r="K27" s="111"/>
      <c r="L27" s="140">
        <f>+E27+G27+I27</f>
        <v>28863.52</v>
      </c>
      <c r="M27" s="49">
        <f>L27/L16*1</f>
        <v>0.39024796517130417</v>
      </c>
    </row>
    <row r="28" spans="1:13" ht="15.75">
      <c r="A28" s="150" t="s">
        <v>199</v>
      </c>
      <c r="B28" s="59" t="s">
        <v>230</v>
      </c>
      <c r="C28" s="59" t="s">
        <v>230</v>
      </c>
      <c r="D28" s="59" t="s">
        <v>230</v>
      </c>
      <c r="E28" s="118">
        <f>F28*E27</f>
        <v>11480</v>
      </c>
      <c r="F28" s="144">
        <v>0.41</v>
      </c>
      <c r="G28" s="118">
        <f>H28*G27</f>
        <v>152.32319999999999</v>
      </c>
      <c r="H28" s="144">
        <v>0.41</v>
      </c>
      <c r="I28" s="118">
        <f>J28*I27</f>
        <v>201.72</v>
      </c>
      <c r="J28" s="144">
        <v>0.41</v>
      </c>
      <c r="K28" s="111"/>
      <c r="L28" s="146">
        <f>+E28+G28+I28</f>
        <v>11834.0432</v>
      </c>
      <c r="M28" s="104">
        <f>+L28/L16</f>
        <v>0.16000166572023472</v>
      </c>
    </row>
    <row r="29" spans="1:13" ht="15.75">
      <c r="A29" s="147" t="s">
        <v>200</v>
      </c>
      <c r="B29" s="57" t="s">
        <v>230</v>
      </c>
      <c r="C29" s="57" t="s">
        <v>230</v>
      </c>
      <c r="D29" s="57"/>
      <c r="E29" s="118">
        <f>F29*E27</f>
        <v>9800</v>
      </c>
      <c r="F29" s="144">
        <v>0.35</v>
      </c>
      <c r="G29" s="118">
        <f>H29*G27</f>
        <v>130.03199999999998</v>
      </c>
      <c r="H29" s="144">
        <v>0.35</v>
      </c>
      <c r="I29" s="118">
        <f>J29*I27</f>
        <v>172.2</v>
      </c>
      <c r="J29" s="144">
        <v>0.35</v>
      </c>
      <c r="K29" s="111"/>
      <c r="L29" s="146">
        <f>+E29+G29+I29</f>
        <v>10102.232</v>
      </c>
      <c r="M29" s="104">
        <f>+L29/L16</f>
        <v>0.13658678780995645</v>
      </c>
    </row>
    <row r="30" spans="1:13" ht="15.75">
      <c r="A30" s="113" t="s">
        <v>223</v>
      </c>
      <c r="B30" s="58" t="s">
        <v>230</v>
      </c>
      <c r="C30" s="58"/>
      <c r="D30" s="58"/>
      <c r="E30" s="118">
        <f>F30*E27</f>
        <v>6720</v>
      </c>
      <c r="F30" s="144">
        <v>0.24</v>
      </c>
      <c r="G30" s="118">
        <f>H30*G27</f>
        <v>89.16479999999999</v>
      </c>
      <c r="H30" s="144">
        <v>0.24</v>
      </c>
      <c r="I30" s="118">
        <f>J30*I27</f>
        <v>118.08</v>
      </c>
      <c r="J30" s="144">
        <v>0.24</v>
      </c>
      <c r="K30" s="111"/>
      <c r="L30" s="146">
        <f>+E30+G30+I30</f>
        <v>6927.2447999999995</v>
      </c>
      <c r="M30" s="104">
        <f>+L30/L16</f>
        <v>0.093659511641113</v>
      </c>
    </row>
    <row r="31" spans="1:12" ht="15.75">
      <c r="A31" s="113" t="s">
        <v>222</v>
      </c>
      <c r="B31" s="129"/>
      <c r="C31" s="129"/>
      <c r="D31" s="129"/>
      <c r="E31" s="118">
        <f aca="true" t="shared" si="2" ref="E31:J31">SUM(E28:E30)</f>
        <v>28000</v>
      </c>
      <c r="F31" s="144">
        <f t="shared" si="2"/>
        <v>1</v>
      </c>
      <c r="G31" s="118">
        <f t="shared" si="2"/>
        <v>371.52</v>
      </c>
      <c r="H31" s="144">
        <f t="shared" si="2"/>
        <v>1</v>
      </c>
      <c r="I31" s="118">
        <f t="shared" si="2"/>
        <v>491.99999999999994</v>
      </c>
      <c r="J31" s="144">
        <f t="shared" si="2"/>
        <v>1</v>
      </c>
      <c r="K31" s="111"/>
      <c r="L31" s="148">
        <f>+E31+G31+I31</f>
        <v>28863.52</v>
      </c>
    </row>
    <row r="32" spans="1:12" ht="15.75">
      <c r="A32" s="113"/>
      <c r="B32" s="129"/>
      <c r="C32" s="129"/>
      <c r="D32" s="129"/>
      <c r="E32" s="118"/>
      <c r="F32" s="144"/>
      <c r="G32" s="118"/>
      <c r="H32" s="144"/>
      <c r="I32" s="118"/>
      <c r="J32" s="144"/>
      <c r="K32" s="111"/>
      <c r="L32" s="143"/>
    </row>
    <row r="33" spans="1:12" ht="15.75">
      <c r="A33" s="111"/>
      <c r="B33" s="151"/>
      <c r="C33" s="151"/>
      <c r="D33" s="151"/>
      <c r="E33" s="152"/>
      <c r="F33" s="153"/>
      <c r="G33" s="152"/>
      <c r="H33" s="153"/>
      <c r="I33" s="152"/>
      <c r="J33" s="153"/>
      <c r="K33" s="111"/>
      <c r="L33" s="143"/>
    </row>
    <row r="34" spans="1:13" ht="15.75">
      <c r="A34" s="141" t="s">
        <v>209</v>
      </c>
      <c r="B34" s="149"/>
      <c r="C34" s="149"/>
      <c r="D34" s="149"/>
      <c r="E34" s="126">
        <f>F34*E16</f>
        <v>31500</v>
      </c>
      <c r="F34" s="142">
        <v>0.45</v>
      </c>
      <c r="G34" s="126">
        <f>H34*G16</f>
        <v>557.28</v>
      </c>
      <c r="H34" s="142">
        <v>0.24</v>
      </c>
      <c r="I34" s="126">
        <f>J34*I16</f>
        <v>410</v>
      </c>
      <c r="J34" s="142">
        <v>0.25</v>
      </c>
      <c r="K34" s="111"/>
      <c r="L34" s="140">
        <f>+E34+G34+I34</f>
        <v>32467.28</v>
      </c>
      <c r="M34" s="49">
        <f>L34/L16*1</f>
        <v>0.43897244530975366</v>
      </c>
    </row>
    <row r="35" spans="1:13" ht="15.75">
      <c r="A35" s="141" t="s">
        <v>224</v>
      </c>
      <c r="B35" s="149"/>
      <c r="C35" s="149"/>
      <c r="D35" s="149"/>
      <c r="E35" s="126"/>
      <c r="F35" s="142"/>
      <c r="G35" s="126"/>
      <c r="H35" s="142"/>
      <c r="I35" s="126"/>
      <c r="J35" s="142"/>
      <c r="K35" s="111"/>
      <c r="L35" s="140"/>
      <c r="M35" s="49"/>
    </row>
    <row r="36" spans="1:13" ht="15.75">
      <c r="A36" s="113" t="s">
        <v>259</v>
      </c>
      <c r="B36" s="58" t="s">
        <v>230</v>
      </c>
      <c r="C36" s="58" t="s">
        <v>230</v>
      </c>
      <c r="D36" s="58" t="s">
        <v>230</v>
      </c>
      <c r="E36" s="118">
        <f>F36*E34</f>
        <v>6615</v>
      </c>
      <c r="F36" s="144">
        <v>0.21</v>
      </c>
      <c r="G36" s="118">
        <f>H36*G34</f>
        <v>117.02879999999999</v>
      </c>
      <c r="H36" s="144">
        <v>0.21</v>
      </c>
      <c r="I36" s="118">
        <f>J36*I34</f>
        <v>86.1</v>
      </c>
      <c r="J36" s="144">
        <v>0.21</v>
      </c>
      <c r="K36" s="111"/>
      <c r="L36" s="146">
        <f>+E36+G36+I36</f>
        <v>6818.1288</v>
      </c>
      <c r="M36" s="104">
        <f>+L36/L16</f>
        <v>0.09218421351504827</v>
      </c>
    </row>
    <row r="37" spans="1:13" ht="15.75">
      <c r="A37" s="145" t="s">
        <v>202</v>
      </c>
      <c r="B37" s="56" t="s">
        <v>230</v>
      </c>
      <c r="C37" s="56" t="s">
        <v>230</v>
      </c>
      <c r="D37" s="56"/>
      <c r="E37" s="118">
        <f>F37*E34</f>
        <v>5985</v>
      </c>
      <c r="F37" s="144">
        <v>0.19</v>
      </c>
      <c r="G37" s="118">
        <f>H37*G34</f>
        <v>105.8832</v>
      </c>
      <c r="H37" s="144">
        <v>0.19</v>
      </c>
      <c r="I37" s="118">
        <f>J37*I34</f>
        <v>77.9</v>
      </c>
      <c r="J37" s="144">
        <v>0.19</v>
      </c>
      <c r="K37" s="111"/>
      <c r="L37" s="146">
        <f>+E37+G37+I37</f>
        <v>6168.7832</v>
      </c>
      <c r="M37" s="104">
        <f>+L37/L16</f>
        <v>0.0834047646088532</v>
      </c>
    </row>
    <row r="38" spans="1:13" ht="15.75">
      <c r="A38" s="145" t="s">
        <v>201</v>
      </c>
      <c r="B38" s="56" t="s">
        <v>230</v>
      </c>
      <c r="C38" s="56"/>
      <c r="D38" s="56"/>
      <c r="E38" s="118">
        <f>F38*E34</f>
        <v>18900</v>
      </c>
      <c r="F38" s="144">
        <v>0.6</v>
      </c>
      <c r="G38" s="118">
        <f>H38*G34</f>
        <v>334.368</v>
      </c>
      <c r="H38" s="144">
        <v>0.6</v>
      </c>
      <c r="I38" s="118">
        <f>J38*I34</f>
        <v>246</v>
      </c>
      <c r="J38" s="144">
        <v>0.6</v>
      </c>
      <c r="K38" s="111"/>
      <c r="L38" s="146">
        <f>+E38+G38+I38</f>
        <v>19480.368</v>
      </c>
      <c r="M38" s="104">
        <f>+L38/L16</f>
        <v>0.26338346718585215</v>
      </c>
    </row>
    <row r="39" spans="1:12" ht="15.75">
      <c r="A39" s="113" t="s">
        <v>225</v>
      </c>
      <c r="B39" s="129"/>
      <c r="C39" s="129"/>
      <c r="D39" s="129"/>
      <c r="E39" s="118">
        <f aca="true" t="shared" si="3" ref="E39:J39">SUM(E36:E38)</f>
        <v>31500</v>
      </c>
      <c r="F39" s="144">
        <f t="shared" si="3"/>
        <v>1</v>
      </c>
      <c r="G39" s="118">
        <f t="shared" si="3"/>
        <v>557.28</v>
      </c>
      <c r="H39" s="144">
        <f t="shared" si="3"/>
        <v>1</v>
      </c>
      <c r="I39" s="118">
        <f t="shared" si="3"/>
        <v>410</v>
      </c>
      <c r="J39" s="144">
        <f t="shared" si="3"/>
        <v>1</v>
      </c>
      <c r="K39" s="111"/>
      <c r="L39" s="148">
        <f>+E39+G39+I39</f>
        <v>32467.28</v>
      </c>
    </row>
    <row r="40" spans="1:12" ht="15.75">
      <c r="A40" s="113"/>
      <c r="B40" s="129"/>
      <c r="C40" s="129"/>
      <c r="D40" s="129"/>
      <c r="E40" s="118"/>
      <c r="F40" s="144"/>
      <c r="G40" s="118"/>
      <c r="H40" s="144"/>
      <c r="I40" s="118"/>
      <c r="J40" s="144"/>
      <c r="K40" s="111"/>
      <c r="L40" s="148"/>
    </row>
    <row r="41" spans="1:12" ht="15.75">
      <c r="A41" s="113"/>
      <c r="B41" s="129"/>
      <c r="C41" s="129"/>
      <c r="D41" s="129"/>
      <c r="E41" s="118"/>
      <c r="F41" s="144"/>
      <c r="G41" s="118"/>
      <c r="H41" s="144"/>
      <c r="I41" s="118"/>
      <c r="J41" s="144"/>
      <c r="K41" s="111"/>
      <c r="L41" s="148"/>
    </row>
    <row r="42" spans="1:12" ht="15.75">
      <c r="A42" s="113"/>
      <c r="B42" s="129"/>
      <c r="C42" s="129"/>
      <c r="D42" s="129"/>
      <c r="E42" s="118"/>
      <c r="F42" s="144"/>
      <c r="G42" s="118"/>
      <c r="H42" s="144"/>
      <c r="I42" s="118"/>
      <c r="J42" s="144"/>
      <c r="K42" s="111"/>
      <c r="L42" s="143"/>
    </row>
    <row r="43" spans="1:13" ht="15.75">
      <c r="A43" s="141" t="s">
        <v>226</v>
      </c>
      <c r="B43" s="149"/>
      <c r="C43" s="149"/>
      <c r="D43" s="149"/>
      <c r="E43" s="126">
        <f>F43*E16</f>
        <v>7000</v>
      </c>
      <c r="F43" s="142">
        <v>0.1</v>
      </c>
      <c r="G43" s="126">
        <f>H43*G16</f>
        <v>580.5</v>
      </c>
      <c r="H43" s="142">
        <v>0.25</v>
      </c>
      <c r="I43" s="126">
        <f>J43*I16</f>
        <v>328</v>
      </c>
      <c r="J43" s="142">
        <v>0.2</v>
      </c>
      <c r="K43" s="111"/>
      <c r="L43" s="140">
        <f>+E43+G43+I43</f>
        <v>7908.5</v>
      </c>
      <c r="M43" s="49">
        <f>L43/L16*1</f>
        <v>0.10692652983964739</v>
      </c>
    </row>
    <row r="44" spans="1:13" ht="15.75">
      <c r="A44" s="147" t="s">
        <v>227</v>
      </c>
      <c r="B44" s="57" t="s">
        <v>230</v>
      </c>
      <c r="C44" s="57" t="s">
        <v>230</v>
      </c>
      <c r="D44" s="57"/>
      <c r="E44" s="118">
        <f>F44*E43</f>
        <v>1750</v>
      </c>
      <c r="F44" s="144">
        <v>0.25</v>
      </c>
      <c r="G44" s="118">
        <f>H44*G43</f>
        <v>145.125</v>
      </c>
      <c r="H44" s="144">
        <v>0.25</v>
      </c>
      <c r="I44" s="118">
        <f>J44*I43</f>
        <v>82</v>
      </c>
      <c r="J44" s="144">
        <v>0.25</v>
      </c>
      <c r="K44" s="111"/>
      <c r="L44" s="146">
        <f>+E44+G44+I44</f>
        <v>1977.125</v>
      </c>
      <c r="M44" s="104">
        <f>+L44/L16</f>
        <v>0.026731632459911846</v>
      </c>
    </row>
    <row r="45" spans="1:13" ht="15.75">
      <c r="A45" s="147" t="s">
        <v>211</v>
      </c>
      <c r="B45" s="57" t="s">
        <v>230</v>
      </c>
      <c r="C45" s="57"/>
      <c r="D45" s="57"/>
      <c r="E45" s="118">
        <f>F45*E43</f>
        <v>5250</v>
      </c>
      <c r="F45" s="144">
        <v>0.75</v>
      </c>
      <c r="G45" s="118">
        <f>H45*G43</f>
        <v>435.375</v>
      </c>
      <c r="H45" s="144">
        <v>0.75</v>
      </c>
      <c r="I45" s="118">
        <f>J45*I43</f>
        <v>246</v>
      </c>
      <c r="J45" s="144">
        <v>0.75</v>
      </c>
      <c r="K45" s="111"/>
      <c r="L45" s="146">
        <f>+E45+G45+I45</f>
        <v>5931.375</v>
      </c>
      <c r="M45" s="104">
        <f>+L45/L16</f>
        <v>0.08019489737973554</v>
      </c>
    </row>
    <row r="46" spans="1:12" ht="15">
      <c r="A46" s="113" t="s">
        <v>222</v>
      </c>
      <c r="B46" s="131"/>
      <c r="C46" s="131"/>
      <c r="D46" s="131"/>
      <c r="E46" s="118">
        <f aca="true" t="shared" si="4" ref="E46:J46">SUM(E44:E45)</f>
        <v>7000</v>
      </c>
      <c r="F46" s="144">
        <f t="shared" si="4"/>
        <v>1</v>
      </c>
      <c r="G46" s="118">
        <f t="shared" si="4"/>
        <v>580.5</v>
      </c>
      <c r="H46" s="144">
        <f t="shared" si="4"/>
        <v>1</v>
      </c>
      <c r="I46" s="118">
        <f t="shared" si="4"/>
        <v>328</v>
      </c>
      <c r="J46" s="144">
        <f t="shared" si="4"/>
        <v>1</v>
      </c>
      <c r="K46" s="111"/>
      <c r="L46" s="148">
        <f>+E46+G46+I46</f>
        <v>7908.5</v>
      </c>
    </row>
    <row r="47" spans="1:12" ht="15">
      <c r="A47" s="113"/>
      <c r="B47" s="113"/>
      <c r="C47" s="113"/>
      <c r="D47" s="113"/>
      <c r="E47" s="118"/>
      <c r="F47" s="144"/>
      <c r="G47" s="118"/>
      <c r="H47" s="144"/>
      <c r="I47" s="118"/>
      <c r="J47" s="144"/>
      <c r="K47" s="111"/>
      <c r="L47" s="143"/>
    </row>
    <row r="48" spans="1:12" ht="15">
      <c r="A48" s="113"/>
      <c r="B48" s="113"/>
      <c r="C48" s="113"/>
      <c r="D48" s="113"/>
      <c r="E48" s="152"/>
      <c r="F48" s="153"/>
      <c r="G48" s="152"/>
      <c r="H48" s="153"/>
      <c r="I48" s="152"/>
      <c r="J48" s="153"/>
      <c r="K48" s="111"/>
      <c r="L48" s="143"/>
    </row>
    <row r="49" spans="1:13" ht="15">
      <c r="A49" s="141" t="s">
        <v>228</v>
      </c>
      <c r="B49" s="141"/>
      <c r="C49" s="141"/>
      <c r="D49" s="141"/>
      <c r="E49" s="126">
        <f aca="true" t="shared" si="5" ref="E49:J49">+E19+E34+E43+E27</f>
        <v>70000</v>
      </c>
      <c r="F49" s="142">
        <f t="shared" si="5"/>
        <v>1</v>
      </c>
      <c r="G49" s="126">
        <f t="shared" si="5"/>
        <v>2322</v>
      </c>
      <c r="H49" s="142">
        <f t="shared" si="5"/>
        <v>1</v>
      </c>
      <c r="I49" s="126">
        <f t="shared" si="5"/>
        <v>1640</v>
      </c>
      <c r="J49" s="142">
        <f t="shared" si="5"/>
        <v>1</v>
      </c>
      <c r="K49" s="111"/>
      <c r="L49" s="148">
        <f>+L19+L27+L34+L43</f>
        <v>73962</v>
      </c>
      <c r="M49" s="49">
        <f>L49/L16*1</f>
        <v>1</v>
      </c>
    </row>
    <row r="50" spans="1:12" ht="15">
      <c r="A50" s="113"/>
      <c r="B50" s="113"/>
      <c r="C50" s="113"/>
      <c r="D50" s="113"/>
      <c r="E50" s="118"/>
      <c r="F50" s="144"/>
      <c r="G50" s="118"/>
      <c r="H50" s="144"/>
      <c r="I50" s="118"/>
      <c r="J50" s="144"/>
      <c r="K50" s="111"/>
      <c r="L50" s="283"/>
    </row>
    <row r="51" spans="1:12" ht="15">
      <c r="A51" s="113"/>
      <c r="B51" s="113"/>
      <c r="C51" s="113"/>
      <c r="D51" s="113"/>
      <c r="E51" s="118"/>
      <c r="F51" s="144"/>
      <c r="G51" s="118"/>
      <c r="H51" s="144"/>
      <c r="I51" s="118"/>
      <c r="J51" s="144"/>
      <c r="K51" s="111"/>
      <c r="L51" s="111"/>
    </row>
    <row r="52" spans="1:12" ht="15.75">
      <c r="A52" s="154" t="s">
        <v>229</v>
      </c>
      <c r="B52" s="154"/>
      <c r="C52" s="154"/>
      <c r="D52" s="154"/>
      <c r="E52" s="155">
        <f>E49+G49+I49</f>
        <v>73962</v>
      </c>
      <c r="F52" s="156"/>
      <c r="G52" s="111"/>
      <c r="H52" s="144"/>
      <c r="I52" s="118"/>
      <c r="J52" s="144"/>
      <c r="K52" s="111"/>
      <c r="L52" s="111"/>
    </row>
    <row r="53" spans="1:12" ht="15">
      <c r="A53" s="141"/>
      <c r="B53" s="141"/>
      <c r="C53" s="141"/>
      <c r="D53" s="141"/>
      <c r="E53" s="113"/>
      <c r="F53" s="144"/>
      <c r="G53" s="126"/>
      <c r="H53" s="144"/>
      <c r="I53" s="118"/>
      <c r="J53" s="144"/>
      <c r="K53" s="111"/>
      <c r="L53" s="111"/>
    </row>
    <row r="54" spans="1:12" ht="15">
      <c r="A54" s="111"/>
      <c r="B54" s="111"/>
      <c r="C54" s="111"/>
      <c r="D54" s="111"/>
      <c r="E54" s="111"/>
      <c r="F54" s="111"/>
      <c r="G54" s="111"/>
      <c r="H54" s="111"/>
      <c r="I54" s="111"/>
      <c r="J54" s="111"/>
      <c r="K54" s="111"/>
      <c r="L54" s="111"/>
    </row>
    <row r="55" spans="1:12" ht="15">
      <c r="A55" s="157" t="s">
        <v>204</v>
      </c>
      <c r="B55" s="157"/>
      <c r="C55" s="157"/>
      <c r="D55" s="157"/>
      <c r="E55" s="158"/>
      <c r="F55" s="159"/>
      <c r="G55" s="158"/>
      <c r="H55" s="159"/>
      <c r="I55" s="111"/>
      <c r="J55" s="111"/>
      <c r="K55" s="111"/>
      <c r="L55" s="111"/>
    </row>
    <row r="56" spans="1:12" ht="15">
      <c r="A56" s="111"/>
      <c r="B56" s="111"/>
      <c r="C56" s="111"/>
      <c r="D56" s="111"/>
      <c r="E56" s="111"/>
      <c r="F56" s="111"/>
      <c r="G56" s="111"/>
      <c r="H56" s="111"/>
      <c r="I56" s="111"/>
      <c r="J56" s="111"/>
      <c r="K56" s="111"/>
      <c r="L56" s="111"/>
    </row>
    <row r="57" spans="1:12" ht="15">
      <c r="A57" s="115" t="s">
        <v>518</v>
      </c>
      <c r="B57" s="160"/>
      <c r="C57" s="160"/>
      <c r="D57" s="160"/>
      <c r="E57" s="111"/>
      <c r="F57" s="111"/>
      <c r="G57" s="111"/>
      <c r="H57" s="111"/>
      <c r="I57" s="161">
        <f ca="1">NOW()</f>
        <v>39142.6409931713</v>
      </c>
      <c r="J57" s="162">
        <f ca="1">TODAY()</f>
        <v>39142</v>
      </c>
      <c r="K57" s="111"/>
      <c r="L57" s="111"/>
    </row>
  </sheetData>
  <mergeCells count="1">
    <mergeCell ref="B15:D16"/>
  </mergeCells>
  <printOptions/>
  <pageMargins left="0.5" right="0.5" top="0.5" bottom="0.5" header="0.5" footer="0.5"/>
  <pageSetup fitToHeight="1" fitToWidth="1" horizontalDpi="600" verticalDpi="600" orientation="portrait" scale="63" r:id="rId1"/>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65" zoomScaleNormal="65" workbookViewId="0" topLeftCell="A1">
      <selection activeCell="A20" sqref="A20:J22"/>
    </sheetView>
  </sheetViews>
  <sheetFormatPr defaultColWidth="8.88671875" defaultRowHeight="15"/>
  <cols>
    <col min="1" max="1" width="28.88671875" style="0" customWidth="1"/>
    <col min="2" max="2" width="15.6640625" style="0" customWidth="1"/>
    <col min="3" max="3" width="6.77734375" style="0" customWidth="1"/>
    <col min="4" max="4" width="15.6640625" style="0" customWidth="1"/>
    <col min="5" max="5" width="6.77734375" style="0" customWidth="1"/>
    <col min="6" max="6" width="15.6640625" style="0" customWidth="1"/>
    <col min="7" max="7" width="6.88671875" style="0" customWidth="1"/>
    <col min="8" max="8" width="15.77734375" style="0" customWidth="1"/>
    <col min="9" max="9" width="6.88671875" style="0" customWidth="1"/>
    <col min="10" max="10" width="14.77734375" style="0" customWidth="1"/>
  </cols>
  <sheetData>
    <row r="1" spans="1:9" ht="30">
      <c r="A1" s="67" t="s">
        <v>247</v>
      </c>
      <c r="D1" s="96" t="str">
        <f>+'DIR Wksht#1'!E1</f>
        <v>TITLE  I </v>
      </c>
      <c r="F1" s="71"/>
      <c r="I1" t="s">
        <v>248</v>
      </c>
    </row>
    <row r="2" spans="1:10" ht="78" customHeight="1">
      <c r="A2" s="80" t="str">
        <f>+'DIR Wksht#2'!E6</f>
        <v>Wanabee</v>
      </c>
      <c r="B2" s="72" t="s">
        <v>195</v>
      </c>
      <c r="C2" s="73"/>
      <c r="D2" s="72" t="s">
        <v>245</v>
      </c>
      <c r="E2" s="74"/>
      <c r="F2" s="72" t="s">
        <v>244</v>
      </c>
      <c r="G2" s="74"/>
      <c r="H2" s="72" t="s">
        <v>243</v>
      </c>
      <c r="I2" s="75"/>
      <c r="J2" s="76" t="s">
        <v>250</v>
      </c>
    </row>
    <row r="3" spans="1:10" ht="24.75" customHeight="1">
      <c r="A3" s="97" t="s">
        <v>253</v>
      </c>
      <c r="B3" s="220" t="s">
        <v>254</v>
      </c>
      <c r="C3" s="167"/>
      <c r="D3" s="220" t="s">
        <v>254</v>
      </c>
      <c r="E3" s="167"/>
      <c r="F3" s="220" t="s">
        <v>254</v>
      </c>
      <c r="G3" s="167"/>
      <c r="H3" s="220" t="s">
        <v>254</v>
      </c>
      <c r="I3" s="94"/>
      <c r="J3" s="51" t="s">
        <v>246</v>
      </c>
    </row>
    <row r="4" spans="1:10" ht="24.75" customHeight="1">
      <c r="A4" s="169" t="s">
        <v>249</v>
      </c>
      <c r="B4" s="171">
        <f>+'DIR Wksht#2'!L19</f>
        <v>4722.7</v>
      </c>
      <c r="C4" s="172">
        <v>1</v>
      </c>
      <c r="D4" s="171">
        <f>+'DIR Wksht#2'!L27</f>
        <v>28863.52</v>
      </c>
      <c r="E4" s="172">
        <v>1</v>
      </c>
      <c r="F4" s="173">
        <f>+'DIR Wksht#2'!L34</f>
        <v>32467.28</v>
      </c>
      <c r="G4" s="172">
        <v>1</v>
      </c>
      <c r="H4" s="173">
        <f>+'DIR Wksht#2'!L43</f>
        <v>7908.5</v>
      </c>
      <c r="I4" s="172">
        <v>1</v>
      </c>
      <c r="J4" s="77"/>
    </row>
    <row r="5" spans="1:10" ht="24" customHeight="1">
      <c r="A5" s="170" t="s">
        <v>252</v>
      </c>
      <c r="B5" s="82">
        <v>0</v>
      </c>
      <c r="C5" s="81"/>
      <c r="D5" s="82">
        <v>0</v>
      </c>
      <c r="E5" s="81"/>
      <c r="F5" s="82">
        <v>0</v>
      </c>
      <c r="G5" s="81"/>
      <c r="H5" s="82">
        <v>0</v>
      </c>
      <c r="I5" s="83"/>
      <c r="J5" s="84">
        <f>+B5+D5+F5+H5</f>
        <v>0</v>
      </c>
    </row>
    <row r="6" spans="2:10" ht="42" customHeight="1">
      <c r="B6" s="78"/>
      <c r="C6" s="77"/>
      <c r="D6" s="61"/>
      <c r="E6" s="77"/>
      <c r="F6" s="61"/>
      <c r="G6" s="77"/>
      <c r="H6" s="61"/>
      <c r="I6" s="77"/>
      <c r="J6" s="62"/>
    </row>
    <row r="7" spans="1:10" ht="24.75" customHeight="1">
      <c r="A7" s="97" t="s">
        <v>255</v>
      </c>
      <c r="B7" s="220" t="s">
        <v>257</v>
      </c>
      <c r="C7" s="168"/>
      <c r="D7" s="220" t="s">
        <v>257</v>
      </c>
      <c r="E7" s="168"/>
      <c r="F7" s="220" t="s">
        <v>257</v>
      </c>
      <c r="G7" s="168"/>
      <c r="H7" s="220" t="s">
        <v>257</v>
      </c>
      <c r="I7" s="95"/>
      <c r="J7" s="63"/>
    </row>
    <row r="8" spans="1:10" ht="24" customHeight="1">
      <c r="A8" s="169" t="s">
        <v>249</v>
      </c>
      <c r="B8" s="171">
        <f>+'DIR Wksht#2'!L20+'DIR Wksht#2'!L21</f>
        <v>3778.16</v>
      </c>
      <c r="C8" s="174">
        <v>0.8</v>
      </c>
      <c r="D8" s="175">
        <f>+'DIR Wksht#2'!L28+'DIR Wksht#2'!L29</f>
        <v>21936.2752</v>
      </c>
      <c r="E8" s="176">
        <v>0.76</v>
      </c>
      <c r="F8" s="175">
        <f>+'DIR Wksht#2'!L37+'DIR Wksht#2'!L36</f>
        <v>12986.912</v>
      </c>
      <c r="G8" s="176">
        <v>0.4</v>
      </c>
      <c r="H8" s="175">
        <f>+'DIR Wksht#2'!L44</f>
        <v>1977.125</v>
      </c>
      <c r="I8" s="176">
        <v>0.25</v>
      </c>
      <c r="J8" s="177"/>
    </row>
    <row r="9" spans="1:10" ht="24" customHeight="1">
      <c r="A9" s="169" t="s">
        <v>252</v>
      </c>
      <c r="B9" s="85">
        <v>0</v>
      </c>
      <c r="C9" s="83"/>
      <c r="D9" s="86">
        <v>0</v>
      </c>
      <c r="E9" s="83"/>
      <c r="F9" s="86">
        <v>0</v>
      </c>
      <c r="G9" s="83"/>
      <c r="H9" s="86">
        <v>0</v>
      </c>
      <c r="I9" s="87"/>
      <c r="J9" s="84">
        <f>+B9+D9+F9+H9</f>
        <v>0</v>
      </c>
    </row>
    <row r="10" spans="1:10" ht="40.5" customHeight="1">
      <c r="A10" s="53"/>
      <c r="B10" s="78"/>
      <c r="C10" s="77"/>
      <c r="D10" s="61"/>
      <c r="E10" s="77"/>
      <c r="F10" s="61"/>
      <c r="G10" s="77"/>
      <c r="H10" s="61"/>
      <c r="I10" s="77"/>
      <c r="J10" s="62"/>
    </row>
    <row r="11" spans="1:10" ht="24.75" customHeight="1">
      <c r="A11" s="97" t="s">
        <v>256</v>
      </c>
      <c r="B11" s="220" t="s">
        <v>258</v>
      </c>
      <c r="C11" s="168"/>
      <c r="D11" s="220" t="s">
        <v>258</v>
      </c>
      <c r="E11" s="168"/>
      <c r="F11" s="220" t="s">
        <v>258</v>
      </c>
      <c r="G11" s="103"/>
      <c r="H11" s="100"/>
      <c r="I11" s="95"/>
      <c r="J11" s="63"/>
    </row>
    <row r="12" spans="1:10" ht="24" customHeight="1">
      <c r="A12" s="169" t="s">
        <v>249</v>
      </c>
      <c r="B12" s="171">
        <f>+'DIR Wksht#2'!L20</f>
        <v>2644.712</v>
      </c>
      <c r="C12" s="178">
        <v>0.56</v>
      </c>
      <c r="D12" s="175">
        <f>+'DIR Wksht#2'!L28</f>
        <v>11834.0432</v>
      </c>
      <c r="E12" s="178">
        <v>0.41</v>
      </c>
      <c r="F12" s="175">
        <f>+'DIR Wksht#2'!L36</f>
        <v>6818.1288</v>
      </c>
      <c r="G12" s="178">
        <v>0.21</v>
      </c>
      <c r="H12" s="175"/>
      <c r="I12" s="179"/>
      <c r="J12" s="77"/>
    </row>
    <row r="13" spans="1:10" ht="24.75" customHeight="1" thickBot="1">
      <c r="A13" s="169" t="s">
        <v>252</v>
      </c>
      <c r="B13" s="88">
        <v>0</v>
      </c>
      <c r="C13" s="89"/>
      <c r="D13" s="90">
        <v>0</v>
      </c>
      <c r="E13" s="89"/>
      <c r="F13" s="90">
        <v>0</v>
      </c>
      <c r="G13" s="89"/>
      <c r="H13" s="90"/>
      <c r="I13" s="89"/>
      <c r="J13" s="91">
        <f>+B13+D13+F13+H13</f>
        <v>0</v>
      </c>
    </row>
    <row r="14" spans="6:10" ht="30" customHeight="1" thickBot="1" thickTop="1">
      <c r="F14" s="98">
        <f>+J14/J15</f>
        <v>0</v>
      </c>
      <c r="G14" s="99" t="s">
        <v>260</v>
      </c>
      <c r="H14" s="303" t="s">
        <v>251</v>
      </c>
      <c r="I14" s="303"/>
      <c r="J14" s="92">
        <f>SUM(J5:J13)</f>
        <v>0</v>
      </c>
    </row>
    <row r="15" spans="1:10" ht="30" customHeight="1" thickBot="1" thickTop="1">
      <c r="A15" s="286" t="s">
        <v>267</v>
      </c>
      <c r="H15" s="303" t="s">
        <v>231</v>
      </c>
      <c r="I15" s="303"/>
      <c r="J15" s="92">
        <f>+'DIR Wksht#2'!G6</f>
        <v>73962</v>
      </c>
    </row>
    <row r="16" ht="15.75" thickTop="1">
      <c r="J16" s="79"/>
    </row>
    <row r="17" spans="1:10" ht="15" customHeight="1">
      <c r="A17" s="302" t="s">
        <v>238</v>
      </c>
      <c r="B17" s="294"/>
      <c r="C17" s="294"/>
      <c r="D17" s="294"/>
      <c r="E17" s="294"/>
      <c r="F17" s="294"/>
      <c r="G17" s="294"/>
      <c r="H17" s="294"/>
      <c r="I17" s="294"/>
      <c r="J17" s="294"/>
    </row>
    <row r="18" spans="1:10" ht="12.75" customHeight="1">
      <c r="A18" s="294"/>
      <c r="B18" s="294"/>
      <c r="C18" s="294"/>
      <c r="D18" s="294"/>
      <c r="E18" s="294"/>
      <c r="F18" s="294"/>
      <c r="G18" s="294"/>
      <c r="H18" s="294"/>
      <c r="I18" s="294"/>
      <c r="J18" s="294"/>
    </row>
    <row r="19" spans="1:10" ht="9" customHeight="1">
      <c r="A19" s="294"/>
      <c r="B19" s="294"/>
      <c r="C19" s="294"/>
      <c r="D19" s="294"/>
      <c r="E19" s="294"/>
      <c r="F19" s="294"/>
      <c r="G19" s="294"/>
      <c r="H19" s="294"/>
      <c r="I19" s="294"/>
      <c r="J19" s="294"/>
    </row>
    <row r="20" spans="1:10" ht="15" customHeight="1">
      <c r="A20" s="302" t="s">
        <v>236</v>
      </c>
      <c r="B20" s="294"/>
      <c r="C20" s="294"/>
      <c r="D20" s="294"/>
      <c r="E20" s="294"/>
      <c r="F20" s="294"/>
      <c r="G20" s="294"/>
      <c r="H20" s="294"/>
      <c r="I20" s="294"/>
      <c r="J20" s="294"/>
    </row>
    <row r="21" spans="1:10" ht="15">
      <c r="A21" s="294"/>
      <c r="B21" s="294"/>
      <c r="C21" s="294"/>
      <c r="D21" s="294"/>
      <c r="E21" s="294"/>
      <c r="F21" s="294"/>
      <c r="G21" s="294"/>
      <c r="H21" s="294"/>
      <c r="I21" s="294"/>
      <c r="J21" s="294"/>
    </row>
    <row r="22" spans="1:10" ht="1.5" customHeight="1">
      <c r="A22" s="294"/>
      <c r="B22" s="294"/>
      <c r="C22" s="294"/>
      <c r="D22" s="294"/>
      <c r="E22" s="294"/>
      <c r="F22" s="294"/>
      <c r="G22" s="294"/>
      <c r="H22" s="294"/>
      <c r="I22" s="294"/>
      <c r="J22" s="294"/>
    </row>
  </sheetData>
  <mergeCells count="4">
    <mergeCell ref="A20:J22"/>
    <mergeCell ref="H14:I14"/>
    <mergeCell ref="H15:I15"/>
    <mergeCell ref="A17:J19"/>
  </mergeCells>
  <hyperlinks>
    <hyperlink ref="B3" location="'National Database Services'!A3" display="PREMIER"/>
    <hyperlink ref="B7" location="'National Database Services'!A71" display="REGULAR"/>
    <hyperlink ref="B11" location="'National Database Services'!A125" display="ECONOMY"/>
    <hyperlink ref="D3" location="'Telecomm MGMT services'!A1" display="PREMIER"/>
    <hyperlink ref="D7" location="'Telecomm MGMT services'!A84" display="REGULAR"/>
    <hyperlink ref="D11" location="'Telecomm MGMT services'!A150" display="ECONOMY"/>
    <hyperlink ref="F3" location="'Software Development Services'!A2" display="PREMIER"/>
    <hyperlink ref="F7" location="'Software Development Services'!A65" display="REGULAR"/>
    <hyperlink ref="F11" location="'Software Development Services'!A117" display="ECONOMY"/>
    <hyperlink ref="H3" location="'System Support Services'!A3" display="PREMIER"/>
    <hyperlink ref="H7" location="'System Support Services'!A62" display="REGULAR"/>
    <hyperlink ref="A15" location="'Service Level Agreement'!A1" display="OVERVIEW OF SERVICE LEVELS"/>
  </hyperlinks>
  <printOptions/>
  <pageMargins left="0.75" right="0.75" top="1" bottom="1" header="0.5" footer="0.5"/>
  <pageSetup fitToHeight="1" fitToWidth="1" horizontalDpi="600" verticalDpi="600" orientation="landscape" scale="75" r:id="rId1"/>
  <headerFooter alignWithMargins="0">
    <oddHeader>&amp;LIHS Lead Negotiator:&amp;C&amp;"Arial,Bold"SUPPORT PACKAGE SELECTION
Identifies Total DIR Shares Available for  selected Tribe&amp;RTribal Lead Negotiator:</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107"/>
  <sheetViews>
    <sheetView zoomScale="75" zoomScaleNormal="75" workbookViewId="0" topLeftCell="A1">
      <selection activeCell="A3" sqref="A3"/>
    </sheetView>
  </sheetViews>
  <sheetFormatPr defaultColWidth="8.88671875" defaultRowHeight="15"/>
  <cols>
    <col min="1" max="1" width="35.77734375" style="0" customWidth="1"/>
    <col min="2" max="4" width="2.88671875" style="0" customWidth="1"/>
    <col min="5" max="5" width="13.6640625" style="0" customWidth="1"/>
    <col min="6" max="6" width="5.99609375" style="0" customWidth="1"/>
    <col min="7" max="7" width="13.77734375" style="0" customWidth="1"/>
    <col min="8" max="8" width="6.10546875" style="0" customWidth="1"/>
    <col min="9" max="9" width="10.77734375" style="0" customWidth="1"/>
  </cols>
  <sheetData>
    <row r="1" spans="1:8" ht="30.75">
      <c r="A1" s="66" t="s">
        <v>235</v>
      </c>
      <c r="B1" s="66"/>
      <c r="C1" s="66"/>
      <c r="D1" s="109"/>
      <c r="E1" s="110" t="str">
        <f>+'DIR Wksht#1'!E1</f>
        <v>TITLE  I </v>
      </c>
      <c r="F1" s="111"/>
      <c r="G1" s="112"/>
      <c r="H1" s="64" t="s">
        <v>315</v>
      </c>
    </row>
    <row r="2" spans="1:9" ht="15.75" customHeight="1">
      <c r="A2" s="46"/>
      <c r="B2" s="46"/>
      <c r="C2" s="46"/>
      <c r="D2" s="115"/>
      <c r="E2" s="116"/>
      <c r="F2" s="116"/>
      <c r="G2" s="116"/>
      <c r="H2" s="4"/>
      <c r="I2" s="1"/>
    </row>
    <row r="3" spans="1:9" ht="22.5">
      <c r="A3" s="5" t="s">
        <v>237</v>
      </c>
      <c r="B3" s="5"/>
      <c r="C3" s="5"/>
      <c r="D3" s="5"/>
      <c r="E3" s="6"/>
      <c r="F3" s="6"/>
      <c r="G3" s="2"/>
      <c r="H3" s="2"/>
      <c r="I3" s="1"/>
    </row>
    <row r="4" spans="1:9" ht="22.5">
      <c r="A4" s="5"/>
      <c r="B4" s="5"/>
      <c r="C4" s="5"/>
      <c r="D4" s="111"/>
      <c r="E4" s="112"/>
      <c r="F4" s="113"/>
      <c r="G4" s="2"/>
      <c r="H4" s="2"/>
      <c r="I4" s="1"/>
    </row>
    <row r="5" spans="1:9" ht="27">
      <c r="A5" s="218" t="s">
        <v>327</v>
      </c>
      <c r="B5" s="7"/>
      <c r="C5" s="7"/>
      <c r="D5" s="119"/>
      <c r="E5" s="120" t="str">
        <f>+'DIR Wksht#2'!E6</f>
        <v>Wanabee</v>
      </c>
      <c r="F5" s="121"/>
      <c r="G5" s="208">
        <f>+I14</f>
        <v>14253</v>
      </c>
      <c r="H5" s="2"/>
      <c r="I5" s="1"/>
    </row>
    <row r="6" spans="1:9" ht="20.25">
      <c r="A6" s="7"/>
      <c r="B6" s="7"/>
      <c r="C6" s="7"/>
      <c r="D6" s="112"/>
      <c r="E6" s="123" t="str">
        <f>+'DIR Wksht#2'!E7</f>
        <v>(USA)</v>
      </c>
      <c r="F6" s="121"/>
      <c r="G6" s="200"/>
      <c r="H6" s="2"/>
      <c r="I6" s="1"/>
    </row>
    <row r="7" spans="1:9" ht="18.75">
      <c r="A7" s="7"/>
      <c r="B7" s="7"/>
      <c r="C7" s="7"/>
      <c r="D7" s="112"/>
      <c r="E7" s="123"/>
      <c r="F7" s="121"/>
      <c r="G7" s="2"/>
      <c r="H7" s="2"/>
      <c r="I7" s="1"/>
    </row>
    <row r="8" spans="1:9" ht="15.75">
      <c r="A8" s="1"/>
      <c r="B8" s="1"/>
      <c r="C8" s="1"/>
      <c r="D8" s="215" t="s">
        <v>336</v>
      </c>
      <c r="E8" s="216"/>
      <c r="F8" s="217"/>
      <c r="G8" s="217"/>
      <c r="H8" s="2"/>
      <c r="I8" s="37"/>
    </row>
    <row r="9" spans="1:9" ht="15.75">
      <c r="A9" s="12" t="s">
        <v>190</v>
      </c>
      <c r="B9" s="12"/>
      <c r="C9" s="12"/>
      <c r="D9" s="12"/>
      <c r="H9" s="11"/>
      <c r="I9" s="37" t="s">
        <v>337</v>
      </c>
    </row>
    <row r="10" spans="5:9" ht="18">
      <c r="E10" s="199" t="s">
        <v>316</v>
      </c>
      <c r="G10" s="196" t="s">
        <v>285</v>
      </c>
      <c r="I10" s="38" t="s">
        <v>338</v>
      </c>
    </row>
    <row r="11" spans="1:9" ht="18">
      <c r="A11" s="12"/>
      <c r="B11" s="12"/>
      <c r="C11" s="12"/>
      <c r="D11" s="12"/>
      <c r="E11" s="196" t="s">
        <v>208</v>
      </c>
      <c r="F11" s="209" t="s">
        <v>317</v>
      </c>
      <c r="G11" s="196" t="s">
        <v>208</v>
      </c>
      <c r="H11" s="210" t="s">
        <v>318</v>
      </c>
      <c r="I11" s="39" t="s">
        <v>208</v>
      </c>
    </row>
    <row r="12" spans="1:9" ht="15.75">
      <c r="A12" s="12"/>
      <c r="B12" s="198" t="s">
        <v>320</v>
      </c>
      <c r="C12" s="12"/>
      <c r="D12" s="12"/>
      <c r="E12" s="2"/>
      <c r="F12" s="6"/>
      <c r="G12" s="6"/>
      <c r="H12" s="6"/>
      <c r="I12" s="1"/>
    </row>
    <row r="13" spans="1:9" ht="15">
      <c r="A13" s="2"/>
      <c r="B13" s="195" t="s">
        <v>321</v>
      </c>
      <c r="C13" s="197"/>
      <c r="I13" s="1"/>
    </row>
    <row r="14" spans="1:9" ht="15.75">
      <c r="A14" s="16" t="s">
        <v>194</v>
      </c>
      <c r="B14" s="197"/>
      <c r="C14" s="197"/>
      <c r="E14" s="214">
        <f>+'DIR Wksht#1'!G16</f>
        <v>2322</v>
      </c>
      <c r="F14" s="211">
        <f>+'DIR Wksht#1'!F16</f>
        <v>1</v>
      </c>
      <c r="G14" s="212">
        <v>11931</v>
      </c>
      <c r="H14" s="17">
        <v>1</v>
      </c>
      <c r="I14" s="35">
        <f>E14+G14</f>
        <v>14253</v>
      </c>
    </row>
    <row r="15" spans="1:9" ht="15">
      <c r="A15" s="18"/>
      <c r="B15" s="60">
        <v>1</v>
      </c>
      <c r="C15" s="60">
        <v>2</v>
      </c>
      <c r="D15" s="60">
        <v>3</v>
      </c>
      <c r="E15" s="11"/>
      <c r="F15" s="19"/>
      <c r="G15" s="11"/>
      <c r="H15" s="19"/>
      <c r="I15" s="6"/>
    </row>
    <row r="16" spans="1:9" ht="15">
      <c r="A16" s="18"/>
      <c r="B16" s="141"/>
      <c r="C16" s="141"/>
      <c r="D16" s="141"/>
      <c r="E16" s="11"/>
      <c r="F16" s="19"/>
      <c r="G16" s="11"/>
      <c r="H16" s="19"/>
      <c r="I16" s="6"/>
    </row>
    <row r="17" spans="1:9" ht="15">
      <c r="A17" s="18"/>
      <c r="B17" s="141"/>
      <c r="C17" s="141"/>
      <c r="D17" s="141"/>
      <c r="E17" s="11"/>
      <c r="F17" s="19"/>
      <c r="G17" s="11"/>
      <c r="H17" s="19"/>
      <c r="I17" s="6"/>
    </row>
    <row r="18" spans="1:9" ht="18">
      <c r="A18" s="202" t="s">
        <v>195</v>
      </c>
      <c r="B18" s="2"/>
      <c r="C18" s="2"/>
      <c r="D18" s="2"/>
      <c r="E18" s="6"/>
      <c r="F18" s="20"/>
      <c r="G18" s="6"/>
      <c r="H18" s="20"/>
      <c r="I18" s="6"/>
    </row>
    <row r="19" spans="1:9" ht="15.75">
      <c r="A19" s="182" t="s">
        <v>284</v>
      </c>
      <c r="B19" s="47"/>
      <c r="C19" s="47"/>
      <c r="D19" s="47"/>
      <c r="E19" s="193">
        <f>+'DIR Wksht#1'!G19</f>
        <v>812.6999999999999</v>
      </c>
      <c r="F19" s="194">
        <f>+'DIR Wksht#1'!H19</f>
        <v>0.35</v>
      </c>
      <c r="G19" s="27"/>
      <c r="H19" s="28"/>
      <c r="I19" s="34">
        <f>+E19</f>
        <v>812.6999999999999</v>
      </c>
    </row>
    <row r="20" spans="1:9" ht="15.75">
      <c r="A20" s="41" t="s">
        <v>220</v>
      </c>
      <c r="B20" s="163" t="s">
        <v>230</v>
      </c>
      <c r="C20" s="164" t="s">
        <v>230</v>
      </c>
      <c r="D20" s="164" t="s">
        <v>230</v>
      </c>
      <c r="F20" s="20"/>
      <c r="G20" s="6"/>
      <c r="H20" s="20"/>
      <c r="I20" s="22"/>
    </row>
    <row r="21" spans="1:9" ht="15.75">
      <c r="A21" s="2" t="s">
        <v>314</v>
      </c>
      <c r="B21" s="165" t="s">
        <v>230</v>
      </c>
      <c r="C21" s="165" t="s">
        <v>230</v>
      </c>
      <c r="D21" s="165"/>
      <c r="E21" s="6"/>
      <c r="F21" s="20"/>
      <c r="G21" s="6"/>
      <c r="H21" s="20"/>
      <c r="I21" s="21"/>
    </row>
    <row r="22" spans="1:9" ht="15.75">
      <c r="A22" s="3" t="s">
        <v>313</v>
      </c>
      <c r="B22" s="164" t="s">
        <v>230</v>
      </c>
      <c r="C22" s="163"/>
      <c r="D22" s="164"/>
      <c r="E22" s="6"/>
      <c r="F22" s="20"/>
      <c r="G22" s="6"/>
      <c r="H22" s="20"/>
      <c r="I22" s="21"/>
    </row>
    <row r="23" spans="1:9" ht="15.75">
      <c r="A23" s="23" t="s">
        <v>312</v>
      </c>
      <c r="B23" s="166" t="s">
        <v>239</v>
      </c>
      <c r="C23" s="166"/>
      <c r="D23" s="166"/>
      <c r="E23" s="6"/>
      <c r="F23" s="20"/>
      <c r="G23" s="6"/>
      <c r="H23" s="20"/>
      <c r="I23" s="21"/>
    </row>
    <row r="24" spans="1:9" ht="15.75">
      <c r="A24" s="23"/>
      <c r="B24" s="183"/>
      <c r="C24" s="183"/>
      <c r="D24" s="183"/>
      <c r="E24" s="6"/>
      <c r="F24" s="20"/>
      <c r="G24" s="6"/>
      <c r="H24" s="20"/>
      <c r="I24" s="21"/>
    </row>
    <row r="25" spans="1:9" ht="15.75">
      <c r="A25" s="204" t="s">
        <v>322</v>
      </c>
      <c r="B25" s="183"/>
      <c r="C25" s="183"/>
      <c r="D25" s="183"/>
      <c r="E25" s="6"/>
      <c r="F25" s="20"/>
      <c r="G25" s="34">
        <f>G14*H25</f>
        <v>596.5500000000001</v>
      </c>
      <c r="H25" s="194">
        <v>0.05</v>
      </c>
      <c r="I25" s="21">
        <f>+G25</f>
        <v>596.5500000000001</v>
      </c>
    </row>
    <row r="26" spans="1:9" ht="15.75">
      <c r="A26" s="185" t="s">
        <v>286</v>
      </c>
      <c r="B26" s="163" t="s">
        <v>230</v>
      </c>
      <c r="C26" s="164" t="s">
        <v>230</v>
      </c>
      <c r="D26" s="164" t="s">
        <v>230</v>
      </c>
      <c r="E26" s="6"/>
      <c r="F26" s="20"/>
      <c r="G26" s="6"/>
      <c r="H26" s="192">
        <v>0.9</v>
      </c>
      <c r="I26" s="21"/>
    </row>
    <row r="27" spans="1:9" ht="15.75">
      <c r="A27" s="185" t="s">
        <v>287</v>
      </c>
      <c r="B27" s="165" t="s">
        <v>230</v>
      </c>
      <c r="C27" s="165" t="s">
        <v>230</v>
      </c>
      <c r="D27" s="165"/>
      <c r="E27" s="6"/>
      <c r="F27" s="20"/>
      <c r="G27" s="6"/>
      <c r="H27" s="20">
        <v>0.08</v>
      </c>
      <c r="I27" s="21"/>
    </row>
    <row r="28" spans="1:9" ht="15.75">
      <c r="A28" s="185" t="s">
        <v>288</v>
      </c>
      <c r="B28" s="164" t="s">
        <v>230</v>
      </c>
      <c r="C28" s="163"/>
      <c r="D28" s="164"/>
      <c r="E28" s="6"/>
      <c r="F28" s="20"/>
      <c r="G28" s="6"/>
      <c r="H28" s="20">
        <v>0.01</v>
      </c>
      <c r="I28" s="21"/>
    </row>
    <row r="29" spans="1:9" ht="15.75">
      <c r="A29" s="45" t="s">
        <v>305</v>
      </c>
      <c r="B29" s="166" t="s">
        <v>239</v>
      </c>
      <c r="C29" s="166"/>
      <c r="D29" s="166"/>
      <c r="E29" s="6"/>
      <c r="F29" s="20"/>
      <c r="G29" s="6"/>
      <c r="H29" s="20">
        <v>0.01</v>
      </c>
      <c r="I29" s="21"/>
    </row>
    <row r="30" spans="1:9" ht="15.75">
      <c r="A30" s="23"/>
      <c r="B30" s="183"/>
      <c r="C30" s="183"/>
      <c r="D30" s="183"/>
      <c r="E30" s="6"/>
      <c r="F30" s="20"/>
      <c r="G30" s="6"/>
      <c r="H30" s="20"/>
      <c r="I30" s="21"/>
    </row>
    <row r="31" spans="1:9" ht="15.75">
      <c r="A31" s="184" t="s">
        <v>289</v>
      </c>
      <c r="B31" s="183"/>
      <c r="C31" s="183"/>
      <c r="D31" s="183"/>
      <c r="E31" s="6"/>
      <c r="F31" s="20"/>
      <c r="G31" s="6"/>
      <c r="H31" s="20"/>
      <c r="I31" s="21"/>
    </row>
    <row r="32" spans="1:9" ht="15.75" customHeight="1">
      <c r="A32" s="186" t="s">
        <v>311</v>
      </c>
      <c r="B32" s="166" t="s">
        <v>230</v>
      </c>
      <c r="C32" s="166" t="s">
        <v>230</v>
      </c>
      <c r="D32" s="166" t="s">
        <v>230</v>
      </c>
      <c r="E32" s="6"/>
      <c r="F32" s="20"/>
      <c r="G32" s="6"/>
      <c r="H32" s="20"/>
      <c r="I32" s="21"/>
    </row>
    <row r="33" spans="1:9" ht="16.5" customHeight="1">
      <c r="A33" s="186" t="s">
        <v>310</v>
      </c>
      <c r="B33" s="166" t="s">
        <v>230</v>
      </c>
      <c r="C33" s="166" t="s">
        <v>230</v>
      </c>
      <c r="D33" s="166" t="s">
        <v>230</v>
      </c>
      <c r="E33" s="6"/>
      <c r="F33" s="20"/>
      <c r="G33" s="6"/>
      <c r="H33" s="20"/>
      <c r="I33" s="21"/>
    </row>
    <row r="34" spans="1:9" ht="15.75" customHeight="1">
      <c r="A34" s="186" t="s">
        <v>309</v>
      </c>
      <c r="B34" s="166" t="s">
        <v>230</v>
      </c>
      <c r="C34" s="166" t="s">
        <v>230</v>
      </c>
      <c r="D34" s="166" t="s">
        <v>230</v>
      </c>
      <c r="E34" s="6"/>
      <c r="F34" s="20"/>
      <c r="G34" s="6"/>
      <c r="H34" s="20"/>
      <c r="I34" s="21"/>
    </row>
    <row r="35" spans="1:9" ht="15.75" customHeight="1">
      <c r="A35" s="186" t="s">
        <v>308</v>
      </c>
      <c r="B35" s="166" t="s">
        <v>230</v>
      </c>
      <c r="C35" s="166" t="s">
        <v>230</v>
      </c>
      <c r="D35" s="166" t="s">
        <v>230</v>
      </c>
      <c r="E35" s="6"/>
      <c r="F35" s="20"/>
      <c r="G35" s="6"/>
      <c r="H35" s="20"/>
      <c r="I35" s="21"/>
    </row>
    <row r="36" spans="1:9" ht="16.5" customHeight="1">
      <c r="A36" s="186" t="s">
        <v>307</v>
      </c>
      <c r="B36" s="166" t="s">
        <v>230</v>
      </c>
      <c r="C36" s="166" t="s">
        <v>230</v>
      </c>
      <c r="D36" s="166"/>
      <c r="E36" s="6"/>
      <c r="F36" s="20"/>
      <c r="G36" s="6"/>
      <c r="H36" s="20"/>
      <c r="I36" s="21"/>
    </row>
    <row r="37" spans="1:9" ht="15.75" customHeight="1">
      <c r="A37" s="186" t="s">
        <v>306</v>
      </c>
      <c r="B37" s="166" t="s">
        <v>230</v>
      </c>
      <c r="C37" s="166"/>
      <c r="D37" s="166"/>
      <c r="E37" s="6"/>
      <c r="F37" s="20"/>
      <c r="G37" s="6"/>
      <c r="H37" s="20"/>
      <c r="I37" s="21"/>
    </row>
    <row r="38" spans="1:9" ht="15.75" customHeight="1">
      <c r="A38" s="186"/>
      <c r="B38" s="183"/>
      <c r="C38" s="183"/>
      <c r="D38" s="183"/>
      <c r="E38" s="6"/>
      <c r="F38" s="20"/>
      <c r="G38" s="6"/>
      <c r="H38" s="20"/>
      <c r="I38" s="21"/>
    </row>
    <row r="39" spans="1:9" ht="15.75" customHeight="1">
      <c r="A39" s="186"/>
      <c r="B39" s="183"/>
      <c r="C39" s="183"/>
      <c r="D39" s="183"/>
      <c r="E39" s="6"/>
      <c r="F39" s="20"/>
      <c r="G39" s="6"/>
      <c r="H39" s="20"/>
      <c r="I39" s="21"/>
    </row>
    <row r="40" spans="1:9" ht="15.75">
      <c r="A40" s="23"/>
      <c r="B40" s="54"/>
      <c r="C40" s="54"/>
      <c r="D40" s="54"/>
      <c r="E40" s="6"/>
      <c r="F40" s="20"/>
      <c r="G40" s="6"/>
      <c r="H40" s="20"/>
      <c r="I40" s="21"/>
    </row>
    <row r="41" spans="1:9" ht="18">
      <c r="A41" s="202" t="s">
        <v>212</v>
      </c>
      <c r="B41" s="54"/>
      <c r="C41" s="54"/>
      <c r="D41" s="54"/>
      <c r="E41" s="24"/>
      <c r="F41" s="25"/>
      <c r="G41" s="24"/>
      <c r="H41" s="25"/>
      <c r="I41" s="21"/>
    </row>
    <row r="42" spans="1:9" ht="15.75">
      <c r="A42" s="182" t="s">
        <v>284</v>
      </c>
      <c r="B42" s="52"/>
      <c r="C42" s="52"/>
      <c r="D42" s="52"/>
      <c r="E42" s="193">
        <f>+'DIR Wksht#1'!G27</f>
        <v>371.52</v>
      </c>
      <c r="F42" s="194">
        <f>+'DIR Wksht#1'!H27</f>
        <v>0.16</v>
      </c>
      <c r="G42" s="27"/>
      <c r="H42" s="28"/>
      <c r="I42" s="34">
        <v>2592</v>
      </c>
    </row>
    <row r="43" spans="1:9" ht="15.75" customHeight="1">
      <c r="A43" s="26" t="s">
        <v>199</v>
      </c>
      <c r="B43" s="59" t="s">
        <v>230</v>
      </c>
      <c r="C43" s="59" t="s">
        <v>230</v>
      </c>
      <c r="D43" s="59" t="s">
        <v>230</v>
      </c>
      <c r="E43" s="6"/>
      <c r="F43" s="20"/>
      <c r="G43" s="6"/>
      <c r="H43" s="20"/>
      <c r="I43" s="22"/>
    </row>
    <row r="44" spans="1:9" ht="15.75">
      <c r="A44" s="23" t="s">
        <v>200</v>
      </c>
      <c r="B44" s="57" t="s">
        <v>230</v>
      </c>
      <c r="C44" s="57" t="s">
        <v>230</v>
      </c>
      <c r="D44" s="57"/>
      <c r="E44" s="6"/>
      <c r="F44" s="20"/>
      <c r="G44" s="6"/>
      <c r="H44" s="20"/>
      <c r="I44" s="21"/>
    </row>
    <row r="45" spans="1:9" ht="15.75">
      <c r="A45" s="23" t="s">
        <v>205</v>
      </c>
      <c r="B45" s="58" t="s">
        <v>230</v>
      </c>
      <c r="C45" s="58"/>
      <c r="D45" s="58"/>
      <c r="E45" s="27"/>
      <c r="F45" s="28"/>
      <c r="G45" s="27"/>
      <c r="H45" s="28"/>
      <c r="I45" s="21"/>
    </row>
    <row r="46" spans="1:9" ht="23.25">
      <c r="A46" s="221"/>
      <c r="B46" s="129"/>
      <c r="C46" s="129"/>
      <c r="D46" s="129"/>
      <c r="E46" s="27"/>
      <c r="F46" s="28"/>
      <c r="G46" s="27"/>
      <c r="H46" s="28"/>
      <c r="I46" s="21"/>
    </row>
    <row r="47" spans="1:9" ht="15.75">
      <c r="A47" s="222" t="s">
        <v>323</v>
      </c>
      <c r="B47" s="129"/>
      <c r="C47" s="129"/>
      <c r="D47" s="129"/>
      <c r="E47" s="27"/>
      <c r="F47" s="28"/>
      <c r="G47" s="193">
        <f>G14*H47</f>
        <v>2386.2000000000003</v>
      </c>
      <c r="H47" s="194">
        <v>0.2</v>
      </c>
      <c r="I47" s="21">
        <f>+G47</f>
        <v>2386.2000000000003</v>
      </c>
    </row>
    <row r="48" spans="1:9" ht="15.75" customHeight="1">
      <c r="A48" s="26" t="s">
        <v>199</v>
      </c>
      <c r="B48" s="59" t="s">
        <v>230</v>
      </c>
      <c r="C48" s="59" t="s">
        <v>230</v>
      </c>
      <c r="D48" s="59" t="s">
        <v>230</v>
      </c>
      <c r="E48" s="27"/>
      <c r="F48" s="28"/>
      <c r="G48" s="27"/>
      <c r="H48" s="28">
        <v>0.65</v>
      </c>
      <c r="I48" s="21"/>
    </row>
    <row r="49" spans="1:9" ht="15.75">
      <c r="A49" s="23" t="s">
        <v>291</v>
      </c>
      <c r="B49" s="57" t="s">
        <v>230</v>
      </c>
      <c r="C49" s="57" t="s">
        <v>230</v>
      </c>
      <c r="D49" s="57"/>
      <c r="E49" s="27"/>
      <c r="F49" s="28"/>
      <c r="G49" s="27"/>
      <c r="H49" s="28">
        <v>0.25</v>
      </c>
      <c r="I49" s="21"/>
    </row>
    <row r="50" spans="1:9" ht="15.75">
      <c r="A50" s="23" t="s">
        <v>205</v>
      </c>
      <c r="B50" s="58" t="s">
        <v>230</v>
      </c>
      <c r="C50" s="58"/>
      <c r="D50" s="58"/>
      <c r="E50" s="27"/>
      <c r="F50" s="28"/>
      <c r="G50" s="27"/>
      <c r="H50" s="28">
        <v>0.1</v>
      </c>
      <c r="I50" s="21"/>
    </row>
    <row r="51" spans="1:9" ht="15.75">
      <c r="A51" s="23"/>
      <c r="B51" s="129"/>
      <c r="C51" s="129"/>
      <c r="D51" s="129"/>
      <c r="E51" s="27"/>
      <c r="F51" s="28"/>
      <c r="G51" s="27"/>
      <c r="H51" s="28"/>
      <c r="I51" s="21"/>
    </row>
    <row r="52" spans="1:9" ht="15.75">
      <c r="A52" s="184" t="s">
        <v>289</v>
      </c>
      <c r="B52" s="129"/>
      <c r="C52" s="129"/>
      <c r="D52" s="129"/>
      <c r="E52" s="27"/>
      <c r="F52" s="28"/>
      <c r="G52" s="27"/>
      <c r="H52" s="28"/>
      <c r="I52" s="21"/>
    </row>
    <row r="53" spans="1:9" ht="15.75" customHeight="1">
      <c r="A53" s="186" t="s">
        <v>292</v>
      </c>
      <c r="B53" s="58" t="s">
        <v>230</v>
      </c>
      <c r="C53" s="58" t="s">
        <v>230</v>
      </c>
      <c r="D53" s="58" t="s">
        <v>230</v>
      </c>
      <c r="E53" s="27"/>
      <c r="F53" s="28"/>
      <c r="G53" s="27"/>
      <c r="H53" s="28"/>
      <c r="I53" s="21"/>
    </row>
    <row r="54" spans="1:9" ht="15.75" customHeight="1">
      <c r="A54" s="186" t="s">
        <v>293</v>
      </c>
      <c r="B54" s="58" t="s">
        <v>230</v>
      </c>
      <c r="C54" s="58"/>
      <c r="D54" s="58"/>
      <c r="E54" s="27"/>
      <c r="F54" s="28"/>
      <c r="G54" s="27"/>
      <c r="H54" s="28"/>
      <c r="I54" s="21"/>
    </row>
    <row r="55" spans="1:9" ht="15.75" customHeight="1">
      <c r="A55" s="186" t="s">
        <v>294</v>
      </c>
      <c r="B55" s="58" t="s">
        <v>230</v>
      </c>
      <c r="C55" s="58"/>
      <c r="D55" s="58"/>
      <c r="E55" s="27"/>
      <c r="F55" s="28"/>
      <c r="G55" s="27"/>
      <c r="H55" s="28"/>
      <c r="I55" s="21"/>
    </row>
    <row r="56" spans="1:9" ht="15.75" customHeight="1">
      <c r="A56" s="186" t="s">
        <v>290</v>
      </c>
      <c r="B56" s="58" t="s">
        <v>230</v>
      </c>
      <c r="C56" s="58"/>
      <c r="D56" s="58"/>
      <c r="E56" s="24"/>
      <c r="F56" s="25"/>
      <c r="G56" s="24"/>
      <c r="H56" s="25"/>
      <c r="I56" s="21"/>
    </row>
    <row r="57" spans="1:9" ht="15.75" customHeight="1">
      <c r="A57" s="186"/>
      <c r="B57" s="129"/>
      <c r="C57" s="129"/>
      <c r="D57" s="129"/>
      <c r="E57" s="24"/>
      <c r="F57" s="25"/>
      <c r="G57" s="24"/>
      <c r="H57" s="25"/>
      <c r="I57" s="21"/>
    </row>
    <row r="58" spans="1:9" ht="15.75" customHeight="1">
      <c r="A58" s="186"/>
      <c r="B58" s="129"/>
      <c r="C58" s="129"/>
      <c r="D58" s="129"/>
      <c r="E58" s="24"/>
      <c r="F58" s="25"/>
      <c r="G58" s="24"/>
      <c r="H58" s="25"/>
      <c r="I58" s="21"/>
    </row>
    <row r="59" spans="1:9" ht="15.75">
      <c r="A59" s="1"/>
      <c r="B59" s="53"/>
      <c r="C59" s="53"/>
      <c r="D59" s="53"/>
      <c r="E59" s="24"/>
      <c r="F59" s="25"/>
      <c r="G59" s="24"/>
      <c r="H59" s="25"/>
      <c r="I59" s="21"/>
    </row>
    <row r="60" spans="1:9" ht="18">
      <c r="A60" s="201" t="s">
        <v>209</v>
      </c>
      <c r="B60" s="52"/>
      <c r="C60" s="52"/>
      <c r="D60" s="52"/>
      <c r="E60" s="193">
        <f>+'DIR Wksht#1'!G34</f>
        <v>557.28</v>
      </c>
      <c r="F60" s="194">
        <f>+'DIR Wksht#1'!H34</f>
        <v>0.24</v>
      </c>
      <c r="G60" s="27"/>
      <c r="H60" s="28"/>
      <c r="I60" s="34">
        <f>+E60</f>
        <v>557.28</v>
      </c>
    </row>
    <row r="61" spans="1:9" ht="18">
      <c r="A61" s="201" t="s">
        <v>210</v>
      </c>
      <c r="B61" s="52"/>
      <c r="C61" s="52"/>
      <c r="D61" s="52"/>
      <c r="E61" s="27"/>
      <c r="F61" s="28"/>
      <c r="G61" s="27"/>
      <c r="H61" s="28"/>
      <c r="I61" s="34"/>
    </row>
    <row r="62" spans="1:9" ht="15" customHeight="1">
      <c r="A62" s="182" t="s">
        <v>284</v>
      </c>
      <c r="B62" s="52"/>
      <c r="C62" s="52"/>
      <c r="D62" s="52"/>
      <c r="E62" s="27"/>
      <c r="F62" s="28"/>
      <c r="G62" s="27"/>
      <c r="H62" s="28"/>
      <c r="I62" s="34"/>
    </row>
    <row r="63" spans="1:9" ht="16.5" customHeight="1">
      <c r="A63" s="26" t="s">
        <v>259</v>
      </c>
      <c r="B63" s="58" t="s">
        <v>230</v>
      </c>
      <c r="C63" s="58" t="s">
        <v>230</v>
      </c>
      <c r="D63" s="58" t="s">
        <v>230</v>
      </c>
      <c r="E63" s="27"/>
      <c r="F63" s="28"/>
      <c r="G63" s="27"/>
      <c r="H63" s="28"/>
      <c r="I63" s="22"/>
    </row>
    <row r="64" spans="1:8" ht="15.75">
      <c r="A64" s="3" t="s">
        <v>202</v>
      </c>
      <c r="B64" s="56" t="s">
        <v>230</v>
      </c>
      <c r="C64" s="56" t="s">
        <v>230</v>
      </c>
      <c r="D64" s="56"/>
      <c r="E64" s="6"/>
      <c r="F64" s="20"/>
      <c r="G64" s="6"/>
      <c r="H64" s="20"/>
    </row>
    <row r="65" spans="1:9" ht="15.75">
      <c r="A65" s="3" t="s">
        <v>201</v>
      </c>
      <c r="B65" s="56" t="s">
        <v>230</v>
      </c>
      <c r="C65" s="56"/>
      <c r="D65" s="56"/>
      <c r="E65" s="6"/>
      <c r="F65" s="20"/>
      <c r="G65" s="6"/>
      <c r="H65" s="20"/>
      <c r="I65" s="21"/>
    </row>
    <row r="66" spans="1:9" ht="15.75">
      <c r="A66" s="3"/>
      <c r="B66" s="149"/>
      <c r="C66" s="149"/>
      <c r="D66" s="149"/>
      <c r="E66" s="6"/>
      <c r="F66" s="20"/>
      <c r="G66" s="6"/>
      <c r="H66" s="20"/>
      <c r="I66" s="21"/>
    </row>
    <row r="67" spans="1:9" ht="15.75">
      <c r="A67" s="203" t="s">
        <v>324</v>
      </c>
      <c r="B67" s="149"/>
      <c r="C67" s="149"/>
      <c r="D67" s="149"/>
      <c r="E67" s="6"/>
      <c r="F67" s="20"/>
      <c r="G67" s="193">
        <f>G14*H67</f>
        <v>5965.5</v>
      </c>
      <c r="H67" s="194">
        <v>0.5</v>
      </c>
      <c r="I67" s="205">
        <f>+G67</f>
        <v>5965.5</v>
      </c>
    </row>
    <row r="68" spans="1:9" ht="16.5" customHeight="1">
      <c r="A68" s="26" t="s">
        <v>259</v>
      </c>
      <c r="B68" s="58" t="s">
        <v>230</v>
      </c>
      <c r="C68" s="58" t="s">
        <v>230</v>
      </c>
      <c r="D68" s="58" t="s">
        <v>230</v>
      </c>
      <c r="E68" s="6"/>
      <c r="F68" s="20"/>
      <c r="G68" s="6"/>
      <c r="H68" s="187">
        <v>0.1</v>
      </c>
      <c r="I68" s="20"/>
    </row>
    <row r="69" spans="1:9" ht="15.75">
      <c r="A69" s="3" t="s">
        <v>202</v>
      </c>
      <c r="B69" s="56" t="s">
        <v>230</v>
      </c>
      <c r="C69" s="56" t="s">
        <v>230</v>
      </c>
      <c r="D69" s="56"/>
      <c r="E69" s="6"/>
      <c r="F69" s="20"/>
      <c r="G69" s="6"/>
      <c r="H69" s="20">
        <v>0.6</v>
      </c>
      <c r="I69" s="21"/>
    </row>
    <row r="70" spans="1:9" ht="15.75">
      <c r="A70" s="3" t="s">
        <v>201</v>
      </c>
      <c r="B70" s="56" t="s">
        <v>230</v>
      </c>
      <c r="C70" s="56"/>
      <c r="D70" s="56"/>
      <c r="E70" s="6"/>
      <c r="F70" s="20"/>
      <c r="G70" s="6"/>
      <c r="H70" s="20">
        <v>0.3</v>
      </c>
      <c r="I70" s="21"/>
    </row>
    <row r="71" spans="5:9" ht="15.75">
      <c r="E71" s="6"/>
      <c r="F71" s="20"/>
      <c r="G71" s="6"/>
      <c r="H71" s="20"/>
      <c r="I71" s="21"/>
    </row>
    <row r="72" spans="1:9" ht="15.75">
      <c r="A72" s="184" t="s">
        <v>289</v>
      </c>
      <c r="B72" s="54"/>
      <c r="C72" s="54"/>
      <c r="D72" s="54"/>
      <c r="E72" s="6"/>
      <c r="F72" s="20"/>
      <c r="G72" s="6"/>
      <c r="H72" s="20"/>
      <c r="I72" s="21"/>
    </row>
    <row r="73" spans="1:9" ht="15.75" customHeight="1">
      <c r="A73" s="188" t="s">
        <v>295</v>
      </c>
      <c r="B73" s="58" t="s">
        <v>230</v>
      </c>
      <c r="C73" s="58" t="s">
        <v>230</v>
      </c>
      <c r="D73" s="58" t="s">
        <v>230</v>
      </c>
      <c r="E73" s="6"/>
      <c r="F73" s="20"/>
      <c r="G73" s="6"/>
      <c r="H73" s="20"/>
      <c r="I73" s="21"/>
    </row>
    <row r="74" spans="1:9" ht="15.75" customHeight="1">
      <c r="A74" s="188" t="s">
        <v>296</v>
      </c>
      <c r="B74" s="58" t="s">
        <v>230</v>
      </c>
      <c r="C74" s="58" t="s">
        <v>230</v>
      </c>
      <c r="D74" s="58"/>
      <c r="E74" s="6"/>
      <c r="F74" s="20"/>
      <c r="G74" s="6"/>
      <c r="H74" s="20"/>
      <c r="I74" s="21"/>
    </row>
    <row r="75" spans="1:9" ht="15.75" customHeight="1">
      <c r="A75" s="188" t="s">
        <v>297</v>
      </c>
      <c r="B75" s="58" t="s">
        <v>230</v>
      </c>
      <c r="C75" s="58" t="s">
        <v>230</v>
      </c>
      <c r="D75" s="58"/>
      <c r="E75" s="6"/>
      <c r="F75" s="20"/>
      <c r="G75" s="6"/>
      <c r="H75" s="20"/>
      <c r="I75" s="21"/>
    </row>
    <row r="76" spans="1:9" ht="18" customHeight="1">
      <c r="A76" s="188" t="s">
        <v>298</v>
      </c>
      <c r="B76" s="58" t="s">
        <v>230</v>
      </c>
      <c r="C76" s="58"/>
      <c r="D76" s="58"/>
      <c r="E76" s="6"/>
      <c r="F76" s="20"/>
      <c r="G76" s="6"/>
      <c r="H76" s="20"/>
      <c r="I76" s="21"/>
    </row>
    <row r="77" spans="1:9" ht="15.75" customHeight="1">
      <c r="A77" s="188" t="s">
        <v>299</v>
      </c>
      <c r="B77" s="58" t="s">
        <v>230</v>
      </c>
      <c r="C77" s="58"/>
      <c r="D77" s="58"/>
      <c r="E77" s="6"/>
      <c r="F77" s="20"/>
      <c r="G77" s="6"/>
      <c r="H77" s="20"/>
      <c r="I77" s="21"/>
    </row>
    <row r="78" spans="1:9" ht="15.75" customHeight="1">
      <c r="A78" s="188" t="s">
        <v>300</v>
      </c>
      <c r="B78" s="58" t="s">
        <v>230</v>
      </c>
      <c r="C78" s="58"/>
      <c r="D78" s="58"/>
      <c r="E78" s="6"/>
      <c r="F78" s="20"/>
      <c r="G78" s="6"/>
      <c r="H78" s="20"/>
      <c r="I78" s="21"/>
    </row>
    <row r="79" spans="1:9" ht="15.75" customHeight="1">
      <c r="A79" s="188" t="s">
        <v>301</v>
      </c>
      <c r="B79" s="58" t="s">
        <v>230</v>
      </c>
      <c r="C79" s="58"/>
      <c r="D79" s="58"/>
      <c r="E79" s="6"/>
      <c r="F79" s="20"/>
      <c r="G79" s="6"/>
      <c r="H79" s="20"/>
      <c r="I79" s="21"/>
    </row>
    <row r="80" spans="1:9" ht="15.75" customHeight="1">
      <c r="A80" s="188" t="s">
        <v>290</v>
      </c>
      <c r="B80" s="58" t="s">
        <v>230</v>
      </c>
      <c r="C80" s="58"/>
      <c r="D80" s="58"/>
      <c r="E80" s="6"/>
      <c r="F80" s="20"/>
      <c r="G80" s="6"/>
      <c r="H80" s="20"/>
      <c r="I80" s="21"/>
    </row>
    <row r="81" spans="1:9" ht="15.75" customHeight="1">
      <c r="A81" s="186"/>
      <c r="B81" s="129"/>
      <c r="C81" s="129"/>
      <c r="D81" s="129"/>
      <c r="E81" s="6"/>
      <c r="F81" s="20"/>
      <c r="G81" s="6"/>
      <c r="H81" s="20"/>
      <c r="I81" s="21"/>
    </row>
    <row r="82" spans="1:9" ht="15.75" customHeight="1">
      <c r="A82" s="186"/>
      <c r="B82" s="129"/>
      <c r="C82" s="129"/>
      <c r="D82" s="129"/>
      <c r="E82" s="6"/>
      <c r="F82" s="20"/>
      <c r="G82" s="6"/>
      <c r="H82" s="20"/>
      <c r="I82" s="21"/>
    </row>
    <row r="83" spans="2:9" ht="15.75">
      <c r="B83" s="54"/>
      <c r="C83" s="54"/>
      <c r="D83" s="54"/>
      <c r="E83" s="6"/>
      <c r="F83" s="20"/>
      <c r="G83" s="6"/>
      <c r="H83" s="20"/>
      <c r="I83" s="21"/>
    </row>
    <row r="84" spans="1:9" ht="18">
      <c r="A84" s="202" t="s">
        <v>213</v>
      </c>
      <c r="B84" s="52"/>
      <c r="C84" s="52"/>
      <c r="D84" s="52"/>
      <c r="E84" s="193">
        <f>+'DIR Wksht#1'!G43</f>
        <v>580.5</v>
      </c>
      <c r="F84" s="194">
        <f>+'DIR Wksht#1'!H43</f>
        <v>0.25</v>
      </c>
      <c r="G84" s="27"/>
      <c r="H84" s="28"/>
      <c r="I84" s="34">
        <f>+E84</f>
        <v>580.5</v>
      </c>
    </row>
    <row r="85" spans="1:9" ht="15.75">
      <c r="A85" s="182" t="s">
        <v>284</v>
      </c>
      <c r="B85" s="52"/>
      <c r="C85" s="52"/>
      <c r="D85" s="52"/>
      <c r="E85" s="27"/>
      <c r="F85" s="28"/>
      <c r="G85" s="27"/>
      <c r="H85" s="28"/>
      <c r="I85" s="35"/>
    </row>
    <row r="86" spans="1:9" ht="15.75">
      <c r="A86" s="2" t="s">
        <v>203</v>
      </c>
      <c r="B86" s="57" t="s">
        <v>230</v>
      </c>
      <c r="C86" s="57" t="s">
        <v>230</v>
      </c>
      <c r="D86" s="57"/>
      <c r="E86" s="6"/>
      <c r="F86" s="20"/>
      <c r="G86" s="6"/>
      <c r="H86" s="20"/>
      <c r="I86" s="21"/>
    </row>
    <row r="87" spans="1:9" ht="15.75">
      <c r="A87" s="2" t="s">
        <v>211</v>
      </c>
      <c r="B87" s="57" t="s">
        <v>230</v>
      </c>
      <c r="C87" s="57"/>
      <c r="D87" s="57"/>
      <c r="E87" s="6"/>
      <c r="F87" s="20"/>
      <c r="G87" s="6"/>
      <c r="H87" s="20"/>
      <c r="I87" s="22"/>
    </row>
    <row r="89" spans="1:9" ht="15.75">
      <c r="A89" s="23"/>
      <c r="B89" s="23"/>
      <c r="C89" s="23"/>
      <c r="D89" s="23"/>
      <c r="E89" s="6"/>
      <c r="F89" s="20"/>
      <c r="G89" s="6"/>
      <c r="H89" s="20"/>
      <c r="I89" s="21"/>
    </row>
    <row r="90" spans="1:9" ht="15.75">
      <c r="A90" s="203" t="s">
        <v>325</v>
      </c>
      <c r="B90" s="23"/>
      <c r="C90" s="23"/>
      <c r="D90" s="23"/>
      <c r="E90" s="6"/>
      <c r="F90" s="20"/>
      <c r="G90" s="193">
        <f>G14*H90</f>
        <v>2982.75</v>
      </c>
      <c r="H90" s="194">
        <v>0.25</v>
      </c>
      <c r="I90" s="21">
        <f>+G90</f>
        <v>2982.75</v>
      </c>
    </row>
    <row r="91" spans="1:9" ht="15.75">
      <c r="A91" s="2" t="s">
        <v>203</v>
      </c>
      <c r="B91" s="57" t="s">
        <v>230</v>
      </c>
      <c r="C91" s="57" t="s">
        <v>230</v>
      </c>
      <c r="D91" s="57"/>
      <c r="E91" s="6"/>
      <c r="F91" s="20"/>
      <c r="G91" s="6"/>
      <c r="H91" s="20">
        <v>0.8</v>
      </c>
      <c r="I91" s="21"/>
    </row>
    <row r="92" spans="1:9" ht="15.75">
      <c r="A92" s="2" t="s">
        <v>211</v>
      </c>
      <c r="B92" s="57" t="s">
        <v>230</v>
      </c>
      <c r="C92" s="57"/>
      <c r="D92" s="57"/>
      <c r="E92" s="6"/>
      <c r="F92" s="20"/>
      <c r="G92" s="6"/>
      <c r="H92" s="20">
        <v>0.2</v>
      </c>
      <c r="I92" s="21"/>
    </row>
    <row r="94" spans="1:9" ht="15.75">
      <c r="A94" s="23"/>
      <c r="B94" s="23"/>
      <c r="C94" s="23"/>
      <c r="D94" s="23"/>
      <c r="E94" s="6"/>
      <c r="F94" s="20"/>
      <c r="G94" s="6"/>
      <c r="H94" s="20"/>
      <c r="I94" s="21"/>
    </row>
    <row r="95" spans="1:9" ht="15.75">
      <c r="A95" s="184" t="s">
        <v>289</v>
      </c>
      <c r="B95" s="23"/>
      <c r="C95" s="23"/>
      <c r="D95" s="23"/>
      <c r="E95" s="6"/>
      <c r="F95" s="20"/>
      <c r="G95" s="6"/>
      <c r="H95" s="20"/>
      <c r="I95" s="21"/>
    </row>
    <row r="96" spans="1:9" ht="15.75" customHeight="1">
      <c r="A96" s="186" t="s">
        <v>302</v>
      </c>
      <c r="B96" s="58" t="s">
        <v>230</v>
      </c>
      <c r="C96" s="58" t="s">
        <v>230</v>
      </c>
      <c r="D96" s="58"/>
      <c r="E96" s="6"/>
      <c r="F96" s="20"/>
      <c r="G96" s="6"/>
      <c r="H96" s="20"/>
      <c r="I96" s="21"/>
    </row>
    <row r="97" spans="1:9" ht="15.75" customHeight="1">
      <c r="A97" s="186" t="s">
        <v>290</v>
      </c>
      <c r="B97" s="58" t="s">
        <v>230</v>
      </c>
      <c r="C97" s="58"/>
      <c r="D97" s="58"/>
      <c r="E97" s="6"/>
      <c r="F97" s="20"/>
      <c r="G97" s="6"/>
      <c r="H97" s="20"/>
      <c r="I97" s="21"/>
    </row>
    <row r="98" spans="1:9" ht="15.75">
      <c r="A98" s="189" t="s">
        <v>303</v>
      </c>
      <c r="B98" s="58" t="s">
        <v>230</v>
      </c>
      <c r="C98" s="58"/>
      <c r="D98" s="58"/>
      <c r="E98" s="6"/>
      <c r="F98" s="20"/>
      <c r="G98" s="6"/>
      <c r="H98" s="20"/>
      <c r="I98" s="21"/>
    </row>
    <row r="99" spans="1:9" ht="15.75">
      <c r="A99" s="190" t="s">
        <v>304</v>
      </c>
      <c r="B99" s="166" t="s">
        <v>230</v>
      </c>
      <c r="C99" s="191"/>
      <c r="D99" s="191"/>
      <c r="E99" s="6"/>
      <c r="F99" s="20"/>
      <c r="G99" s="6"/>
      <c r="H99" s="20"/>
      <c r="I99" s="21"/>
    </row>
    <row r="100" spans="1:9" ht="15.75">
      <c r="A100" s="190"/>
      <c r="B100" s="183"/>
      <c r="C100" s="23"/>
      <c r="D100" s="23"/>
      <c r="E100" s="6"/>
      <c r="F100" s="20"/>
      <c r="G100" s="6"/>
      <c r="H100" s="20"/>
      <c r="I100" s="21"/>
    </row>
    <row r="101" spans="1:9" ht="15.75">
      <c r="A101" s="36" t="s">
        <v>206</v>
      </c>
      <c r="B101" s="36"/>
      <c r="C101" s="36"/>
      <c r="D101" s="36"/>
      <c r="E101" s="11">
        <f>++E19+E42+E60+E84</f>
        <v>2322</v>
      </c>
      <c r="F101" s="19">
        <f>F19+F42+F60+F84</f>
        <v>1</v>
      </c>
      <c r="G101" s="11">
        <f>+G25+G47+G67+G90</f>
        <v>11931</v>
      </c>
      <c r="H101" s="19">
        <f>+H25+H47+H67+H90</f>
        <v>1</v>
      </c>
      <c r="I101" s="205">
        <f>SUM(I19:I99)</f>
        <v>16473.48</v>
      </c>
    </row>
    <row r="102" spans="1:9" ht="15">
      <c r="A102" s="18"/>
      <c r="B102" s="18"/>
      <c r="C102" s="18"/>
      <c r="D102" s="18"/>
      <c r="E102" s="11"/>
      <c r="F102" s="19"/>
      <c r="H102" s="206" t="s">
        <v>326</v>
      </c>
      <c r="I102" s="30">
        <f>E101+G101</f>
        <v>14253</v>
      </c>
    </row>
    <row r="103" spans="1:9" ht="15">
      <c r="A103" s="42"/>
      <c r="B103" s="42"/>
      <c r="C103" s="42"/>
      <c r="D103" s="42"/>
      <c r="E103" s="6"/>
      <c r="F103" s="20"/>
      <c r="G103" s="6"/>
      <c r="H103" s="20"/>
      <c r="I103" s="24"/>
    </row>
    <row r="104" spans="1:9" ht="15">
      <c r="A104" t="s">
        <v>319</v>
      </c>
      <c r="F104" s="20"/>
      <c r="G104" s="6"/>
      <c r="H104" s="20"/>
      <c r="I104" s="24"/>
    </row>
    <row r="105" spans="1:9" ht="15">
      <c r="A105" s="64" t="s">
        <v>328</v>
      </c>
      <c r="B105" s="45"/>
      <c r="C105" s="45"/>
      <c r="D105" s="45"/>
      <c r="F105" s="20"/>
      <c r="G105" s="6"/>
      <c r="H105" s="20"/>
      <c r="I105" s="24"/>
    </row>
    <row r="106" spans="1:9" ht="15">
      <c r="A106" s="64"/>
      <c r="B106" s="45"/>
      <c r="C106" s="45"/>
      <c r="D106" s="45"/>
      <c r="F106" s="20"/>
      <c r="G106" s="6"/>
      <c r="H106" s="20"/>
      <c r="I106" s="24"/>
    </row>
    <row r="107" spans="5:9" ht="15">
      <c r="E107" s="30"/>
      <c r="F107" s="31"/>
      <c r="G107" s="32">
        <f ca="1">NOW()</f>
        <v>39142.6409931713</v>
      </c>
      <c r="I107" s="33">
        <f ca="1">TODAY()</f>
        <v>39142</v>
      </c>
    </row>
  </sheetData>
  <hyperlinks>
    <hyperlink ref="A60:A61" r:id="rId1" display="SOFTWARE DEVELOPMENT AND"/>
    <hyperlink ref="A60" r:id="rId2" display="SOFTWARE DEVELOPMENT AND"/>
    <hyperlink ref="A25" location="'Area Office '!A1" display="AREA OFFICE DATABASE SERVICES"/>
    <hyperlink ref="A47" location="'Area Office '!A57" display="AREA OFFICE TELECOMM SERVICES"/>
    <hyperlink ref="A67" location="'Area Office '!A101" display="AREA OFFICE SOFTWARE SERVICES"/>
    <hyperlink ref="A90" location="'Area Office '!A160" display="AREA OFFICE SUPPORT SERVICES"/>
  </hyperlinks>
  <printOptions/>
  <pageMargins left="0.75" right="0.75" top="1" bottom="1" header="0.5" footer="0.5"/>
  <pageSetup fitToHeight="2" fitToWidth="1" horizontalDpi="600" verticalDpi="600" orientation="portrait" scale="72" r:id="rId3"/>
</worksheet>
</file>

<file path=xl/worksheets/sheet6.xml><?xml version="1.0" encoding="utf-8"?>
<worksheet xmlns="http://schemas.openxmlformats.org/spreadsheetml/2006/main" xmlns:r="http://schemas.openxmlformats.org/officeDocument/2006/relationships">
  <dimension ref="C1:E62"/>
  <sheetViews>
    <sheetView showGridLines="0" workbookViewId="0" topLeftCell="A7">
      <selection activeCell="M13" sqref="M13"/>
    </sheetView>
  </sheetViews>
  <sheetFormatPr defaultColWidth="8.88671875" defaultRowHeight="15"/>
  <cols>
    <col min="1" max="16384" width="8.88671875" style="227" customWidth="1"/>
  </cols>
  <sheetData>
    <row r="1" ht="15.75">
      <c r="C1" s="226" t="s">
        <v>341</v>
      </c>
    </row>
    <row r="62" ht="15.75">
      <c r="E62" s="228" t="s">
        <v>340</v>
      </c>
    </row>
  </sheetData>
  <hyperlinks>
    <hyperlink ref="E62" location="Introduction!A1" tooltip="Go back to the Introduction Page" display="Back to Introduction"/>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379"/>
  <sheetViews>
    <sheetView showGridLines="0" workbookViewId="0" topLeftCell="A124">
      <selection activeCell="A359" sqref="A359"/>
    </sheetView>
  </sheetViews>
  <sheetFormatPr defaultColWidth="8.88671875" defaultRowHeight="15"/>
  <cols>
    <col min="1" max="1" width="84.5546875" style="0" customWidth="1"/>
    <col min="2" max="2" width="13.5546875" style="0" customWidth="1"/>
  </cols>
  <sheetData>
    <row r="1" ht="18">
      <c r="A1" s="229" t="s">
        <v>342</v>
      </c>
    </row>
    <row r="2" ht="15">
      <c r="A2" s="70"/>
    </row>
    <row r="3" ht="15">
      <c r="A3" s="70"/>
    </row>
    <row r="4" ht="15">
      <c r="A4" s="230" t="s">
        <v>343</v>
      </c>
    </row>
    <row r="5" ht="15">
      <c r="A5" s="70" t="s">
        <v>344</v>
      </c>
    </row>
    <row r="6" ht="15">
      <c r="A6" s="70"/>
    </row>
    <row r="7" ht="15">
      <c r="A7" s="105" t="s">
        <v>345</v>
      </c>
    </row>
    <row r="8" ht="15">
      <c r="A8" s="70"/>
    </row>
    <row r="9" ht="15">
      <c r="A9" s="250" t="s">
        <v>81</v>
      </c>
    </row>
    <row r="10" ht="15">
      <c r="A10" s="70" t="s">
        <v>82</v>
      </c>
    </row>
    <row r="11" ht="15">
      <c r="A11" s="70" t="s">
        <v>84</v>
      </c>
    </row>
    <row r="12" ht="15">
      <c r="A12" s="70" t="s">
        <v>83</v>
      </c>
    </row>
    <row r="13" ht="15">
      <c r="A13" s="105" t="s">
        <v>346</v>
      </c>
    </row>
    <row r="14" ht="15">
      <c r="A14" s="70"/>
    </row>
    <row r="15" ht="15.75">
      <c r="A15" s="231" t="s">
        <v>85</v>
      </c>
    </row>
    <row r="16" ht="15">
      <c r="A16" s="234" t="s">
        <v>86</v>
      </c>
    </row>
    <row r="17" ht="15">
      <c r="A17" s="289" t="s">
        <v>530</v>
      </c>
    </row>
    <row r="18" ht="15">
      <c r="A18" s="289" t="s">
        <v>514</v>
      </c>
    </row>
    <row r="19" ht="15">
      <c r="A19" s="289"/>
    </row>
    <row r="20" ht="15.75">
      <c r="A20" s="231" t="s">
        <v>92</v>
      </c>
    </row>
    <row r="21" ht="15">
      <c r="A21" s="70" t="s">
        <v>93</v>
      </c>
    </row>
    <row r="22" ht="15">
      <c r="A22" s="70"/>
    </row>
    <row r="23" ht="15.75">
      <c r="A23" s="232" t="s">
        <v>347</v>
      </c>
    </row>
    <row r="24" ht="15.75">
      <c r="A24" s="232" t="s">
        <v>348</v>
      </c>
    </row>
    <row r="25" ht="15.75">
      <c r="A25" s="232" t="s">
        <v>349</v>
      </c>
    </row>
    <row r="26" ht="15.75">
      <c r="A26" s="232" t="s">
        <v>350</v>
      </c>
    </row>
    <row r="27" ht="15.75">
      <c r="A27" s="232" t="s">
        <v>351</v>
      </c>
    </row>
    <row r="28" ht="15.75">
      <c r="A28" s="232" t="s">
        <v>352</v>
      </c>
    </row>
    <row r="29" ht="15.75">
      <c r="A29" s="232" t="s">
        <v>135</v>
      </c>
    </row>
    <row r="30" ht="15">
      <c r="A30" s="234" t="s">
        <v>136</v>
      </c>
    </row>
    <row r="31" ht="15">
      <c r="A31" s="234" t="s">
        <v>87</v>
      </c>
    </row>
    <row r="32" ht="15">
      <c r="A32" s="234"/>
    </row>
    <row r="33" ht="15.75">
      <c r="A33" s="231" t="s">
        <v>353</v>
      </c>
    </row>
    <row r="34" ht="15">
      <c r="A34" s="70"/>
    </row>
    <row r="35" ht="15">
      <c r="A35" s="105" t="s">
        <v>354</v>
      </c>
    </row>
    <row r="36" ht="15">
      <c r="A36" s="70"/>
    </row>
    <row r="37" ht="15.75">
      <c r="A37" s="231" t="s">
        <v>355</v>
      </c>
    </row>
    <row r="38" ht="15">
      <c r="A38" s="70"/>
    </row>
    <row r="39" ht="15.75">
      <c r="A39" s="231" t="s">
        <v>137</v>
      </c>
    </row>
    <row r="40" ht="15">
      <c r="A40" s="234" t="s">
        <v>138</v>
      </c>
    </row>
    <row r="41" ht="15">
      <c r="A41" s="234" t="s">
        <v>88</v>
      </c>
    </row>
    <row r="42" ht="15">
      <c r="A42" s="234"/>
    </row>
    <row r="43" ht="15">
      <c r="A43" s="105" t="s">
        <v>356</v>
      </c>
    </row>
    <row r="44" ht="15">
      <c r="A44" s="70"/>
    </row>
    <row r="45" ht="15.75">
      <c r="A45" s="231" t="s">
        <v>357</v>
      </c>
    </row>
    <row r="46" ht="15">
      <c r="A46" s="70"/>
    </row>
    <row r="47" ht="15.75">
      <c r="A47" s="231" t="s">
        <v>358</v>
      </c>
    </row>
    <row r="48" ht="15">
      <c r="A48" s="289"/>
    </row>
    <row r="49" ht="15">
      <c r="A49" s="230"/>
    </row>
    <row r="50" ht="15">
      <c r="A50" s="230" t="s">
        <v>359</v>
      </c>
    </row>
    <row r="51" ht="15">
      <c r="A51" s="70" t="s">
        <v>360</v>
      </c>
    </row>
    <row r="52" ht="15">
      <c r="A52" s="105"/>
    </row>
    <row r="53" ht="15">
      <c r="A53" s="105" t="s">
        <v>361</v>
      </c>
    </row>
    <row r="54" ht="15">
      <c r="A54" s="70"/>
    </row>
    <row r="55" ht="15.75">
      <c r="A55" s="231" t="s">
        <v>721</v>
      </c>
    </row>
    <row r="56" ht="15">
      <c r="A56" s="234" t="s">
        <v>89</v>
      </c>
    </row>
    <row r="57" ht="15">
      <c r="A57" s="70"/>
    </row>
    <row r="58" ht="15.75">
      <c r="A58" s="231" t="s">
        <v>94</v>
      </c>
    </row>
    <row r="59" ht="15">
      <c r="A59" s="234" t="s">
        <v>95</v>
      </c>
    </row>
    <row r="60" ht="15">
      <c r="A60" s="70"/>
    </row>
    <row r="61" ht="15.75">
      <c r="A61" s="231" t="s">
        <v>712</v>
      </c>
    </row>
    <row r="62" ht="15">
      <c r="A62" s="234" t="s">
        <v>90</v>
      </c>
    </row>
    <row r="63" ht="15">
      <c r="A63" s="234" t="s">
        <v>91</v>
      </c>
    </row>
    <row r="64" ht="15">
      <c r="A64" s="70"/>
    </row>
    <row r="65" ht="15.75">
      <c r="A65" s="231" t="s">
        <v>96</v>
      </c>
    </row>
    <row r="66" ht="15">
      <c r="A66" s="234" t="s">
        <v>97</v>
      </c>
    </row>
    <row r="67" ht="15">
      <c r="A67" s="234" t="s">
        <v>98</v>
      </c>
    </row>
    <row r="68" ht="15">
      <c r="A68" s="70"/>
    </row>
    <row r="69" ht="15">
      <c r="A69" s="105" t="s">
        <v>362</v>
      </c>
    </row>
    <row r="70" ht="15">
      <c r="A70" s="70"/>
    </row>
    <row r="71" ht="15.75">
      <c r="A71" s="231" t="s">
        <v>99</v>
      </c>
    </row>
    <row r="72" ht="15">
      <c r="A72" s="234" t="s">
        <v>100</v>
      </c>
    </row>
    <row r="73" ht="15">
      <c r="A73" s="70"/>
    </row>
    <row r="74" ht="15.75">
      <c r="A74" s="231" t="s">
        <v>363</v>
      </c>
    </row>
    <row r="75" ht="15">
      <c r="A75" s="70"/>
    </row>
    <row r="76" ht="15">
      <c r="A76" s="105" t="s">
        <v>364</v>
      </c>
    </row>
    <row r="77" ht="15">
      <c r="A77" s="70"/>
    </row>
    <row r="78" ht="15.75">
      <c r="A78" s="231" t="s">
        <v>101</v>
      </c>
    </row>
    <row r="79" ht="15">
      <c r="A79" s="234" t="s">
        <v>102</v>
      </c>
    </row>
    <row r="80" ht="15">
      <c r="A80" s="289" t="s">
        <v>717</v>
      </c>
    </row>
    <row r="81" ht="15">
      <c r="A81" s="289" t="s">
        <v>718</v>
      </c>
    </row>
    <row r="82" ht="15">
      <c r="A82" s="289" t="s">
        <v>719</v>
      </c>
    </row>
    <row r="83" ht="15">
      <c r="A83" s="289" t="s">
        <v>720</v>
      </c>
    </row>
    <row r="84" ht="15.75">
      <c r="A84" s="231" t="s">
        <v>103</v>
      </c>
    </row>
    <row r="85" ht="15">
      <c r="A85" s="234" t="s">
        <v>104</v>
      </c>
    </row>
    <row r="86" ht="15">
      <c r="A86" s="70"/>
    </row>
    <row r="87" ht="15.75">
      <c r="A87" s="231" t="s">
        <v>105</v>
      </c>
    </row>
    <row r="88" ht="15">
      <c r="A88" s="234" t="s">
        <v>106</v>
      </c>
    </row>
    <row r="89" ht="15">
      <c r="A89" s="234" t="s">
        <v>107</v>
      </c>
    </row>
    <row r="90" ht="15">
      <c r="A90" s="234"/>
    </row>
    <row r="91" ht="15">
      <c r="A91" s="105" t="s">
        <v>365</v>
      </c>
    </row>
    <row r="92" ht="15">
      <c r="A92" s="70"/>
    </row>
    <row r="93" ht="15.75">
      <c r="A93" s="231" t="s">
        <v>713</v>
      </c>
    </row>
    <row r="94" ht="15.75">
      <c r="A94" s="53"/>
    </row>
    <row r="95" ht="15.75">
      <c r="A95" s="231" t="s">
        <v>366</v>
      </c>
    </row>
    <row r="96" ht="15.75">
      <c r="A96" s="53"/>
    </row>
    <row r="97" ht="15.75">
      <c r="A97" s="231" t="s">
        <v>367</v>
      </c>
    </row>
    <row r="98" ht="15.75">
      <c r="A98" s="53"/>
    </row>
    <row r="99" ht="15.75">
      <c r="A99" s="231"/>
    </row>
    <row r="100" ht="15">
      <c r="A100" s="70"/>
    </row>
    <row r="101" ht="15">
      <c r="A101" s="105" t="s">
        <v>368</v>
      </c>
    </row>
    <row r="102" ht="15">
      <c r="A102" s="70"/>
    </row>
    <row r="103" ht="15.75">
      <c r="A103" s="231" t="s">
        <v>108</v>
      </c>
    </row>
    <row r="104" ht="15">
      <c r="A104" s="234" t="s">
        <v>139</v>
      </c>
    </row>
    <row r="105" ht="15">
      <c r="A105" s="234" t="s">
        <v>140</v>
      </c>
    </row>
    <row r="106" ht="15">
      <c r="A106" s="289" t="s">
        <v>714</v>
      </c>
    </row>
    <row r="107" ht="15">
      <c r="A107" s="289" t="s">
        <v>715</v>
      </c>
    </row>
    <row r="108" ht="15">
      <c r="A108" s="230"/>
    </row>
    <row r="109" ht="15">
      <c r="A109" s="230" t="s">
        <v>369</v>
      </c>
    </row>
    <row r="110" ht="15">
      <c r="A110" s="70"/>
    </row>
    <row r="111" ht="15">
      <c r="A111" s="105" t="s">
        <v>370</v>
      </c>
    </row>
    <row r="112" ht="15">
      <c r="A112" s="70"/>
    </row>
    <row r="113" ht="15.75">
      <c r="A113" s="231" t="s">
        <v>109</v>
      </c>
    </row>
    <row r="114" ht="15">
      <c r="A114" s="234" t="s">
        <v>110</v>
      </c>
    </row>
    <row r="115" ht="15">
      <c r="A115" s="234" t="s">
        <v>111</v>
      </c>
    </row>
    <row r="116" ht="15">
      <c r="A116" s="70"/>
    </row>
    <row r="117" ht="15.75">
      <c r="A117" s="231" t="s">
        <v>371</v>
      </c>
    </row>
    <row r="118" ht="15">
      <c r="A118" s="70"/>
    </row>
    <row r="119" ht="15">
      <c r="A119" s="70"/>
    </row>
    <row r="120" ht="15.75">
      <c r="A120" s="53"/>
    </row>
    <row r="121" ht="15.75">
      <c r="A121" s="53"/>
    </row>
    <row r="122" ht="15">
      <c r="A122" s="230" t="s">
        <v>372</v>
      </c>
    </row>
    <row r="123" ht="15.75">
      <c r="A123" s="53"/>
    </row>
    <row r="124" ht="15">
      <c r="A124" s="230" t="s">
        <v>373</v>
      </c>
    </row>
    <row r="125" ht="15">
      <c r="A125" s="70"/>
    </row>
    <row r="126" ht="15.75">
      <c r="A126" s="231" t="s">
        <v>374</v>
      </c>
    </row>
    <row r="127" ht="15">
      <c r="A127" s="289" t="s">
        <v>706</v>
      </c>
    </row>
    <row r="128" ht="15.75">
      <c r="A128" s="231" t="s">
        <v>375</v>
      </c>
    </row>
    <row r="129" ht="15">
      <c r="A129" s="289" t="s">
        <v>707</v>
      </c>
    </row>
    <row r="130" ht="15.75">
      <c r="A130" s="231" t="s">
        <v>376</v>
      </c>
    </row>
    <row r="131" ht="15">
      <c r="A131" s="289" t="s">
        <v>708</v>
      </c>
    </row>
    <row r="132" ht="15">
      <c r="A132" s="289" t="s">
        <v>716</v>
      </c>
    </row>
    <row r="133" ht="15">
      <c r="A133" s="219" t="s">
        <v>377</v>
      </c>
    </row>
    <row r="138" s="235" customFormat="1" ht="15.75" thickBot="1"/>
    <row r="139" ht="15.75" thickTop="1"/>
    <row r="140" ht="18">
      <c r="A140" s="229" t="s">
        <v>378</v>
      </c>
    </row>
    <row r="141" ht="15">
      <c r="A141" s="70"/>
    </row>
    <row r="142" ht="15">
      <c r="A142" s="70"/>
    </row>
    <row r="143" ht="15">
      <c r="A143" s="230" t="s">
        <v>379</v>
      </c>
    </row>
    <row r="144" ht="15">
      <c r="A144" s="70" t="s">
        <v>344</v>
      </c>
    </row>
    <row r="145" ht="15">
      <c r="A145" s="70"/>
    </row>
    <row r="146" ht="15">
      <c r="A146" s="105" t="s">
        <v>380</v>
      </c>
    </row>
    <row r="147" ht="15">
      <c r="A147" s="70"/>
    </row>
    <row r="148" ht="15.75">
      <c r="A148" s="231" t="s">
        <v>12</v>
      </c>
    </row>
    <row r="149" ht="15">
      <c r="A149" s="234" t="s">
        <v>5</v>
      </c>
    </row>
    <row r="150" ht="15">
      <c r="A150" s="234"/>
    </row>
    <row r="151" ht="15.75">
      <c r="A151" s="231"/>
    </row>
    <row r="152" ht="15.75">
      <c r="A152" s="251" t="s">
        <v>142</v>
      </c>
    </row>
    <row r="153" ht="15">
      <c r="A153" s="223" t="s">
        <v>141</v>
      </c>
    </row>
    <row r="154" ht="15">
      <c r="A154" s="223"/>
    </row>
    <row r="155" ht="15">
      <c r="A155" s="289" t="s">
        <v>13</v>
      </c>
    </row>
    <row r="156" ht="15">
      <c r="A156" s="289" t="s">
        <v>709</v>
      </c>
    </row>
    <row r="157" ht="15">
      <c r="A157" s="289" t="s">
        <v>710</v>
      </c>
    </row>
    <row r="158" ht="15">
      <c r="A158" s="289" t="s">
        <v>711</v>
      </c>
    </row>
    <row r="159" ht="15">
      <c r="A159" s="289" t="s">
        <v>513</v>
      </c>
    </row>
    <row r="160" ht="15">
      <c r="A160" s="70"/>
    </row>
    <row r="161" ht="15">
      <c r="A161" s="105" t="s">
        <v>722</v>
      </c>
    </row>
    <row r="162" ht="15">
      <c r="A162" s="70"/>
    </row>
    <row r="163" ht="15.75">
      <c r="A163" s="231" t="s">
        <v>112</v>
      </c>
    </row>
    <row r="164" ht="15">
      <c r="A164" s="234" t="s">
        <v>113</v>
      </c>
    </row>
    <row r="165" ht="15">
      <c r="A165" s="289" t="s">
        <v>6</v>
      </c>
    </row>
    <row r="166" ht="15">
      <c r="A166" s="289" t="s">
        <v>7</v>
      </c>
    </row>
    <row r="167" ht="15">
      <c r="A167" s="289"/>
    </row>
    <row r="168" ht="15">
      <c r="A168" s="105" t="s">
        <v>381</v>
      </c>
    </row>
    <row r="169" ht="15">
      <c r="A169" s="70"/>
    </row>
    <row r="170" ht="15.75">
      <c r="A170" s="231" t="s">
        <v>114</v>
      </c>
    </row>
    <row r="171" ht="15">
      <c r="A171" s="234" t="s">
        <v>115</v>
      </c>
    </row>
    <row r="172" ht="15">
      <c r="A172" s="234" t="s">
        <v>116</v>
      </c>
    </row>
    <row r="173" ht="15">
      <c r="A173" s="289" t="s">
        <v>725</v>
      </c>
    </row>
    <row r="174" ht="15">
      <c r="A174" s="289" t="s">
        <v>0</v>
      </c>
    </row>
    <row r="175" ht="15">
      <c r="A175" s="289"/>
    </row>
    <row r="176" ht="15">
      <c r="A176" s="105" t="s">
        <v>382</v>
      </c>
    </row>
    <row r="177" ht="15">
      <c r="A177" s="70"/>
    </row>
    <row r="178" ht="15.75">
      <c r="A178" s="231" t="s">
        <v>117</v>
      </c>
    </row>
    <row r="179" ht="15">
      <c r="A179" s="234" t="s">
        <v>723</v>
      </c>
    </row>
    <row r="180" ht="15">
      <c r="A180" s="234" t="s">
        <v>724</v>
      </c>
    </row>
    <row r="181" ht="15">
      <c r="A181" s="234" t="s">
        <v>8</v>
      </c>
    </row>
    <row r="182" ht="15">
      <c r="A182" s="70"/>
    </row>
    <row r="183" ht="15">
      <c r="A183" s="105" t="s">
        <v>383</v>
      </c>
    </row>
    <row r="184" ht="15">
      <c r="A184" s="70"/>
    </row>
    <row r="185" ht="15.75">
      <c r="A185" s="231" t="s">
        <v>118</v>
      </c>
    </row>
    <row r="186" ht="15">
      <c r="A186" s="234" t="s">
        <v>119</v>
      </c>
    </row>
    <row r="187" ht="15">
      <c r="A187" s="289" t="s">
        <v>9</v>
      </c>
    </row>
    <row r="188" ht="15">
      <c r="A188" s="289"/>
    </row>
    <row r="189" ht="15">
      <c r="A189" s="105" t="s">
        <v>384</v>
      </c>
    </row>
    <row r="190" ht="15">
      <c r="A190" s="70"/>
    </row>
    <row r="191" ht="15.75">
      <c r="A191" s="231" t="s">
        <v>11</v>
      </c>
    </row>
    <row r="192" ht="15">
      <c r="A192" s="234" t="s">
        <v>10</v>
      </c>
    </row>
    <row r="193" ht="15">
      <c r="A193" s="70"/>
    </row>
    <row r="194" ht="15">
      <c r="A194" s="70"/>
    </row>
    <row r="195" ht="15">
      <c r="A195" s="230" t="s">
        <v>385</v>
      </c>
    </row>
    <row r="196" ht="15">
      <c r="A196" s="70" t="s">
        <v>386</v>
      </c>
    </row>
    <row r="197" ht="15">
      <c r="A197" s="70"/>
    </row>
    <row r="198" ht="15">
      <c r="A198" s="105" t="s">
        <v>387</v>
      </c>
    </row>
    <row r="199" ht="15">
      <c r="A199" s="70"/>
    </row>
    <row r="200" ht="15.75">
      <c r="A200" s="231" t="s">
        <v>120</v>
      </c>
    </row>
    <row r="201" ht="15">
      <c r="A201" s="234" t="s">
        <v>121</v>
      </c>
    </row>
    <row r="202" ht="15">
      <c r="A202" s="234" t="s">
        <v>122</v>
      </c>
    </row>
    <row r="203" ht="15">
      <c r="A203" s="289" t="s">
        <v>14</v>
      </c>
    </row>
    <row r="204" ht="15">
      <c r="A204" s="105" t="s">
        <v>388</v>
      </c>
    </row>
    <row r="205" ht="15">
      <c r="A205" s="234"/>
    </row>
    <row r="206" ht="15.75">
      <c r="A206" s="231" t="s">
        <v>123</v>
      </c>
    </row>
    <row r="207" ht="15">
      <c r="A207" s="234" t="s">
        <v>124</v>
      </c>
    </row>
    <row r="208" ht="15">
      <c r="A208" s="234"/>
    </row>
    <row r="209" ht="15">
      <c r="A209" s="105" t="s">
        <v>389</v>
      </c>
    </row>
    <row r="210" ht="15">
      <c r="A210" s="234"/>
    </row>
    <row r="211" ht="15.75">
      <c r="A211" s="231" t="s">
        <v>125</v>
      </c>
    </row>
    <row r="212" ht="15">
      <c r="A212" s="234" t="s">
        <v>126</v>
      </c>
    </row>
    <row r="213" ht="15">
      <c r="A213" s="234"/>
    </row>
    <row r="214" ht="15">
      <c r="A214" s="289" t="s">
        <v>515</v>
      </c>
    </row>
    <row r="215" ht="15">
      <c r="A215" s="289"/>
    </row>
    <row r="216" ht="15">
      <c r="A216" s="105" t="s">
        <v>390</v>
      </c>
    </row>
    <row r="217" ht="15">
      <c r="A217" s="234"/>
    </row>
    <row r="218" ht="15.75">
      <c r="A218" s="231" t="s">
        <v>127</v>
      </c>
    </row>
    <row r="219" ht="15">
      <c r="A219" s="234" t="s">
        <v>128</v>
      </c>
    </row>
    <row r="220" ht="15">
      <c r="A220" s="289" t="s">
        <v>505</v>
      </c>
    </row>
    <row r="221" ht="15">
      <c r="A221" s="70"/>
    </row>
    <row r="222" ht="15">
      <c r="A222" s="230" t="s">
        <v>391</v>
      </c>
    </row>
    <row r="223" ht="15">
      <c r="A223" s="70"/>
    </row>
    <row r="224" ht="15">
      <c r="A224" s="105" t="s">
        <v>392</v>
      </c>
    </row>
    <row r="225" ht="15">
      <c r="A225" s="70"/>
    </row>
    <row r="226" ht="15.75">
      <c r="A226" s="231" t="s">
        <v>129</v>
      </c>
    </row>
    <row r="227" ht="15">
      <c r="A227" s="234" t="s">
        <v>130</v>
      </c>
    </row>
    <row r="228" ht="15">
      <c r="A228" s="234"/>
    </row>
    <row r="229" ht="15">
      <c r="A229" s="289" t="s">
        <v>506</v>
      </c>
    </row>
    <row r="230" ht="15">
      <c r="A230" s="289"/>
    </row>
    <row r="231" ht="15">
      <c r="A231" s="105" t="s">
        <v>393</v>
      </c>
    </row>
    <row r="232" ht="15">
      <c r="A232" s="234"/>
    </row>
    <row r="233" ht="15.75">
      <c r="A233" s="231" t="s">
        <v>131</v>
      </c>
    </row>
    <row r="234" ht="15">
      <c r="A234" s="234" t="s">
        <v>143</v>
      </c>
    </row>
    <row r="235" ht="15">
      <c r="A235" s="234" t="s">
        <v>146</v>
      </c>
    </row>
    <row r="236" ht="15">
      <c r="A236" s="234" t="s">
        <v>147</v>
      </c>
    </row>
    <row r="237" ht="15">
      <c r="A237" s="289" t="s">
        <v>507</v>
      </c>
    </row>
    <row r="238" ht="15">
      <c r="A238" s="289" t="s">
        <v>508</v>
      </c>
    </row>
    <row r="239" ht="15">
      <c r="A239" s="289" t="s">
        <v>509</v>
      </c>
    </row>
    <row r="240" ht="15">
      <c r="A240" s="289" t="s">
        <v>510</v>
      </c>
    </row>
    <row r="241" ht="15">
      <c r="A241" s="289"/>
    </row>
    <row r="242" ht="15.75">
      <c r="A242" s="231" t="s">
        <v>132</v>
      </c>
    </row>
    <row r="243" ht="15">
      <c r="A243" s="234" t="s">
        <v>133</v>
      </c>
    </row>
    <row r="244" ht="15">
      <c r="A244" s="289" t="s">
        <v>506</v>
      </c>
    </row>
    <row r="245" ht="15">
      <c r="A245" s="289"/>
    </row>
    <row r="246" ht="15">
      <c r="A246" s="105" t="s">
        <v>394</v>
      </c>
    </row>
    <row r="247" ht="15">
      <c r="A247" s="234"/>
    </row>
    <row r="248" ht="15.75">
      <c r="A248" s="231" t="s">
        <v>511</v>
      </c>
    </row>
    <row r="249" ht="15">
      <c r="A249" s="234"/>
    </row>
    <row r="250" ht="15">
      <c r="A250" s="234"/>
    </row>
    <row r="251" ht="15">
      <c r="A251" s="234"/>
    </row>
    <row r="252" ht="15">
      <c r="A252" s="230" t="s">
        <v>395</v>
      </c>
    </row>
    <row r="253" ht="15">
      <c r="A253" s="234"/>
    </row>
    <row r="254" ht="15.75">
      <c r="A254" s="231" t="s">
        <v>134</v>
      </c>
    </row>
    <row r="255" ht="15">
      <c r="A255" s="234" t="s">
        <v>144</v>
      </c>
    </row>
    <row r="256" ht="15">
      <c r="A256" s="234" t="s">
        <v>145</v>
      </c>
    </row>
    <row r="257" ht="15">
      <c r="A257" s="289"/>
    </row>
    <row r="258" ht="15">
      <c r="A258" s="289" t="s">
        <v>1</v>
      </c>
    </row>
    <row r="259" ht="15">
      <c r="A259" s="289" t="s">
        <v>512</v>
      </c>
    </row>
    <row r="260" ht="15">
      <c r="A260" s="289" t="s">
        <v>519</v>
      </c>
    </row>
    <row r="261" ht="15">
      <c r="A261" s="289" t="s">
        <v>520</v>
      </c>
    </row>
    <row r="263" ht="15">
      <c r="A263" s="219" t="s">
        <v>405</v>
      </c>
    </row>
    <row r="266" s="235" customFormat="1" ht="15.75" thickBot="1"/>
    <row r="267" ht="15.75" thickTop="1"/>
    <row r="268" ht="18">
      <c r="A268" s="229" t="s">
        <v>244</v>
      </c>
    </row>
    <row r="269" ht="15.75">
      <c r="A269" s="233"/>
    </row>
    <row r="270" ht="15">
      <c r="A270" s="236" t="s">
        <v>396</v>
      </c>
    </row>
    <row r="271" ht="15">
      <c r="A271" s="234" t="s">
        <v>344</v>
      </c>
    </row>
    <row r="272" ht="15">
      <c r="A272" s="234"/>
    </row>
    <row r="273" ht="15">
      <c r="A273" s="70" t="s">
        <v>148</v>
      </c>
    </row>
    <row r="274" ht="15">
      <c r="A274" s="70" t="s">
        <v>149</v>
      </c>
    </row>
    <row r="275" ht="15">
      <c r="A275" s="70" t="s">
        <v>397</v>
      </c>
    </row>
    <row r="276" ht="15.75">
      <c r="A276" s="231" t="s">
        <v>264</v>
      </c>
    </row>
    <row r="277" ht="15">
      <c r="A277" s="70"/>
    </row>
    <row r="278" ht="15.75">
      <c r="A278" s="231" t="s">
        <v>521</v>
      </c>
    </row>
    <row r="279" ht="15.75">
      <c r="A279" s="231"/>
    </row>
    <row r="280" ht="15.75">
      <c r="A280" s="231" t="s">
        <v>150</v>
      </c>
    </row>
    <row r="281" ht="15">
      <c r="A281" s="234" t="s">
        <v>152</v>
      </c>
    </row>
    <row r="282" ht="15">
      <c r="A282" s="234"/>
    </row>
    <row r="283" ht="15.75">
      <c r="A283" s="231" t="s">
        <v>151</v>
      </c>
    </row>
    <row r="284" ht="15">
      <c r="A284" t="s">
        <v>522</v>
      </c>
    </row>
    <row r="285" ht="15">
      <c r="A285" t="s">
        <v>523</v>
      </c>
    </row>
    <row r="287" ht="15.75">
      <c r="A287" s="231" t="s">
        <v>532</v>
      </c>
    </row>
    <row r="288" ht="15.75">
      <c r="A288" s="231"/>
    </row>
    <row r="289" ht="15.75">
      <c r="A289" s="231" t="s">
        <v>153</v>
      </c>
    </row>
    <row r="290" ht="15">
      <c r="A290" s="234" t="s">
        <v>154</v>
      </c>
    </row>
    <row r="291" ht="15">
      <c r="A291" s="289" t="s">
        <v>524</v>
      </c>
    </row>
    <row r="292" ht="15">
      <c r="A292" s="289" t="s">
        <v>525</v>
      </c>
    </row>
    <row r="293" ht="15">
      <c r="A293" s="289"/>
    </row>
    <row r="294" ht="15.75">
      <c r="A294" s="231" t="s">
        <v>398</v>
      </c>
    </row>
    <row r="295" ht="15">
      <c r="A295" s="234"/>
    </row>
    <row r="296" ht="15">
      <c r="A296" s="234"/>
    </row>
    <row r="297" ht="15">
      <c r="A297" s="236" t="s">
        <v>399</v>
      </c>
    </row>
    <row r="298" ht="15">
      <c r="A298" s="234" t="s">
        <v>386</v>
      </c>
    </row>
    <row r="299" ht="15">
      <c r="A299" s="70"/>
    </row>
    <row r="300" ht="15">
      <c r="A300" s="70" t="s">
        <v>400</v>
      </c>
    </row>
    <row r="301" ht="15">
      <c r="A301" s="70"/>
    </row>
    <row r="302" ht="15.75">
      <c r="A302" s="231" t="s">
        <v>401</v>
      </c>
    </row>
    <row r="303" ht="15">
      <c r="A303" s="289" t="s">
        <v>2</v>
      </c>
    </row>
    <row r="304" ht="15">
      <c r="A304" s="289"/>
    </row>
    <row r="305" ht="15.75">
      <c r="A305" s="231" t="s">
        <v>526</v>
      </c>
    </row>
    <row r="306" ht="15">
      <c r="A306" s="234" t="s">
        <v>155</v>
      </c>
    </row>
    <row r="307" ht="15">
      <c r="A307" s="70"/>
    </row>
    <row r="308" ht="15.75">
      <c r="A308" s="231" t="s">
        <v>402</v>
      </c>
    </row>
    <row r="309" ht="15">
      <c r="A309" s="234"/>
    </row>
    <row r="310" ht="15">
      <c r="A310" s="234"/>
    </row>
    <row r="311" ht="15">
      <c r="A311" s="236" t="s">
        <v>403</v>
      </c>
    </row>
    <row r="312" ht="15">
      <c r="A312" s="70" t="s">
        <v>156</v>
      </c>
    </row>
    <row r="313" ht="15">
      <c r="A313" s="70" t="s">
        <v>157</v>
      </c>
    </row>
    <row r="314" ht="15">
      <c r="A314" s="70" t="s">
        <v>246</v>
      </c>
    </row>
    <row r="315" ht="15.75">
      <c r="A315" s="231" t="s">
        <v>158</v>
      </c>
    </row>
    <row r="316" ht="15">
      <c r="A316" s="234" t="s">
        <v>159</v>
      </c>
    </row>
    <row r="317" ht="15">
      <c r="A317" s="70" t="s">
        <v>527</v>
      </c>
    </row>
    <row r="318" ht="15">
      <c r="A318" s="70" t="s">
        <v>531</v>
      </c>
    </row>
    <row r="319" ht="15">
      <c r="A319" s="289" t="s">
        <v>265</v>
      </c>
    </row>
    <row r="320" ht="15">
      <c r="A320" s="289" t="s">
        <v>266</v>
      </c>
    </row>
    <row r="321" ht="15">
      <c r="A321" s="70"/>
    </row>
    <row r="322" ht="15.75">
      <c r="A322" s="53" t="s">
        <v>372</v>
      </c>
    </row>
    <row r="323" ht="15.75">
      <c r="A323" s="53"/>
    </row>
    <row r="324" ht="15.75">
      <c r="A324" s="53"/>
    </row>
    <row r="325" ht="15.75">
      <c r="A325" s="53"/>
    </row>
    <row r="326" ht="15.75">
      <c r="A326" s="53" t="s">
        <v>404</v>
      </c>
    </row>
    <row r="327" ht="15.75">
      <c r="A327" s="233"/>
    </row>
    <row r="329" ht="15">
      <c r="A329" s="219" t="s">
        <v>406</v>
      </c>
    </row>
    <row r="332" s="235" customFormat="1" ht="15.75" thickBot="1"/>
    <row r="333" ht="15.75" thickTop="1"/>
    <row r="335" ht="18">
      <c r="A335" s="229" t="s">
        <v>213</v>
      </c>
    </row>
    <row r="336" ht="15">
      <c r="A336" s="70"/>
    </row>
    <row r="337" ht="15">
      <c r="A337" s="70"/>
    </row>
    <row r="338" ht="15">
      <c r="A338" s="230" t="s">
        <v>407</v>
      </c>
    </row>
    <row r="339" ht="15">
      <c r="A339" s="70" t="s">
        <v>408</v>
      </c>
    </row>
    <row r="340" ht="15">
      <c r="A340" s="70"/>
    </row>
    <row r="341" ht="15">
      <c r="A341" s="105" t="s">
        <v>409</v>
      </c>
    </row>
    <row r="342" ht="15">
      <c r="A342" s="70"/>
    </row>
    <row r="343" ht="15.75">
      <c r="A343" s="231" t="s">
        <v>160</v>
      </c>
    </row>
    <row r="344" ht="15">
      <c r="A344" s="234" t="s">
        <v>528</v>
      </c>
    </row>
    <row r="345" ht="15">
      <c r="A345" s="70"/>
    </row>
    <row r="346" ht="15.75">
      <c r="A346" s="231" t="s">
        <v>410</v>
      </c>
    </row>
    <row r="347" ht="15.75">
      <c r="A347" s="231"/>
    </row>
    <row r="348" ht="15.75">
      <c r="A348" s="231" t="s">
        <v>532</v>
      </c>
    </row>
    <row r="349" ht="15.75">
      <c r="A349" s="231"/>
    </row>
    <row r="350" ht="15.75">
      <c r="A350" s="231" t="s">
        <v>261</v>
      </c>
    </row>
    <row r="351" ht="14.25" customHeight="1">
      <c r="A351" s="70"/>
    </row>
    <row r="352" ht="15.75">
      <c r="A352" s="231" t="s">
        <v>161</v>
      </c>
    </row>
    <row r="353" ht="15">
      <c r="A353" s="234" t="s">
        <v>162</v>
      </c>
    </row>
    <row r="354" ht="15">
      <c r="A354" s="290" t="s">
        <v>262</v>
      </c>
    </row>
    <row r="355" ht="15">
      <c r="A355" s="290" t="s">
        <v>3</v>
      </c>
    </row>
    <row r="356" ht="15">
      <c r="A356" s="290" t="s">
        <v>516</v>
      </c>
    </row>
    <row r="357" ht="15">
      <c r="A357" s="291"/>
    </row>
    <row r="358" ht="15">
      <c r="A358" s="290"/>
    </row>
    <row r="359" ht="15">
      <c r="A359" s="105" t="s">
        <v>411</v>
      </c>
    </row>
    <row r="360" ht="15">
      <c r="A360" s="70"/>
    </row>
    <row r="361" ht="15.75">
      <c r="A361" s="231" t="s">
        <v>263</v>
      </c>
    </row>
    <row r="362" ht="15">
      <c r="A362" s="234" t="s">
        <v>163</v>
      </c>
    </row>
    <row r="363" ht="15">
      <c r="A363" s="234"/>
    </row>
    <row r="364" ht="15">
      <c r="A364" s="230"/>
    </row>
    <row r="365" ht="15">
      <c r="A365" s="230" t="s">
        <v>359</v>
      </c>
    </row>
    <row r="366" ht="15">
      <c r="A366" s="105" t="s">
        <v>412</v>
      </c>
    </row>
    <row r="367" ht="15">
      <c r="A367" s="70"/>
    </row>
    <row r="368" ht="15.75">
      <c r="A368" s="231" t="s">
        <v>413</v>
      </c>
    </row>
    <row r="369" ht="15">
      <c r="A369" s="289" t="s">
        <v>4</v>
      </c>
    </row>
    <row r="370" ht="15.75">
      <c r="A370" s="231"/>
    </row>
    <row r="371" ht="15">
      <c r="A371" s="70"/>
    </row>
    <row r="372" ht="15">
      <c r="A372" s="230"/>
    </row>
    <row r="373" ht="15">
      <c r="A373" s="230" t="s">
        <v>372</v>
      </c>
    </row>
    <row r="374" ht="15">
      <c r="A374" s="70"/>
    </row>
    <row r="375" ht="15">
      <c r="A375" s="230"/>
    </row>
    <row r="376" ht="15">
      <c r="A376" s="230" t="s">
        <v>414</v>
      </c>
    </row>
    <row r="377" ht="15">
      <c r="A377" s="70"/>
    </row>
    <row r="379" ht="15">
      <c r="A379" s="219" t="s">
        <v>68</v>
      </c>
    </row>
  </sheetData>
  <hyperlinks>
    <hyperlink ref="A133" location="'DIR Wksht#1'!A19" display="Back to DIR Worksheet1-National Database Services"/>
    <hyperlink ref="A263" location="'DIR Wksht#1'!A27" display="Back to DIR Worksheet1-Telecommunications TMGMT"/>
    <hyperlink ref="A329" location="'DIR Wksht#1'!A34" display="Back to DIR Worksheet1-Software Development and Maintenance Services"/>
    <hyperlink ref="A379" location="'DIR Wksht#1'!A34" display="Back to DIR Worksheet1-System Support &amp; Training Services"/>
  </hyperlinks>
  <printOptions/>
  <pageMargins left="0.75" right="0.27" top="1.01" bottom="1" header="0.5" footer="0.5"/>
  <pageSetup horizontalDpi="600" verticalDpi="600" orientation="portrait" scale="95" r:id="rId1"/>
</worksheet>
</file>

<file path=xl/worksheets/sheet8.xml><?xml version="1.0" encoding="utf-8"?>
<worksheet xmlns="http://schemas.openxmlformats.org/spreadsheetml/2006/main" xmlns:r="http://schemas.openxmlformats.org/officeDocument/2006/relationships">
  <dimension ref="A1:A161"/>
  <sheetViews>
    <sheetView showGridLines="0" workbookViewId="0" topLeftCell="A136">
      <selection activeCell="C114" sqref="C114"/>
    </sheetView>
  </sheetViews>
  <sheetFormatPr defaultColWidth="8.88671875" defaultRowHeight="15"/>
  <cols>
    <col min="1" max="1" width="76.21484375" style="0" customWidth="1"/>
    <col min="2" max="2" width="26.77734375" style="0" customWidth="1"/>
  </cols>
  <sheetData>
    <row r="1" ht="15.75">
      <c r="A1" s="242" t="s">
        <v>195</v>
      </c>
    </row>
    <row r="2" ht="15.75">
      <c r="A2" s="242"/>
    </row>
    <row r="3" ht="15.75">
      <c r="A3" s="242" t="s">
        <v>415</v>
      </c>
    </row>
    <row r="4" ht="15.75">
      <c r="A4" s="242"/>
    </row>
    <row r="5" ht="18">
      <c r="A5" s="237" t="s">
        <v>416</v>
      </c>
    </row>
    <row r="6" ht="15">
      <c r="A6" s="70"/>
    </row>
    <row r="7" ht="15">
      <c r="A7" s="240" t="s">
        <v>164</v>
      </c>
    </row>
    <row r="8" ht="15">
      <c r="A8" s="240" t="s">
        <v>165</v>
      </c>
    </row>
    <row r="9" ht="15">
      <c r="A9" s="240" t="s">
        <v>166</v>
      </c>
    </row>
    <row r="10" ht="15">
      <c r="A10" s="240" t="s">
        <v>167</v>
      </c>
    </row>
    <row r="11" ht="15">
      <c r="A11" s="240" t="s">
        <v>169</v>
      </c>
    </row>
    <row r="12" ht="15">
      <c r="A12" s="240"/>
    </row>
    <row r="13" ht="15.75">
      <c r="A13" s="241" t="s">
        <v>417</v>
      </c>
    </row>
    <row r="14" ht="15.75">
      <c r="A14" s="241" t="s">
        <v>418</v>
      </c>
    </row>
    <row r="15" ht="15.75">
      <c r="A15" s="241" t="s">
        <v>420</v>
      </c>
    </row>
    <row r="16" ht="15.75">
      <c r="A16" s="241" t="s">
        <v>422</v>
      </c>
    </row>
    <row r="17" ht="15.75">
      <c r="A17" s="241" t="s">
        <v>425</v>
      </c>
    </row>
    <row r="18" ht="15.75">
      <c r="A18" s="241"/>
    </row>
    <row r="19" ht="18">
      <c r="A19" s="237" t="s">
        <v>428</v>
      </c>
    </row>
    <row r="20" ht="15">
      <c r="A20" s="244"/>
    </row>
    <row r="21" ht="15">
      <c r="A21" s="70" t="s">
        <v>170</v>
      </c>
    </row>
    <row r="22" ht="15">
      <c r="A22" s="70" t="s">
        <v>171</v>
      </c>
    </row>
    <row r="23" ht="15">
      <c r="A23" s="70"/>
    </row>
    <row r="24" ht="18">
      <c r="A24" s="237" t="s">
        <v>429</v>
      </c>
    </row>
    <row r="25" ht="18">
      <c r="A25" s="237"/>
    </row>
    <row r="26" ht="15">
      <c r="A26" s="70" t="s">
        <v>430</v>
      </c>
    </row>
    <row r="27" ht="15">
      <c r="A27" s="238"/>
    </row>
    <row r="28" ht="15">
      <c r="A28" s="245" t="s">
        <v>431</v>
      </c>
    </row>
    <row r="29" ht="15">
      <c r="A29" s="70"/>
    </row>
    <row r="30" ht="15">
      <c r="A30" s="239" t="s">
        <v>432</v>
      </c>
    </row>
    <row r="31" ht="15">
      <c r="A31" s="239" t="s">
        <v>433</v>
      </c>
    </row>
    <row r="32" ht="15">
      <c r="A32" s="239" t="s">
        <v>434</v>
      </c>
    </row>
    <row r="33" ht="15">
      <c r="A33" s="239" t="s">
        <v>435</v>
      </c>
    </row>
    <row r="34" ht="15">
      <c r="A34" s="70" t="s">
        <v>397</v>
      </c>
    </row>
    <row r="35" ht="15">
      <c r="A35" s="245" t="s">
        <v>436</v>
      </c>
    </row>
    <row r="36" ht="15">
      <c r="A36" s="70"/>
    </row>
    <row r="37" ht="15">
      <c r="A37" s="239" t="s">
        <v>71</v>
      </c>
    </row>
    <row r="38" ht="15">
      <c r="A38" s="248" t="s">
        <v>79</v>
      </c>
    </row>
    <row r="39" ht="15">
      <c r="A39" s="248" t="s">
        <v>72</v>
      </c>
    </row>
    <row r="40" ht="15">
      <c r="A40" s="248" t="s">
        <v>73</v>
      </c>
    </row>
    <row r="41" ht="15">
      <c r="A41" s="249" t="s">
        <v>78</v>
      </c>
    </row>
    <row r="42" ht="15">
      <c r="A42" s="239" t="s">
        <v>437</v>
      </c>
    </row>
    <row r="43" ht="15">
      <c r="A43" s="247" t="s">
        <v>77</v>
      </c>
    </row>
    <row r="44" ht="15">
      <c r="A44" s="240" t="s">
        <v>76</v>
      </c>
    </row>
    <row r="45" ht="15">
      <c r="A45" s="240" t="s">
        <v>75</v>
      </c>
    </row>
    <row r="46" ht="15">
      <c r="A46" s="240" t="s">
        <v>74</v>
      </c>
    </row>
    <row r="47" ht="15">
      <c r="A47" s="246" t="s">
        <v>419</v>
      </c>
    </row>
    <row r="48" ht="15">
      <c r="A48" s="239" t="s">
        <v>438</v>
      </c>
    </row>
    <row r="49" ht="15">
      <c r="A49" s="246" t="s">
        <v>421</v>
      </c>
    </row>
    <row r="50" ht="15">
      <c r="A50" s="239" t="s">
        <v>439</v>
      </c>
    </row>
    <row r="51" ht="15">
      <c r="A51" s="247" t="s">
        <v>423</v>
      </c>
    </row>
    <row r="52" ht="15">
      <c r="A52" s="246" t="s">
        <v>424</v>
      </c>
    </row>
    <row r="53" ht="15">
      <c r="A53" s="239" t="s">
        <v>440</v>
      </c>
    </row>
    <row r="54" ht="15">
      <c r="A54" s="247" t="s">
        <v>426</v>
      </c>
    </row>
    <row r="55" ht="15">
      <c r="A55" s="240" t="s">
        <v>80</v>
      </c>
    </row>
    <row r="56" ht="15">
      <c r="A56" s="246" t="s">
        <v>427</v>
      </c>
    </row>
    <row r="57" ht="15">
      <c r="A57" s="70"/>
    </row>
    <row r="58" ht="15">
      <c r="A58" s="70" t="s">
        <v>172</v>
      </c>
    </row>
    <row r="59" ht="15">
      <c r="A59" s="240" t="s">
        <v>173</v>
      </c>
    </row>
    <row r="60" ht="15.75">
      <c r="A60" s="227"/>
    </row>
    <row r="61" ht="15">
      <c r="A61" s="219" t="s">
        <v>174</v>
      </c>
    </row>
    <row r="65" ht="15.75" thickBot="1">
      <c r="A65" s="235"/>
    </row>
    <row r="66" ht="15.75" thickTop="1"/>
    <row r="68" ht="15.75">
      <c r="A68" s="242" t="s">
        <v>195</v>
      </c>
    </row>
    <row r="69" ht="15.75">
      <c r="A69" s="242"/>
    </row>
    <row r="70" ht="15.75">
      <c r="A70" s="242" t="s">
        <v>69</v>
      </c>
    </row>
    <row r="71" ht="15.75">
      <c r="A71" s="242"/>
    </row>
    <row r="72" ht="18">
      <c r="A72" s="237" t="s">
        <v>416</v>
      </c>
    </row>
    <row r="73" ht="15">
      <c r="A73" s="70"/>
    </row>
    <row r="74" ht="15">
      <c r="A74" s="240" t="s">
        <v>175</v>
      </c>
    </row>
    <row r="75" ht="15">
      <c r="A75" s="240" t="s">
        <v>165</v>
      </c>
    </row>
    <row r="76" ht="15">
      <c r="A76" s="240" t="s">
        <v>166</v>
      </c>
    </row>
    <row r="77" ht="15">
      <c r="A77" s="240" t="s">
        <v>176</v>
      </c>
    </row>
    <row r="78" ht="15">
      <c r="A78" s="240" t="s">
        <v>169</v>
      </c>
    </row>
    <row r="79" ht="15">
      <c r="A79" s="240"/>
    </row>
    <row r="80" ht="15.75">
      <c r="A80" s="241" t="s">
        <v>418</v>
      </c>
    </row>
    <row r="81" ht="15.75">
      <c r="A81" s="241" t="s">
        <v>420</v>
      </c>
    </row>
    <row r="82" ht="15.75">
      <c r="A82" s="241"/>
    </row>
    <row r="83" ht="18">
      <c r="A83" s="237" t="s">
        <v>428</v>
      </c>
    </row>
    <row r="84" ht="15">
      <c r="A84" s="244"/>
    </row>
    <row r="85" ht="15">
      <c r="A85" s="70" t="s">
        <v>177</v>
      </c>
    </row>
    <row r="86" ht="15">
      <c r="A86" s="70" t="s">
        <v>178</v>
      </c>
    </row>
    <row r="87" ht="15">
      <c r="A87" s="70"/>
    </row>
    <row r="88" ht="18">
      <c r="A88" s="237" t="s">
        <v>429</v>
      </c>
    </row>
    <row r="89" ht="18">
      <c r="A89" s="237"/>
    </row>
    <row r="90" ht="15">
      <c r="A90" s="70" t="s">
        <v>430</v>
      </c>
    </row>
    <row r="91" ht="15">
      <c r="A91" s="238"/>
    </row>
    <row r="92" ht="15">
      <c r="A92" s="245" t="s">
        <v>431</v>
      </c>
    </row>
    <row r="93" ht="15">
      <c r="A93" s="70"/>
    </row>
    <row r="94" ht="15">
      <c r="A94" s="239" t="s">
        <v>432</v>
      </c>
    </row>
    <row r="95" ht="15">
      <c r="A95" s="239" t="s">
        <v>433</v>
      </c>
    </row>
    <row r="96" ht="15">
      <c r="A96" s="239" t="s">
        <v>434</v>
      </c>
    </row>
    <row r="97" ht="15">
      <c r="A97" s="239" t="s">
        <v>435</v>
      </c>
    </row>
    <row r="98" ht="15">
      <c r="A98" s="70"/>
    </row>
    <row r="99" ht="15">
      <c r="A99" s="245" t="s">
        <v>436</v>
      </c>
    </row>
    <row r="100" ht="15.75">
      <c r="A100" s="227"/>
    </row>
    <row r="101" ht="15">
      <c r="A101" s="239" t="s">
        <v>437</v>
      </c>
    </row>
    <row r="102" ht="15">
      <c r="A102" s="247" t="s">
        <v>182</v>
      </c>
    </row>
    <row r="103" ht="15">
      <c r="A103" s="240" t="s">
        <v>181</v>
      </c>
    </row>
    <row r="104" ht="15">
      <c r="A104" s="240" t="s">
        <v>180</v>
      </c>
    </row>
    <row r="105" ht="15">
      <c r="A105" s="240" t="s">
        <v>179</v>
      </c>
    </row>
    <row r="106" ht="15">
      <c r="A106" s="246" t="s">
        <v>419</v>
      </c>
    </row>
    <row r="107" ht="15">
      <c r="A107" s="239" t="s">
        <v>438</v>
      </c>
    </row>
    <row r="108" ht="15">
      <c r="A108" s="246" t="s">
        <v>421</v>
      </c>
    </row>
    <row r="109" ht="15">
      <c r="A109" s="70"/>
    </row>
    <row r="110" ht="15">
      <c r="A110" s="70" t="s">
        <v>183</v>
      </c>
    </row>
    <row r="111" ht="15">
      <c r="A111" t="s">
        <v>184</v>
      </c>
    </row>
    <row r="114" ht="15">
      <c r="A114" s="219" t="s">
        <v>189</v>
      </c>
    </row>
    <row r="118" ht="15.75" thickBot="1">
      <c r="A118" s="235"/>
    </row>
    <row r="119" ht="15.75" thickTop="1"/>
    <row r="121" ht="15.75">
      <c r="A121" s="242" t="s">
        <v>195</v>
      </c>
    </row>
    <row r="122" ht="15.75">
      <c r="A122" s="242"/>
    </row>
    <row r="123" ht="15.75">
      <c r="A123" s="242" t="s">
        <v>70</v>
      </c>
    </row>
    <row r="124" ht="15.75">
      <c r="A124" s="242"/>
    </row>
    <row r="125" ht="18">
      <c r="A125" s="237" t="s">
        <v>416</v>
      </c>
    </row>
    <row r="126" ht="15">
      <c r="A126" s="70"/>
    </row>
    <row r="127" ht="15">
      <c r="A127" s="240" t="s">
        <v>164</v>
      </c>
    </row>
    <row r="128" ht="15">
      <c r="A128" s="240" t="s">
        <v>165</v>
      </c>
    </row>
    <row r="129" ht="15">
      <c r="A129" s="240" t="s">
        <v>185</v>
      </c>
    </row>
    <row r="130" ht="15">
      <c r="A130" s="240" t="s">
        <v>167</v>
      </c>
    </row>
    <row r="131" ht="15">
      <c r="A131" s="240"/>
    </row>
    <row r="132" ht="15">
      <c r="A132" s="240" t="s">
        <v>168</v>
      </c>
    </row>
    <row r="133" ht="15.75">
      <c r="A133" s="243"/>
    </row>
    <row r="134" ht="15.75">
      <c r="A134" s="241" t="s">
        <v>420</v>
      </c>
    </row>
    <row r="135" ht="18">
      <c r="A135" s="237" t="s">
        <v>428</v>
      </c>
    </row>
    <row r="136" ht="15">
      <c r="A136" s="244"/>
    </row>
    <row r="137" ht="15">
      <c r="A137" s="70" t="s">
        <v>170</v>
      </c>
    </row>
    <row r="138" ht="15">
      <c r="A138" s="70" t="s">
        <v>171</v>
      </c>
    </row>
    <row r="139" ht="15">
      <c r="A139" s="70"/>
    </row>
    <row r="140" ht="18">
      <c r="A140" s="237" t="s">
        <v>429</v>
      </c>
    </row>
    <row r="141" ht="18">
      <c r="A141" s="237"/>
    </row>
    <row r="142" ht="15">
      <c r="A142" s="70" t="s">
        <v>430</v>
      </c>
    </row>
    <row r="143" ht="15">
      <c r="A143" s="238"/>
    </row>
    <row r="144" ht="15">
      <c r="A144" s="245" t="s">
        <v>431</v>
      </c>
    </row>
    <row r="145" ht="15">
      <c r="A145" s="70"/>
    </row>
    <row r="146" ht="15">
      <c r="A146" s="239" t="s">
        <v>432</v>
      </c>
    </row>
    <row r="147" ht="15">
      <c r="A147" s="239" t="s">
        <v>433</v>
      </c>
    </row>
    <row r="148" ht="15">
      <c r="A148" s="239" t="s">
        <v>434</v>
      </c>
    </row>
    <row r="149" ht="15">
      <c r="A149" s="239" t="s">
        <v>435</v>
      </c>
    </row>
    <row r="150" ht="15">
      <c r="A150" s="70" t="s">
        <v>397</v>
      </c>
    </row>
    <row r="151" ht="15">
      <c r="A151" s="245" t="s">
        <v>436</v>
      </c>
    </row>
    <row r="152" ht="15">
      <c r="A152" s="70"/>
    </row>
    <row r="153" ht="15">
      <c r="A153" s="239" t="s">
        <v>438</v>
      </c>
    </row>
    <row r="154" ht="15">
      <c r="A154" s="246" t="s">
        <v>421</v>
      </c>
    </row>
    <row r="155" ht="15">
      <c r="A155" s="70"/>
    </row>
    <row r="156" ht="15">
      <c r="A156" s="70" t="s">
        <v>186</v>
      </c>
    </row>
    <row r="157" ht="15">
      <c r="A157" s="240" t="s">
        <v>187</v>
      </c>
    </row>
    <row r="158" ht="15.75">
      <c r="A158" s="227"/>
    </row>
    <row r="161" ht="15">
      <c r="A161" s="219" t="s">
        <v>188</v>
      </c>
    </row>
  </sheetData>
  <hyperlinks>
    <hyperlink ref="A61" location="'DIR Wksht#3'!B3" display="Back to DIR worksheet 3-National Database Services Premier Support"/>
    <hyperlink ref="A114" location="'DIR Wksht#3'!B7" display="Back to DIR worksheet 3-National Database Services Regular Support"/>
    <hyperlink ref="A161" location="'DIR Wksht#3'!B11" display="Back to DIR worksheet 3-National Database Services Economy Support"/>
  </hyperlinks>
  <printOptions/>
  <pageMargins left="0.47"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200"/>
  <sheetViews>
    <sheetView showGridLines="0" workbookViewId="0" topLeftCell="A97">
      <selection activeCell="E97" sqref="E1:E16384"/>
    </sheetView>
  </sheetViews>
  <sheetFormatPr defaultColWidth="8.88671875" defaultRowHeight="15"/>
  <cols>
    <col min="1" max="1" width="75.10546875" style="0" customWidth="1"/>
    <col min="2" max="2" width="16.88671875" style="0" customWidth="1"/>
    <col min="5" max="5" width="29.6640625" style="0" customWidth="1"/>
  </cols>
  <sheetData>
    <row r="1" ht="15.75">
      <c r="A1" s="242" t="s">
        <v>441</v>
      </c>
    </row>
    <row r="2" ht="15.75">
      <c r="A2" s="242"/>
    </row>
    <row r="3" ht="15.75">
      <c r="A3" s="242" t="s">
        <v>415</v>
      </c>
    </row>
    <row r="4" ht="15.75">
      <c r="A4" s="242"/>
    </row>
    <row r="5" ht="18">
      <c r="A5" s="237" t="s">
        <v>416</v>
      </c>
    </row>
    <row r="6" ht="15">
      <c r="A6" s="70"/>
    </row>
    <row r="7" ht="15">
      <c r="A7" s="240" t="s">
        <v>164</v>
      </c>
    </row>
    <row r="8" ht="15">
      <c r="A8" s="240" t="s">
        <v>465</v>
      </c>
    </row>
    <row r="9" ht="15">
      <c r="A9" s="240" t="s">
        <v>466</v>
      </c>
    </row>
    <row r="10" ht="15">
      <c r="A10" s="240" t="s">
        <v>468</v>
      </c>
    </row>
    <row r="11" ht="15">
      <c r="A11" s="240" t="s">
        <v>467</v>
      </c>
    </row>
    <row r="12" ht="15">
      <c r="A12" s="240"/>
    </row>
    <row r="13" ht="15">
      <c r="A13" s="240" t="s">
        <v>169</v>
      </c>
    </row>
    <row r="14" ht="15.75">
      <c r="A14" s="243"/>
    </row>
    <row r="15" ht="15.75">
      <c r="A15" s="241" t="s">
        <v>442</v>
      </c>
    </row>
    <row r="16" ht="15.75">
      <c r="A16" s="241" t="s">
        <v>443</v>
      </c>
    </row>
    <row r="17" ht="15.75">
      <c r="A17" s="241" t="s">
        <v>444</v>
      </c>
    </row>
    <row r="18" ht="15.75">
      <c r="A18" s="241" t="s">
        <v>445</v>
      </c>
    </row>
    <row r="19" ht="15.75">
      <c r="A19" s="243"/>
    </row>
    <row r="20" ht="18">
      <c r="A20" s="237" t="s">
        <v>428</v>
      </c>
    </row>
    <row r="21" ht="15">
      <c r="A21" s="244"/>
    </row>
    <row r="22" ht="15">
      <c r="A22" s="70" t="s">
        <v>469</v>
      </c>
    </row>
    <row r="23" ht="15">
      <c r="A23" s="70" t="s">
        <v>472</v>
      </c>
    </row>
    <row r="24" ht="15">
      <c r="A24" s="70" t="s">
        <v>471</v>
      </c>
    </row>
    <row r="25" ht="15">
      <c r="A25" s="70"/>
    </row>
    <row r="26" ht="18">
      <c r="A26" s="237" t="s">
        <v>429</v>
      </c>
    </row>
    <row r="27" ht="18">
      <c r="A27" s="237"/>
    </row>
    <row r="28" ht="15">
      <c r="A28" s="70" t="s">
        <v>430</v>
      </c>
    </row>
    <row r="29" ht="15">
      <c r="A29" s="238"/>
    </row>
    <row r="30" ht="15">
      <c r="A30" s="245" t="s">
        <v>431</v>
      </c>
    </row>
    <row r="31" ht="15">
      <c r="A31" s="70"/>
    </row>
    <row r="32" ht="15">
      <c r="A32" s="239" t="s">
        <v>432</v>
      </c>
    </row>
    <row r="33" ht="15">
      <c r="A33" s="239" t="s">
        <v>433</v>
      </c>
    </row>
    <row r="34" ht="15">
      <c r="A34" s="239" t="s">
        <v>434</v>
      </c>
    </row>
    <row r="35" ht="15">
      <c r="A35" s="239" t="s">
        <v>435</v>
      </c>
    </row>
    <row r="36" ht="15">
      <c r="A36" s="70"/>
    </row>
    <row r="37" ht="15">
      <c r="A37" s="245" t="s">
        <v>446</v>
      </c>
    </row>
    <row r="38" ht="15">
      <c r="A38" s="70"/>
    </row>
    <row r="39" ht="15">
      <c r="A39" s="239" t="s">
        <v>447</v>
      </c>
    </row>
    <row r="40" ht="15">
      <c r="A40" s="247" t="s">
        <v>473</v>
      </c>
    </row>
    <row r="41" ht="15">
      <c r="A41" s="247" t="s">
        <v>474</v>
      </c>
    </row>
    <row r="42" ht="15">
      <c r="A42" s="240" t="s">
        <v>475</v>
      </c>
    </row>
    <row r="43" ht="15">
      <c r="A43" s="240" t="s">
        <v>476</v>
      </c>
    </row>
    <row r="44" ht="15">
      <c r="A44" s="240" t="s">
        <v>477</v>
      </c>
    </row>
    <row r="45" ht="15">
      <c r="A45" s="240"/>
    </row>
    <row r="46" ht="15">
      <c r="A46" s="239" t="s">
        <v>448</v>
      </c>
    </row>
    <row r="47" ht="15">
      <c r="A47" s="247" t="s">
        <v>478</v>
      </c>
    </row>
    <row r="48" ht="15">
      <c r="A48" s="240" t="s">
        <v>479</v>
      </c>
    </row>
    <row r="49" ht="15">
      <c r="A49" s="246" t="s">
        <v>449</v>
      </c>
    </row>
    <row r="50" ht="15">
      <c r="A50" s="234"/>
    </row>
    <row r="51" ht="15">
      <c r="A51" s="239" t="s">
        <v>450</v>
      </c>
    </row>
    <row r="52" ht="15">
      <c r="A52" s="252" t="s">
        <v>451</v>
      </c>
    </row>
    <row r="53" ht="15">
      <c r="A53" s="252" t="s">
        <v>453</v>
      </c>
    </row>
    <row r="54" ht="15">
      <c r="A54" s="252" t="s">
        <v>455</v>
      </c>
    </row>
    <row r="55" ht="15">
      <c r="A55" s="246" t="s">
        <v>457</v>
      </c>
    </row>
    <row r="56" spans="1:3" ht="15">
      <c r="A56" s="252" t="s">
        <v>452</v>
      </c>
      <c r="C56" s="246"/>
    </row>
    <row r="57" spans="1:3" ht="15">
      <c r="A57" s="252" t="s">
        <v>454</v>
      </c>
      <c r="C57" s="246"/>
    </row>
    <row r="58" spans="1:3" ht="15">
      <c r="A58" s="252" t="s">
        <v>456</v>
      </c>
      <c r="C58" s="246"/>
    </row>
    <row r="59" spans="1:3" ht="15">
      <c r="A59" s="246" t="s">
        <v>458</v>
      </c>
      <c r="C59" s="246"/>
    </row>
    <row r="60" spans="1:3" ht="15">
      <c r="A60" s="246"/>
      <c r="C60" s="246"/>
    </row>
    <row r="61" ht="15">
      <c r="A61" s="239" t="s">
        <v>459</v>
      </c>
    </row>
    <row r="62" ht="15">
      <c r="A62" s="246" t="s">
        <v>460</v>
      </c>
    </row>
    <row r="63" ht="15">
      <c r="A63" s="239" t="s">
        <v>461</v>
      </c>
    </row>
    <row r="64" ht="15">
      <c r="A64" s="70"/>
    </row>
    <row r="65" ht="15">
      <c r="A65" s="245" t="s">
        <v>436</v>
      </c>
    </row>
    <row r="66" ht="15">
      <c r="A66" s="70"/>
    </row>
    <row r="67" ht="15">
      <c r="A67" s="239" t="s">
        <v>462</v>
      </c>
    </row>
    <row r="68" ht="15">
      <c r="A68" s="239" t="s">
        <v>463</v>
      </c>
    </row>
    <row r="69" ht="15">
      <c r="A69" s="239" t="s">
        <v>464</v>
      </c>
    </row>
    <row r="70" ht="15">
      <c r="A70" s="70"/>
    </row>
    <row r="71" ht="15">
      <c r="A71" s="70" t="s">
        <v>489</v>
      </c>
    </row>
    <row r="72" ht="15">
      <c r="A72" s="240" t="s">
        <v>490</v>
      </c>
    </row>
    <row r="74" ht="15">
      <c r="A74" s="219" t="s">
        <v>480</v>
      </c>
    </row>
    <row r="78" ht="15.75" thickBot="1">
      <c r="A78" s="235"/>
    </row>
    <row r="79" ht="15.75" thickTop="1"/>
    <row r="81" ht="15.75">
      <c r="A81" s="242" t="s">
        <v>441</v>
      </c>
    </row>
    <row r="82" ht="15.75">
      <c r="A82" s="242"/>
    </row>
    <row r="83" ht="15.75">
      <c r="A83" s="242" t="s">
        <v>69</v>
      </c>
    </row>
    <row r="84" ht="15.75">
      <c r="A84" s="242"/>
    </row>
    <row r="85" ht="18">
      <c r="A85" s="237" t="s">
        <v>416</v>
      </c>
    </row>
    <row r="86" ht="15">
      <c r="A86" s="70"/>
    </row>
    <row r="87" ht="15">
      <c r="A87" s="240" t="s">
        <v>175</v>
      </c>
    </row>
    <row r="88" ht="15">
      <c r="A88" s="240" t="s">
        <v>482</v>
      </c>
    </row>
    <row r="89" ht="15">
      <c r="A89" s="240" t="s">
        <v>483</v>
      </c>
    </row>
    <row r="90" ht="15">
      <c r="A90" s="240" t="s">
        <v>484</v>
      </c>
    </row>
    <row r="91" ht="15">
      <c r="A91" s="240" t="s">
        <v>485</v>
      </c>
    </row>
    <row r="92" ht="15">
      <c r="A92" s="240"/>
    </row>
    <row r="93" ht="15">
      <c r="A93" s="240" t="s">
        <v>169</v>
      </c>
    </row>
    <row r="94" ht="15">
      <c r="A94" s="240"/>
    </row>
    <row r="95" ht="15.75">
      <c r="A95" s="241" t="s">
        <v>443</v>
      </c>
    </row>
    <row r="96" ht="15.75">
      <c r="A96" s="241" t="s">
        <v>444</v>
      </c>
    </row>
    <row r="97" ht="18">
      <c r="A97" s="237" t="s">
        <v>428</v>
      </c>
    </row>
    <row r="98" ht="15">
      <c r="A98" s="244"/>
    </row>
    <row r="99" ht="15">
      <c r="A99" s="70" t="s">
        <v>469</v>
      </c>
    </row>
    <row r="100" ht="15">
      <c r="A100" s="70" t="s">
        <v>486</v>
      </c>
    </row>
    <row r="101" ht="15">
      <c r="A101" s="70" t="s">
        <v>471</v>
      </c>
    </row>
    <row r="102" ht="15">
      <c r="A102" s="70"/>
    </row>
    <row r="103" ht="18">
      <c r="A103" s="237" t="s">
        <v>429</v>
      </c>
    </row>
    <row r="104" ht="18">
      <c r="A104" s="237"/>
    </row>
    <row r="105" ht="15">
      <c r="A105" s="70" t="s">
        <v>430</v>
      </c>
    </row>
    <row r="106" ht="15">
      <c r="A106" s="238"/>
    </row>
    <row r="107" ht="15">
      <c r="A107" s="245" t="s">
        <v>431</v>
      </c>
    </row>
    <row r="108" ht="15">
      <c r="A108" s="70"/>
    </row>
    <row r="109" ht="15">
      <c r="A109" s="239" t="s">
        <v>432</v>
      </c>
    </row>
    <row r="110" ht="15">
      <c r="A110" s="239" t="s">
        <v>433</v>
      </c>
    </row>
    <row r="111" ht="15">
      <c r="A111" s="239" t="s">
        <v>434</v>
      </c>
    </row>
    <row r="112" ht="15">
      <c r="A112" s="239" t="s">
        <v>435</v>
      </c>
    </row>
    <row r="113" ht="15">
      <c r="A113" s="70"/>
    </row>
    <row r="114" ht="15">
      <c r="A114" s="245" t="s">
        <v>481</v>
      </c>
    </row>
    <row r="115" ht="15">
      <c r="A115" s="70"/>
    </row>
    <row r="116" ht="15">
      <c r="A116" s="239" t="s">
        <v>448</v>
      </c>
    </row>
    <row r="117" ht="15">
      <c r="A117" s="247" t="s">
        <v>478</v>
      </c>
    </row>
    <row r="118" ht="15">
      <c r="A118" s="240" t="s">
        <v>479</v>
      </c>
    </row>
    <row r="119" ht="15">
      <c r="A119" s="246" t="s">
        <v>449</v>
      </c>
    </row>
    <row r="120" ht="15">
      <c r="A120" s="246"/>
    </row>
    <row r="121" ht="15">
      <c r="A121" s="239" t="s">
        <v>450</v>
      </c>
    </row>
    <row r="122" ht="15">
      <c r="A122" s="252" t="s">
        <v>451</v>
      </c>
    </row>
    <row r="123" ht="15">
      <c r="A123" s="252" t="s">
        <v>453</v>
      </c>
    </row>
    <row r="124" ht="15">
      <c r="A124" s="252" t="s">
        <v>455</v>
      </c>
    </row>
    <row r="125" ht="15">
      <c r="A125" s="246" t="s">
        <v>457</v>
      </c>
    </row>
    <row r="126" spans="1:3" ht="15">
      <c r="A126" s="252" t="s">
        <v>452</v>
      </c>
      <c r="C126" s="246"/>
    </row>
    <row r="127" spans="1:3" ht="15">
      <c r="A127" s="252" t="s">
        <v>454</v>
      </c>
      <c r="C127" s="246"/>
    </row>
    <row r="128" spans="1:3" ht="15">
      <c r="A128" s="252" t="s">
        <v>456</v>
      </c>
      <c r="C128" s="246"/>
    </row>
    <row r="129" spans="1:3" ht="15">
      <c r="A129" s="246" t="s">
        <v>458</v>
      </c>
      <c r="C129" s="246"/>
    </row>
    <row r="130" ht="15">
      <c r="A130" s="70"/>
    </row>
    <row r="131" ht="15">
      <c r="A131" s="245" t="s">
        <v>436</v>
      </c>
    </row>
    <row r="132" ht="15.75">
      <c r="A132" s="227"/>
    </row>
    <row r="133" ht="15">
      <c r="A133" s="239" t="s">
        <v>462</v>
      </c>
    </row>
    <row r="134" ht="15">
      <c r="A134" s="239" t="s">
        <v>463</v>
      </c>
    </row>
    <row r="135" ht="15">
      <c r="A135" s="70"/>
    </row>
    <row r="136" ht="15">
      <c r="A136" s="70" t="s">
        <v>487</v>
      </c>
    </row>
    <row r="137" ht="15">
      <c r="A137" t="s">
        <v>488</v>
      </c>
    </row>
    <row r="140" ht="15">
      <c r="A140" s="219" t="s">
        <v>491</v>
      </c>
    </row>
    <row r="144" ht="15.75" thickBot="1">
      <c r="A144" s="235"/>
    </row>
    <row r="145" ht="15.75" thickTop="1"/>
    <row r="147" ht="15.75">
      <c r="A147" s="242" t="s">
        <v>441</v>
      </c>
    </row>
    <row r="148" ht="15.75">
      <c r="A148" s="242"/>
    </row>
    <row r="149" ht="15.75">
      <c r="A149" s="242" t="s">
        <v>70</v>
      </c>
    </row>
    <row r="150" ht="15.75">
      <c r="A150" s="242"/>
    </row>
    <row r="151" ht="18">
      <c r="A151" s="237" t="s">
        <v>416</v>
      </c>
    </row>
    <row r="152" ht="15">
      <c r="A152" s="70"/>
    </row>
    <row r="153" ht="15">
      <c r="A153" s="240" t="s">
        <v>164</v>
      </c>
    </row>
    <row r="154" ht="15">
      <c r="A154" s="240" t="s">
        <v>482</v>
      </c>
    </row>
    <row r="155" ht="15">
      <c r="A155" s="240" t="s">
        <v>466</v>
      </c>
    </row>
    <row r="156" ht="15">
      <c r="A156" s="240" t="s">
        <v>492</v>
      </c>
    </row>
    <row r="157" ht="15">
      <c r="A157" s="240" t="s">
        <v>485</v>
      </c>
    </row>
    <row r="158" ht="15">
      <c r="A158" s="240"/>
    </row>
    <row r="159" ht="15">
      <c r="A159" s="240" t="s">
        <v>169</v>
      </c>
    </row>
    <row r="160" ht="15.75">
      <c r="A160" s="243"/>
    </row>
    <row r="161" ht="15.75">
      <c r="A161" s="241" t="s">
        <v>444</v>
      </c>
    </row>
    <row r="162" ht="15.75">
      <c r="A162" s="241"/>
    </row>
    <row r="163" ht="18">
      <c r="A163" s="237" t="s">
        <v>428</v>
      </c>
    </row>
    <row r="164" ht="15">
      <c r="A164" s="244"/>
    </row>
    <row r="165" ht="15">
      <c r="A165" s="70" t="s">
        <v>493</v>
      </c>
    </row>
    <row r="166" ht="15">
      <c r="A166" s="70" t="s">
        <v>472</v>
      </c>
    </row>
    <row r="167" ht="15">
      <c r="A167" s="70" t="s">
        <v>470</v>
      </c>
    </row>
    <row r="168" ht="15">
      <c r="A168" s="70"/>
    </row>
    <row r="169" ht="18">
      <c r="A169" s="237" t="s">
        <v>429</v>
      </c>
    </row>
    <row r="170" ht="18">
      <c r="A170" s="237"/>
    </row>
    <row r="171" ht="15">
      <c r="A171" s="70" t="s">
        <v>430</v>
      </c>
    </row>
    <row r="172" ht="15">
      <c r="A172" s="238"/>
    </row>
    <row r="173" ht="15">
      <c r="A173" s="245" t="s">
        <v>431</v>
      </c>
    </row>
    <row r="174" ht="15">
      <c r="A174" s="70"/>
    </row>
    <row r="175" ht="15">
      <c r="A175" s="239" t="s">
        <v>432</v>
      </c>
    </row>
    <row r="176" ht="15">
      <c r="A176" s="239" t="s">
        <v>433</v>
      </c>
    </row>
    <row r="177" ht="15">
      <c r="A177" s="239" t="s">
        <v>434</v>
      </c>
    </row>
    <row r="178" ht="15">
      <c r="A178" s="239" t="s">
        <v>435</v>
      </c>
    </row>
    <row r="179" ht="15">
      <c r="A179" s="70" t="s">
        <v>397</v>
      </c>
    </row>
    <row r="180" ht="15">
      <c r="A180" s="245" t="s">
        <v>481</v>
      </c>
    </row>
    <row r="181" ht="15">
      <c r="A181" s="70"/>
    </row>
    <row r="182" ht="15">
      <c r="A182" s="239" t="s">
        <v>450</v>
      </c>
    </row>
    <row r="183" ht="15">
      <c r="A183" s="252" t="s">
        <v>451</v>
      </c>
    </row>
    <row r="184" ht="15">
      <c r="A184" s="252" t="s">
        <v>453</v>
      </c>
    </row>
    <row r="185" ht="15">
      <c r="A185" s="252" t="s">
        <v>455</v>
      </c>
    </row>
    <row r="186" ht="15">
      <c r="A186" s="252" t="s">
        <v>457</v>
      </c>
    </row>
    <row r="187" spans="1:3" ht="15">
      <c r="A187" s="252" t="s">
        <v>452</v>
      </c>
      <c r="C187" s="252"/>
    </row>
    <row r="188" spans="1:3" ht="15">
      <c r="A188" s="252" t="s">
        <v>454</v>
      </c>
      <c r="C188" s="252"/>
    </row>
    <row r="189" spans="1:3" ht="15">
      <c r="A189" s="252" t="s">
        <v>456</v>
      </c>
      <c r="C189" s="252"/>
    </row>
    <row r="190" spans="1:3" ht="15">
      <c r="A190" s="252" t="s">
        <v>458</v>
      </c>
      <c r="C190" s="252"/>
    </row>
    <row r="191" ht="15">
      <c r="A191" s="70"/>
    </row>
    <row r="192" ht="15">
      <c r="A192" s="245" t="s">
        <v>436</v>
      </c>
    </row>
    <row r="193" ht="15">
      <c r="A193" s="70"/>
    </row>
    <row r="194" ht="15">
      <c r="A194" s="239" t="s">
        <v>462</v>
      </c>
    </row>
    <row r="195" ht="15">
      <c r="A195" s="70"/>
    </row>
    <row r="196" ht="15">
      <c r="A196" s="70" t="s">
        <v>186</v>
      </c>
    </row>
    <row r="197" ht="15">
      <c r="A197" s="240" t="s">
        <v>187</v>
      </c>
    </row>
    <row r="199" ht="15.75" customHeight="1"/>
    <row r="200" ht="15">
      <c r="A200" s="219" t="s">
        <v>494</v>
      </c>
    </row>
  </sheetData>
  <hyperlinks>
    <hyperlink ref="A74" location="'DIR Wksht#3'!D3" display="Back to DIR worksheet 3-Telecommunications MGMT Premier Support"/>
    <hyperlink ref="A140" location="'DIR Wksht#3'!D7" display="Back to DIR worksheet 3-Telecommunications MGMT Regular Support"/>
    <hyperlink ref="A200" location="'DIR Wksht#3'!D11" display="Back to DIR worksheet 3-Telecommunications MGMT Economy Support"/>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IHSHQW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Parker</dc:creator>
  <cp:keywords/>
  <dc:description/>
  <cp:lastModifiedBy>Sam Berry</cp:lastModifiedBy>
  <cp:lastPrinted>2006-07-20T21:24:14Z</cp:lastPrinted>
  <dcterms:created xsi:type="dcterms:W3CDTF">2000-05-10T20:55:59Z</dcterms:created>
  <dcterms:modified xsi:type="dcterms:W3CDTF">2007-03-01T22:23:01Z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