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9720" windowHeight="732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<sst xmlns="http://schemas.openxmlformats.org/spreadsheetml/2006/main" count="2337" uniqueCount="1145">
  <si>
    <t>CALIBRATION</t>
  </si>
  <si>
    <t>SINGLE-SPAN BRIDGES</t>
  </si>
  <si>
    <t>1-Wisconsin</t>
  </si>
  <si>
    <t>1-none</t>
  </si>
  <si>
    <t>1-pile</t>
  </si>
  <si>
    <t>1-bedrock</t>
  </si>
  <si>
    <t>1-continuous</t>
  </si>
  <si>
    <t>1-yes</t>
  </si>
  <si>
    <t>1-cobbles</t>
  </si>
  <si>
    <t>1-sand</t>
  </si>
  <si>
    <t>1-tree lined</t>
  </si>
  <si>
    <t>1-straight</t>
  </si>
  <si>
    <t>1-ephemeral</t>
  </si>
  <si>
    <t>101-</t>
  </si>
  <si>
    <t>1-spill through</t>
  </si>
  <si>
    <t>1-type 1</t>
  </si>
  <si>
    <t>-1-outof</t>
  </si>
  <si>
    <t>200-vert</t>
  </si>
  <si>
    <t>1-low</t>
  </si>
  <si>
    <t>1-corn stalks</t>
  </si>
  <si>
    <t>1-&lt; 2 bridge-</t>
  </si>
  <si>
    <t>1-straightaway</t>
  </si>
  <si>
    <t>1-concentric</t>
  </si>
  <si>
    <t>1-contraction</t>
  </si>
  <si>
    <t xml:space="preserve">  drift</t>
  </si>
  <si>
    <t>2-slight</t>
  </si>
  <si>
    <t>2-spread</t>
  </si>
  <si>
    <t>2-assumed</t>
  </si>
  <si>
    <t>2-simple</t>
  </si>
  <si>
    <t>2-no</t>
  </si>
  <si>
    <t>2-clay</t>
  </si>
  <si>
    <t>2-cobbles</t>
  </si>
  <si>
    <t>2-sand/silt</t>
  </si>
  <si>
    <t>2-weeds or</t>
  </si>
  <si>
    <t>2-slightly</t>
  </si>
  <si>
    <t>2-seasonal</t>
  </si>
  <si>
    <t xml:space="preserve">  100 &gt; f &gt; 500</t>
  </si>
  <si>
    <t>2-vertical w/</t>
  </si>
  <si>
    <t>2-type 2</t>
  </si>
  <si>
    <t>bank</t>
  </si>
  <si>
    <t>2-high</t>
  </si>
  <si>
    <t>2-brush</t>
  </si>
  <si>
    <t xml:space="preserve"> widths</t>
  </si>
  <si>
    <t>2-cross-over</t>
  </si>
  <si>
    <t>2-eccentric</t>
  </si>
  <si>
    <t>2-expansion</t>
  </si>
  <si>
    <t>2-Illinoisian</t>
  </si>
  <si>
    <t>3-moderate</t>
  </si>
  <si>
    <t>3-other</t>
  </si>
  <si>
    <t xml:space="preserve">  sand</t>
  </si>
  <si>
    <t>3-gravel</t>
  </si>
  <si>
    <t>3-silt/clay</t>
  </si>
  <si>
    <t xml:space="preserve">  reedy veg.</t>
  </si>
  <si>
    <t xml:space="preserve">  meandering</t>
  </si>
  <si>
    <t>3-perineal</t>
  </si>
  <si>
    <t>501-</t>
  </si>
  <si>
    <t xml:space="preserve">  wingwalls</t>
  </si>
  <si>
    <t>3-type 3</t>
  </si>
  <si>
    <t>3-extensive</t>
  </si>
  <si>
    <t>3-whole trees</t>
  </si>
  <si>
    <t xml:space="preserve"> upstream</t>
  </si>
  <si>
    <t>3-pointofbend</t>
  </si>
  <si>
    <t>3-nochange</t>
  </si>
  <si>
    <t>4-extensive</t>
  </si>
  <si>
    <t>4-sand/gravel</t>
  </si>
  <si>
    <t>4-sand</t>
  </si>
  <si>
    <t>3-none</t>
  </si>
  <si>
    <t>3-meandering</t>
  </si>
  <si>
    <t xml:space="preserve">  f &gt; 500</t>
  </si>
  <si>
    <t>3-vertical w/out</t>
  </si>
  <si>
    <t>4-type 4</t>
  </si>
  <si>
    <t>4-trash</t>
  </si>
  <si>
    <t>2-at bridge</t>
  </si>
  <si>
    <t>3-unglaciated</t>
  </si>
  <si>
    <t>4-silt/clay</t>
  </si>
  <si>
    <t>5-sand/silt</t>
  </si>
  <si>
    <t>4-highly</t>
  </si>
  <si>
    <t>5-type 5</t>
  </si>
  <si>
    <t>3-field tile</t>
  </si>
  <si>
    <t>4.5-sand/silt</t>
  </si>
  <si>
    <t>6-silt/clay</t>
  </si>
  <si>
    <t xml:space="preserve"> meandering</t>
  </si>
  <si>
    <t>6-no piers</t>
  </si>
  <si>
    <t>5-sand</t>
  </si>
  <si>
    <t>7-other</t>
  </si>
  <si>
    <t>100-yr or</t>
  </si>
  <si>
    <t>500-yr</t>
  </si>
  <si>
    <t>abutment</t>
  </si>
  <si>
    <t>largest</t>
  </si>
  <si>
    <t xml:space="preserve">Bed </t>
  </si>
  <si>
    <t>riparian</t>
  </si>
  <si>
    <t>drainage</t>
  </si>
  <si>
    <t>100-yr</t>
  </si>
  <si>
    <t>bridge</t>
  </si>
  <si>
    <t>channel</t>
  </si>
  <si>
    <t>channel width</t>
  </si>
  <si>
    <t>angleof</t>
  </si>
  <si>
    <t>max. pier</t>
  </si>
  <si>
    <t>pierdist.</t>
  </si>
  <si>
    <t>low steel</t>
  </si>
  <si>
    <t>relief</t>
  </si>
  <si>
    <t>bridge posit.</t>
  </si>
  <si>
    <t>percent</t>
  </si>
  <si>
    <t>flood-</t>
  </si>
  <si>
    <t>natural</t>
  </si>
  <si>
    <t>floodplain</t>
  </si>
  <si>
    <t>major</t>
  </si>
  <si>
    <t>structure</t>
  </si>
  <si>
    <t>bridge location</t>
  </si>
  <si>
    <t>construction</t>
  </si>
  <si>
    <t>NBIS</t>
  </si>
  <si>
    <t>overtopping</t>
  </si>
  <si>
    <t>existing</t>
  </si>
  <si>
    <t>foundation</t>
  </si>
  <si>
    <t>no. of</t>
  </si>
  <si>
    <t>span</t>
  </si>
  <si>
    <t>riprap presence</t>
  </si>
  <si>
    <t>countermeasures</t>
  </si>
  <si>
    <t xml:space="preserve">Material </t>
  </si>
  <si>
    <t>soil type of</t>
  </si>
  <si>
    <t>vege-</t>
  </si>
  <si>
    <t>meander</t>
  </si>
  <si>
    <t>stream</t>
  </si>
  <si>
    <t>area,</t>
  </si>
  <si>
    <t>discharge,</t>
  </si>
  <si>
    <t>slope,</t>
  </si>
  <si>
    <t>upstream,</t>
  </si>
  <si>
    <t>at bridge,</t>
  </si>
  <si>
    <t>attack,</t>
  </si>
  <si>
    <t>pier</t>
  </si>
  <si>
    <t>width,</t>
  </si>
  <si>
    <t>from</t>
  </si>
  <si>
    <t>to bed</t>
  </si>
  <si>
    <t>width abut.</t>
  </si>
  <si>
    <t>cutbank</t>
  </si>
  <si>
    <t>height,</t>
  </si>
  <si>
    <t>debris</t>
  </si>
  <si>
    <t>type of</t>
  </si>
  <si>
    <t>tributary</t>
  </si>
  <si>
    <t>in channel</t>
  </si>
  <si>
    <t>developed</t>
  </si>
  <si>
    <t>plain</t>
  </si>
  <si>
    <t>obstruc-</t>
  </si>
  <si>
    <t>flood</t>
  </si>
  <si>
    <t>redun-</t>
  </si>
  <si>
    <t>number</t>
  </si>
  <si>
    <t>district</t>
  </si>
  <si>
    <t>county</t>
  </si>
  <si>
    <t>route</t>
  </si>
  <si>
    <t>stream and description</t>
  </si>
  <si>
    <t>region</t>
  </si>
  <si>
    <t>date</t>
  </si>
  <si>
    <t>rating</t>
  </si>
  <si>
    <t>calc. scour, ft</t>
  </si>
  <si>
    <t>calc.scour, ft</t>
  </si>
  <si>
    <t>scour</t>
  </si>
  <si>
    <t>type</t>
  </si>
  <si>
    <t>material</t>
  </si>
  <si>
    <t>cover, ft</t>
  </si>
  <si>
    <t>spans</t>
  </si>
  <si>
    <t>width, ft</t>
  </si>
  <si>
    <t>at abut.</t>
  </si>
  <si>
    <t>at piers</t>
  </si>
  <si>
    <t>Ranking</t>
  </si>
  <si>
    <t>bed</t>
  </si>
  <si>
    <t>banks</t>
  </si>
  <si>
    <t>tation</t>
  </si>
  <si>
    <t>pattern</t>
  </si>
  <si>
    <t>sq. mi.</t>
  </si>
  <si>
    <t>cfs</t>
  </si>
  <si>
    <t>freq., yrs</t>
  </si>
  <si>
    <t>ft/ft</t>
  </si>
  <si>
    <t>ft</t>
  </si>
  <si>
    <t>degrees</t>
  </si>
  <si>
    <t>bank,ft</t>
  </si>
  <si>
    <t>dist., ft</t>
  </si>
  <si>
    <t>to abut., ft</t>
  </si>
  <si>
    <t>presence</t>
  </si>
  <si>
    <t>potential</t>
  </si>
  <si>
    <t>inflow</t>
  </si>
  <si>
    <t>opening</t>
  </si>
  <si>
    <t>area</t>
  </si>
  <si>
    <t>tions</t>
  </si>
  <si>
    <t>veteran</t>
  </si>
  <si>
    <t>dancy</t>
  </si>
  <si>
    <t>016-0274</t>
  </si>
  <si>
    <t>Cook</t>
  </si>
  <si>
    <t>LINCOLN HWY - US 30</t>
  </si>
  <si>
    <t>LANSING  DRN  DTCH</t>
  </si>
  <si>
    <t>5</t>
  </si>
  <si>
    <t xml:space="preserve"> </t>
  </si>
  <si>
    <t>016-0355</t>
  </si>
  <si>
    <t>GOLF ROAD</t>
  </si>
  <si>
    <t>W FK N BR CHICAGO RIV.</t>
  </si>
  <si>
    <t>016-0556</t>
  </si>
  <si>
    <t>MCHENRY  ROAD</t>
  </si>
  <si>
    <t>BUFFALO CREEK</t>
  </si>
  <si>
    <t>3</t>
  </si>
  <si>
    <t>016-2415</t>
  </si>
  <si>
    <t>WESTERN AVENUE</t>
  </si>
  <si>
    <t>THORN CREEK</t>
  </si>
  <si>
    <t>4</t>
  </si>
  <si>
    <t>049-0026</t>
  </si>
  <si>
    <t>Lake</t>
  </si>
  <si>
    <t>ILL  ROUTE  21</t>
  </si>
  <si>
    <t>SMALL STREAM</t>
  </si>
  <si>
    <t>8</t>
  </si>
  <si>
    <t>049-0052</t>
  </si>
  <si>
    <t>SE. RMP ILL RT  120</t>
  </si>
  <si>
    <t>STREAM</t>
  </si>
  <si>
    <t>056-0026</t>
  </si>
  <si>
    <t>McHenry</t>
  </si>
  <si>
    <t>ILLINOIS  ROUTE 47</t>
  </si>
  <si>
    <t>S. BR.KISHWAUKEE R.</t>
  </si>
  <si>
    <t>056-0060</t>
  </si>
  <si>
    <t>ILLINOIS ROUTE  31 &amp; 120</t>
  </si>
  <si>
    <t>BOONE CREEK</t>
  </si>
  <si>
    <t xml:space="preserve">8 </t>
  </si>
  <si>
    <t>099-0256</t>
  </si>
  <si>
    <t>Will</t>
  </si>
  <si>
    <t>US  ROUTE  52</t>
  </si>
  <si>
    <t>WILSON CREEK</t>
  </si>
  <si>
    <t>081-0149</t>
  </si>
  <si>
    <t>Rock Island</t>
  </si>
  <si>
    <t>FAS 203</t>
  </si>
  <si>
    <t>2 mi SW of Hillsdale  over Canoe Cr  Sec 9BR-1</t>
  </si>
  <si>
    <t>027-0031</t>
  </si>
  <si>
    <t>Ford</t>
  </si>
  <si>
    <t>ILL 115</t>
  </si>
  <si>
    <t xml:space="preserve"> 2.97 MI. NORTH OF ILL 54              Ditch</t>
  </si>
  <si>
    <t>1929</t>
  </si>
  <si>
    <t>027-0043</t>
  </si>
  <si>
    <t>ILL 116</t>
  </si>
  <si>
    <t xml:space="preserve"> 0.50 MI. EAST OF ILL 115               Ditch</t>
  </si>
  <si>
    <t>027-0074</t>
  </si>
  <si>
    <t xml:space="preserve"> 3.66 MI. SOUTH OF ILL 115             Ditch     </t>
  </si>
  <si>
    <t>1981</t>
  </si>
  <si>
    <t>027-0078</t>
  </si>
  <si>
    <t>ILL  9</t>
  </si>
  <si>
    <t xml:space="preserve"> 0.91 MI. EAST OF ELLIOT RD.         Ditch</t>
  </si>
  <si>
    <t>1987</t>
  </si>
  <si>
    <t>038-0038</t>
  </si>
  <si>
    <t>Iroquois</t>
  </si>
  <si>
    <t>U.S. 45</t>
  </si>
  <si>
    <t xml:space="preserve"> 3.34 MI. NORTH OF U.S. 24          Creek</t>
  </si>
  <si>
    <t>038-0093</t>
  </si>
  <si>
    <t>IL 49</t>
  </si>
  <si>
    <t xml:space="preserve"> 4.83 MI. SOUTH OF U.S. 24  Shavetail Creek</t>
  </si>
  <si>
    <t>038-0117</t>
  </si>
  <si>
    <t xml:space="preserve"> 1.33 MI. NORTH OF IL 116</t>
  </si>
  <si>
    <t>1952</t>
  </si>
  <si>
    <t>038-0139</t>
  </si>
  <si>
    <t>IL 1</t>
  </si>
  <si>
    <t xml:space="preserve"> 0.80 MI. N. OF U.S. 52</t>
  </si>
  <si>
    <t>1919</t>
  </si>
  <si>
    <t>038-0141</t>
  </si>
  <si>
    <t>U.S. 52</t>
  </si>
  <si>
    <t xml:space="preserve"> 2.55 MI. E. OF IL 1</t>
  </si>
  <si>
    <t>038-0191</t>
  </si>
  <si>
    <t xml:space="preserve"> 3.35 MI. S. OF US 24</t>
  </si>
  <si>
    <t>046-0056</t>
  </si>
  <si>
    <t>Kankakee</t>
  </si>
  <si>
    <t>IL 17</t>
  </si>
  <si>
    <t xml:space="preserve"> 5.00 MI. S.E. OF IL 1 &amp; 17       Bull Creek</t>
  </si>
  <si>
    <t>046-0096</t>
  </si>
  <si>
    <t>IL 115</t>
  </si>
  <si>
    <t xml:space="preserve"> 8.30 MI. W. OF KKK             Stream</t>
  </si>
  <si>
    <t>1927</t>
  </si>
  <si>
    <t>046-0107</t>
  </si>
  <si>
    <t xml:space="preserve"> 2.00 MI. S.W. OF KKK</t>
  </si>
  <si>
    <t>1979</t>
  </si>
  <si>
    <t>047-0014</t>
  </si>
  <si>
    <t>Kendall</t>
  </si>
  <si>
    <t>US 52</t>
  </si>
  <si>
    <t xml:space="preserve"> 1.09 MI. W. OF IL 47           Lisbon Creek</t>
  </si>
  <si>
    <t>047-0036</t>
  </si>
  <si>
    <t xml:space="preserve"> 4.90 MI. E. OF IL 47   Trib. to Aux Sable Creek</t>
  </si>
  <si>
    <t>050-0060</t>
  </si>
  <si>
    <t>LaSalle</t>
  </si>
  <si>
    <t xml:space="preserve"> 2.05 MI. E. OF IL 71        Mission Creek</t>
  </si>
  <si>
    <t>1931</t>
  </si>
  <si>
    <t>050-0062</t>
  </si>
  <si>
    <t>IL 71</t>
  </si>
  <si>
    <t xml:space="preserve"> 0.32 MI. N. OF US 52  Mission Cr. and Cattle Crossing</t>
  </si>
  <si>
    <t>1947</t>
  </si>
  <si>
    <t>050-0069</t>
  </si>
  <si>
    <t>IL 170</t>
  </si>
  <si>
    <t xml:space="preserve"> 0.42 MI. S. OF US 6   Illinois-Michigan Canal</t>
  </si>
  <si>
    <t>1940</t>
  </si>
  <si>
    <t>062-0001</t>
  </si>
  <si>
    <t>Marshall</t>
  </si>
  <si>
    <t>US 51</t>
  </si>
  <si>
    <t xml:space="preserve"> 1.85 MI. S. OF IL 18      Sandy Creek trib.</t>
  </si>
  <si>
    <t>029-0002</t>
  </si>
  <si>
    <t>Fulton</t>
  </si>
  <si>
    <t>Us 24</t>
  </si>
  <si>
    <t>Dry Run Cr - 2.1mi NE of W Jct Ill 9 (N of Banner)</t>
  </si>
  <si>
    <t>029-0013</t>
  </si>
  <si>
    <t>Il Rt 78</t>
  </si>
  <si>
    <t>Copperas Cr - .25 mi NE of Norris</t>
  </si>
  <si>
    <t>029-0016</t>
  </si>
  <si>
    <t>Il Rt 116</t>
  </si>
  <si>
    <t>Littler's Cr - 5.3 mi E of Ill 97</t>
  </si>
  <si>
    <t>029-0018</t>
  </si>
  <si>
    <t>IL 24</t>
  </si>
  <si>
    <t>Big Sister Cr - 1.75 mi SW of Ill 78</t>
  </si>
  <si>
    <t>029-0024</t>
  </si>
  <si>
    <t>IL 100</t>
  </si>
  <si>
    <t>Kerton Cr - 6.7 mi S of E Jct. US 136</t>
  </si>
  <si>
    <t>036-0029</t>
  </si>
  <si>
    <t>Henderson</t>
  </si>
  <si>
    <t>Il 94</t>
  </si>
  <si>
    <t>Dugout Cr - 1.3 mi N Hancock Co. Line</t>
  </si>
  <si>
    <t>048-0027</t>
  </si>
  <si>
    <t>Knox</t>
  </si>
  <si>
    <t>US 150</t>
  </si>
  <si>
    <t>Henderson Cr - 6.2 mi N of US 34</t>
  </si>
  <si>
    <t>048-0040</t>
  </si>
  <si>
    <t>IL 180</t>
  </si>
  <si>
    <t xml:space="preserve">Branch Brandywine Cr - 4.5 mi N of Jct US 150 </t>
  </si>
  <si>
    <t>048-0064</t>
  </si>
  <si>
    <t>S Henderson Cr - 2.5 mi N of US 34</t>
  </si>
  <si>
    <t>010-0041</t>
  </si>
  <si>
    <t>Champaign</t>
  </si>
  <si>
    <t>US-45</t>
  </si>
  <si>
    <t>Upper Salt Creek  S. of Ludlow</t>
  </si>
  <si>
    <t>010-0058</t>
  </si>
  <si>
    <t>US-136</t>
  </si>
  <si>
    <t>over Lone Tree Creek  .25 mi E. of McLean Co. line</t>
  </si>
  <si>
    <t>010-0074</t>
  </si>
  <si>
    <t>C.H. 20</t>
  </si>
  <si>
    <t>tributary to Spoon R. 0.75 mi W. of Royal</t>
  </si>
  <si>
    <t>010-0139</t>
  </si>
  <si>
    <t>IL-49</t>
  </si>
  <si>
    <t>Little Vermillion R.  4 mi S. of Homer</t>
  </si>
  <si>
    <t>010-0211</t>
  </si>
  <si>
    <t>drainage ditch  S. edge of Chanute Field; F.A. 800; Sec. 30X-1</t>
  </si>
  <si>
    <t>010-0245</t>
  </si>
  <si>
    <t>C.H. 18</t>
  </si>
  <si>
    <t>Black Slough  1 mi E. of Philo</t>
  </si>
  <si>
    <t>010-0247</t>
  </si>
  <si>
    <t>IL-10</t>
  </si>
  <si>
    <t>Mayes Ditch  .5 mi E. of I-57; Sec. 4; F.A.U. 7123</t>
  </si>
  <si>
    <t>012-0017</t>
  </si>
  <si>
    <t>Clark</t>
  </si>
  <si>
    <t>IL-1</t>
  </si>
  <si>
    <t>stream  2 mi S. of West Union; Sec. 23BR; F.A. Rte. 332</t>
  </si>
  <si>
    <t>012-0026</t>
  </si>
  <si>
    <t>US-40</t>
  </si>
  <si>
    <t>Hawks Creek  7.75 mi E. of IL-1</t>
  </si>
  <si>
    <t>021-0033</t>
  </si>
  <si>
    <t>Douglas</t>
  </si>
  <si>
    <t>C.H. 12</t>
  </si>
  <si>
    <t>W. Fork Kaskaskia Rv.  1mi. N. of Arthur</t>
  </si>
  <si>
    <t>023-0001</t>
  </si>
  <si>
    <t>Edgar</t>
  </si>
  <si>
    <t>Crabapple Cr  1mi. South of Ridgefarm</t>
  </si>
  <si>
    <t>023-0030</t>
  </si>
  <si>
    <t>US 36</t>
  </si>
  <si>
    <t>Lick Run  1.5 mi. west of St. line</t>
  </si>
  <si>
    <t>074-0003</t>
  </si>
  <si>
    <t>Piatt</t>
  </si>
  <si>
    <t>east edge of DeLand Goose Creek</t>
  </si>
  <si>
    <t>087-0012</t>
  </si>
  <si>
    <t>Shelby</t>
  </si>
  <si>
    <t>IL-32</t>
  </si>
  <si>
    <t>over Sand Creek 1.75 mi. north of Windsor</t>
  </si>
  <si>
    <t>092-0093</t>
  </si>
  <si>
    <t>Vermilion</t>
  </si>
  <si>
    <t>FAS 512</t>
  </si>
  <si>
    <t>over trib. to Jordan Creek west of Faimount Rd.  Homer to Fairmount Rd.</t>
  </si>
  <si>
    <t>092-0174</t>
  </si>
  <si>
    <t>Fast Creek just south of Rankin</t>
  </si>
  <si>
    <t>092-0178</t>
  </si>
  <si>
    <t>Vermilon</t>
  </si>
  <si>
    <t>C.H. 26</t>
  </si>
  <si>
    <t>Yankee Branch 3 mi. W of Humrick</t>
  </si>
  <si>
    <t>092-0197</t>
  </si>
  <si>
    <t>FAS 331</t>
  </si>
  <si>
    <t>Fountain Creek 1 mi. north of East Lynn</t>
  </si>
  <si>
    <t>001-0031</t>
  </si>
  <si>
    <t>Adams</t>
  </si>
  <si>
    <t>IL-96</t>
  </si>
  <si>
    <t>Homan Creek  1 mi. S of US-24</t>
  </si>
  <si>
    <t>005-0003</t>
  </si>
  <si>
    <t>Brown</t>
  </si>
  <si>
    <t>IL-99</t>
  </si>
  <si>
    <t>drainage ditch 2.1 mi E of Versailles</t>
  </si>
  <si>
    <t>034-0006</t>
  </si>
  <si>
    <t>Hancock</t>
  </si>
  <si>
    <t>IL-61</t>
  </si>
  <si>
    <t>Flour Creek 2.8 mi. E of Bowen</t>
  </si>
  <si>
    <t>034-0044</t>
  </si>
  <si>
    <t>IL-94</t>
  </si>
  <si>
    <t>Short Creek 2.8 mi N of Carthage</t>
  </si>
  <si>
    <t>059-0004</t>
  </si>
  <si>
    <t>Macoupin</t>
  </si>
  <si>
    <t>IL-16</t>
  </si>
  <si>
    <t>Coop Branch 3.8 mi E of Shipman</t>
  </si>
  <si>
    <t>068-0022</t>
  </si>
  <si>
    <t>montgomery</t>
  </si>
  <si>
    <t>Il Rt 127</t>
  </si>
  <si>
    <t>Miller Creek -  S of Hillsboro</t>
  </si>
  <si>
    <t>068-0034</t>
  </si>
  <si>
    <t>Il Rt 16</t>
  </si>
  <si>
    <t>Shoal Creek - 1 mi E of Witt</t>
  </si>
  <si>
    <t>069-0061</t>
  </si>
  <si>
    <t>morgan</t>
  </si>
  <si>
    <t>IL.Rt 123</t>
  </si>
  <si>
    <t>Little Indian Cr- 2 mi SW of Ashland</t>
  </si>
  <si>
    <t>075-0056</t>
  </si>
  <si>
    <t>Pike</t>
  </si>
  <si>
    <t>Old US-36</t>
  </si>
  <si>
    <t>Duff Creek 1.0 mi. W of Detroit</t>
  </si>
  <si>
    <t>085-0004</t>
  </si>
  <si>
    <t>schuyler</t>
  </si>
  <si>
    <t>IL Rt 103</t>
  </si>
  <si>
    <t>Town Branch - 1.2 mi W of US24 &amp;Rt103 intersect</t>
  </si>
  <si>
    <t>026-0051</t>
  </si>
  <si>
    <t>Fayette</t>
  </si>
  <si>
    <t>IL-185</t>
  </si>
  <si>
    <t>Hurricane Cr. Branch 0.5 mi. SE of Montgomery Co.line</t>
  </si>
  <si>
    <t>003-0055</t>
  </si>
  <si>
    <t>Bond</t>
  </si>
  <si>
    <t>IL-140</t>
  </si>
  <si>
    <t>Unnamed stream 2.25 MI E of Greenville</t>
  </si>
  <si>
    <t>007-0015</t>
  </si>
  <si>
    <t>Calhoun</t>
  </si>
  <si>
    <t>IL-100</t>
  </si>
  <si>
    <t>Unnamed Stream on north edge of Hardin</t>
  </si>
  <si>
    <t>031-0025</t>
  </si>
  <si>
    <t>Greene</t>
  </si>
  <si>
    <t>IL-108</t>
  </si>
  <si>
    <t>Unnamed Stream 8.8 miles E of Carrollton</t>
  </si>
  <si>
    <t>031-0026</t>
  </si>
  <si>
    <t>Unnamed stream 9.4 miles E of Carrolton</t>
  </si>
  <si>
    <t>042-0010</t>
  </si>
  <si>
    <t>Jersey</t>
  </si>
  <si>
    <t>Baum Branch Crk 0.1 mi S of rt 16</t>
  </si>
  <si>
    <t>042-0011</t>
  </si>
  <si>
    <t>Unnamed Creek 1.7 miles S jct IL-16</t>
  </si>
  <si>
    <t>060-0168</t>
  </si>
  <si>
    <t>Madison</t>
  </si>
  <si>
    <t>Lebanon RD</t>
  </si>
  <si>
    <t>Canteen Crk Trib 2 miles E of Jct IL-159</t>
  </si>
  <si>
    <t>079-0018</t>
  </si>
  <si>
    <t>Randolph</t>
  </si>
  <si>
    <t>IL-153</t>
  </si>
  <si>
    <t>Mary's River 1 mile N of Eden</t>
  </si>
  <si>
    <t>082-0083</t>
  </si>
  <si>
    <t>St Clair</t>
  </si>
  <si>
    <t>IL-4</t>
  </si>
  <si>
    <t>Unnamed Creek 3.5 miles N of IL-13</t>
  </si>
  <si>
    <t>082-0106</t>
  </si>
  <si>
    <t>IL-15</t>
  </si>
  <si>
    <t>Drum Hill  Crk 1.5 miles W of Fayetteville</t>
  </si>
  <si>
    <t>082-0281</t>
  </si>
  <si>
    <t>IL-13</t>
  </si>
  <si>
    <t>Unnamed Creek 4.8 miles E of IL-156/IL-13</t>
  </si>
  <si>
    <t>082-0283</t>
  </si>
  <si>
    <t>Unnamed Creek 0.9 mile NW of Marissa</t>
  </si>
  <si>
    <t>095-0002</t>
  </si>
  <si>
    <t>Washington</t>
  </si>
  <si>
    <t>Little Muddy 0.6 mile W Ashley</t>
  </si>
  <si>
    <t>095-0008</t>
  </si>
  <si>
    <t>Lunte Creek 2.8 miles W Nashville</t>
  </si>
  <si>
    <t>095-0014</t>
  </si>
  <si>
    <t>Beau Coup Creek 2.8 miles W Jct US-51</t>
  </si>
  <si>
    <t>095-0015</t>
  </si>
  <si>
    <t>Black Creek 2.3 miles W jct US-51</t>
  </si>
  <si>
    <t>002-0035</t>
  </si>
  <si>
    <t>Alexander</t>
  </si>
  <si>
    <t>IL-127</t>
  </si>
  <si>
    <t>Jackson Creek north of Tamms</t>
  </si>
  <si>
    <t>030-0012</t>
  </si>
  <si>
    <t>Gallatin</t>
  </si>
  <si>
    <t>IL-old-13</t>
  </si>
  <si>
    <t>Un Crk 1 mile W of ILL 1</t>
  </si>
  <si>
    <t>073-0002</t>
  </si>
  <si>
    <t>Perry</t>
  </si>
  <si>
    <t>US-51</t>
  </si>
  <si>
    <t>Collier Creek N of NCL Tamaroa</t>
  </si>
  <si>
    <t>073-0014</t>
  </si>
  <si>
    <t>Galum Creek 1 Mile E. Randolph County Line</t>
  </si>
  <si>
    <t>029-0041</t>
  </si>
  <si>
    <t>Il 116</t>
  </si>
  <si>
    <t>Drainage Ditch - 2 mi E of Jct Il 97</t>
  </si>
  <si>
    <t>1&amp;2</t>
  </si>
  <si>
    <t>015-0013</t>
  </si>
  <si>
    <t>Coles</t>
  </si>
  <si>
    <t>Little Wabash R., 2 mi W. of Matoon, E. of Gays</t>
  </si>
  <si>
    <t>n/a</t>
  </si>
  <si>
    <t>na</t>
  </si>
  <si>
    <t>Anomolies on curves in yellow</t>
  </si>
  <si>
    <t>MULTI-SPAN Bridges</t>
  </si>
  <si>
    <t>Bed Mat'l</t>
  </si>
  <si>
    <t>016-0165</t>
  </si>
  <si>
    <t>CAL KING I-94 NB RMP</t>
  </si>
  <si>
    <t>016-0193</t>
  </si>
  <si>
    <t>HALSTED ST. (ILL 1)</t>
  </si>
  <si>
    <t>LITTLE CAL RIVER</t>
  </si>
  <si>
    <t>016-0307</t>
  </si>
  <si>
    <t>WAUKEGAN RD.  ILL 43</t>
  </si>
  <si>
    <t>W. FK. N. BR. CHI. RV.</t>
  </si>
  <si>
    <t>016-0634</t>
  </si>
  <si>
    <t>CERMAK ROAD</t>
  </si>
  <si>
    <t>DES PLAINES RIVER</t>
  </si>
  <si>
    <t>016-0665</t>
  </si>
  <si>
    <t>HIGGINS ROAD (ILL 72)</t>
  </si>
  <si>
    <t>016-0855</t>
  </si>
  <si>
    <t>GRAND AVENUE</t>
  </si>
  <si>
    <t>016-0874</t>
  </si>
  <si>
    <t>FOREST  AVENUE</t>
  </si>
  <si>
    <t xml:space="preserve">3 </t>
  </si>
  <si>
    <t>016-2533</t>
  </si>
  <si>
    <t>HIGGINS  ROAD (ILL 72)</t>
  </si>
  <si>
    <t>WILLOW CREEK</t>
  </si>
  <si>
    <t>022-0040</t>
  </si>
  <si>
    <t>Du Page</t>
  </si>
  <si>
    <t>US RT 34 (OGDEN AVE.)</t>
  </si>
  <si>
    <t>W. BR. DUPAGE RIVER</t>
  </si>
  <si>
    <t>022-0148</t>
  </si>
  <si>
    <t>US ROUTE  34</t>
  </si>
  <si>
    <t>E. BR. DUPAGE RIVER</t>
  </si>
  <si>
    <t>049-0068</t>
  </si>
  <si>
    <t>ILL RT 176 (ROCKLAND RD)</t>
  </si>
  <si>
    <t>056-0012</t>
  </si>
  <si>
    <t>ILLINOIS ROUTE  23</t>
  </si>
  <si>
    <t>COON CREEK</t>
  </si>
  <si>
    <t>099-0133</t>
  </si>
  <si>
    <t>FORKED CREEK</t>
  </si>
  <si>
    <t>052-0018</t>
  </si>
  <si>
    <t>Lee</t>
  </si>
  <si>
    <t>US 52/IL26</t>
  </si>
  <si>
    <t>Rock R. - Dixon</t>
  </si>
  <si>
    <t>052-0034</t>
  </si>
  <si>
    <t>US 30</t>
  </si>
  <si>
    <t>Green R. - between Ashton and West Brooklyn</t>
  </si>
  <si>
    <t>101-0109</t>
  </si>
  <si>
    <t>Winnebago</t>
  </si>
  <si>
    <t>IL 75</t>
  </si>
  <si>
    <t>Rock R. - Rockton</t>
  </si>
  <si>
    <t>101-0057</t>
  </si>
  <si>
    <t>US 20</t>
  </si>
  <si>
    <t>Rock R. - Rockford</t>
  </si>
  <si>
    <t>071-0016</t>
  </si>
  <si>
    <t>Ogle</t>
  </si>
  <si>
    <t xml:space="preserve">IL 64 </t>
  </si>
  <si>
    <t>Rock R. - Oregon</t>
  </si>
  <si>
    <t>071-0040</t>
  </si>
  <si>
    <t>IL 72</t>
  </si>
  <si>
    <t>Rock River - Byron</t>
  </si>
  <si>
    <t>006-0145</t>
  </si>
  <si>
    <t>Bureau</t>
  </si>
  <si>
    <t>SH 88</t>
  </si>
  <si>
    <t>Coal Cr.- SW of Buda</t>
  </si>
  <si>
    <t>006-0136</t>
  </si>
  <si>
    <t>SH 26</t>
  </si>
  <si>
    <t>Bureau Cr. - W of Princeton</t>
  </si>
  <si>
    <t>052-0009</t>
  </si>
  <si>
    <t>over stream  S.B.I. Route 2  Section 74BR</t>
  </si>
  <si>
    <t>052-0011</t>
  </si>
  <si>
    <t>over Bureau Creek  S.B.I. Route 2  Section 73BR</t>
  </si>
  <si>
    <t>101-0003</t>
  </si>
  <si>
    <t>IL 2</t>
  </si>
  <si>
    <t>over Turtle Creek  FA 734  S.B.I. 2  Section 76BR-M</t>
  </si>
  <si>
    <t>101-0085</t>
  </si>
  <si>
    <t>FAS 38</t>
  </si>
  <si>
    <t>over Sugar River  Section (T-1-15d)D</t>
  </si>
  <si>
    <t>043-0033</t>
  </si>
  <si>
    <t>Jo Daviess</t>
  </si>
  <si>
    <t>FAS 74</t>
  </si>
  <si>
    <t>Canyon Park Rd over S Fork Apple R  Sec 1BR-1</t>
  </si>
  <si>
    <t>043-0034</t>
  </si>
  <si>
    <t>Canyon Rd over Apple River  Sec 1BR</t>
  </si>
  <si>
    <t>089-0014</t>
  </si>
  <si>
    <t>Stephenson</t>
  </si>
  <si>
    <t>FA 301  over Sumner Cr  Sec 18R-3  ignore WBL</t>
  </si>
  <si>
    <t>098-6002</t>
  </si>
  <si>
    <t>Whiteside</t>
  </si>
  <si>
    <t>FA 309  Sec 7BR  over Sunfish Slough</t>
  </si>
  <si>
    <t>037-0132</t>
  </si>
  <si>
    <t>Henry</t>
  </si>
  <si>
    <t xml:space="preserve">SBI 80  over Edwards R  Sec 118BR-1 </t>
  </si>
  <si>
    <t>032-0063</t>
  </si>
  <si>
    <t>Grundy</t>
  </si>
  <si>
    <t>ILL 129</t>
  </si>
  <si>
    <t xml:space="preserve"> 2.00 MI. NORTH OF GARDNER Mazon River</t>
  </si>
  <si>
    <t>032-0072</t>
  </si>
  <si>
    <t>ILL 47</t>
  </si>
  <si>
    <t xml:space="preserve"> 0.95 MI. SOUTH OF ILL 113    Drainage Ditch</t>
  </si>
  <si>
    <t>038-0019</t>
  </si>
  <si>
    <t xml:space="preserve"> 2.20 MI. NORTH OF U.S. 52</t>
  </si>
  <si>
    <t>1955</t>
  </si>
  <si>
    <t>038-0042</t>
  </si>
  <si>
    <t xml:space="preserve"> 0.25 MI. S. OF DEL RAY RD.</t>
  </si>
  <si>
    <t>038-0103</t>
  </si>
  <si>
    <t xml:space="preserve"> 1.73 MI. EAST OF IL 49          Iroquois River</t>
  </si>
  <si>
    <t>038-0185</t>
  </si>
  <si>
    <t>OLD US 45</t>
  </si>
  <si>
    <t xml:space="preserve"> 2.30 MI. S. OF CHEBANSE</t>
  </si>
  <si>
    <t>046-0030</t>
  </si>
  <si>
    <t xml:space="preserve"> 1.25 MI. E. OF ESSEX RD.      Granary Creek</t>
  </si>
  <si>
    <t>1959</t>
  </si>
  <si>
    <t>046-0032</t>
  </si>
  <si>
    <t xml:space="preserve"> 0.20 MI. E. OF HERSHER RD. E. Br. Horse Creek</t>
  </si>
  <si>
    <t>046-0070</t>
  </si>
  <si>
    <t>US 45 &amp; 52</t>
  </si>
  <si>
    <t xml:space="preserve"> 1.20 MI. S. OF I-57              Minnie Creek</t>
  </si>
  <si>
    <t>1971</t>
  </si>
  <si>
    <t>050-0029</t>
  </si>
  <si>
    <t>IL 171</t>
  </si>
  <si>
    <t xml:space="preserve"> 3.20 MI. W. OF IL 178           Vermillion River</t>
  </si>
  <si>
    <t>1960</t>
  </si>
  <si>
    <t>050-0040</t>
  </si>
  <si>
    <t>US 34</t>
  </si>
  <si>
    <t xml:space="preserve"> 12.88 MI. E. OF IL 251            Indian Creek</t>
  </si>
  <si>
    <t>057-0190</t>
  </si>
  <si>
    <t>McLean</t>
  </si>
  <si>
    <t>IL 9</t>
  </si>
  <si>
    <t xml:space="preserve"> 0.48 MI. E. OF I-55                     Sugar Creek</t>
  </si>
  <si>
    <t>1980</t>
  </si>
  <si>
    <t>062-0028</t>
  </si>
  <si>
    <t>IL 116A</t>
  </si>
  <si>
    <t xml:space="preserve"> 6.75 MI. S. OF IL 17    S. Br. Crow Creek</t>
  </si>
  <si>
    <t>029-0001</t>
  </si>
  <si>
    <t>US 24</t>
  </si>
  <si>
    <t>Copperas Ck- .3mi E of W Jct Ill 9 at Banner</t>
  </si>
  <si>
    <t>036-0002</t>
  </si>
  <si>
    <t>P.D. Creek-2.6 mi W of Jct. Ill 164</t>
  </si>
  <si>
    <t>036-3003</t>
  </si>
  <si>
    <t xml:space="preserve">Henderson </t>
  </si>
  <si>
    <t xml:space="preserve">Carman Rd </t>
  </si>
  <si>
    <t>Dugout Creek - .1 mi N of Jct . Ill 96</t>
  </si>
  <si>
    <t>037-0072</t>
  </si>
  <si>
    <t>Il. 78</t>
  </si>
  <si>
    <t>Indian Creek -.5 mi  S of Jct US 34</t>
  </si>
  <si>
    <t>055-0016</t>
  </si>
  <si>
    <t>McDonough</t>
  </si>
  <si>
    <t>Ill 9</t>
  </si>
  <si>
    <t>Drowning Frk - 2.1 mi W of Jct Ill 41</t>
  </si>
  <si>
    <t>072-0058</t>
  </si>
  <si>
    <t>Peoria</t>
  </si>
  <si>
    <t>Air. Rd</t>
  </si>
  <si>
    <t xml:space="preserve">Kickapoo Cr.&amp; NW RR -Ill 116 </t>
  </si>
  <si>
    <t>072-0063</t>
  </si>
  <si>
    <t>Farmingt.Rd</t>
  </si>
  <si>
    <t>Kickapoo Cr - intersection of Creek Rd</t>
  </si>
  <si>
    <t>090-0053</t>
  </si>
  <si>
    <t>Tazwell</t>
  </si>
  <si>
    <t>Il 29</t>
  </si>
  <si>
    <t>Crane Cr - 1.4 mi S Ill 122</t>
  </si>
  <si>
    <t>090-0060</t>
  </si>
  <si>
    <t>Ill9</t>
  </si>
  <si>
    <t>Dillon Cr - 2.2 mi W of Jct Ill 121</t>
  </si>
  <si>
    <t>090-0087</t>
  </si>
  <si>
    <t>Old Ill 121</t>
  </si>
  <si>
    <t>Mackinaw Riv. - 1 mi N Ill 122</t>
  </si>
  <si>
    <t>094-0004</t>
  </si>
  <si>
    <t>Warren</t>
  </si>
  <si>
    <t>US 67</t>
  </si>
  <si>
    <t>Cedar Cr - 2.5 mi N of N Jct US 34</t>
  </si>
  <si>
    <t>102-0039</t>
  </si>
  <si>
    <t>Woodford</t>
  </si>
  <si>
    <t>Ill 26</t>
  </si>
  <si>
    <t>Blue Cr - 5 mi N of Tazwell Co.Ln ( S edge Springbay</t>
  </si>
  <si>
    <t>010-0071</t>
  </si>
  <si>
    <t>Royal Road over Spoon R.  2.8 mi W. of Royal</t>
  </si>
  <si>
    <t>010-0117</t>
  </si>
  <si>
    <t>C.H. 16</t>
  </si>
  <si>
    <t>Embarras R.  E. of Pesotum; F.A.S. 572; Sec. 50BR; E of St. Mary School; US fr. mouth of E Branch Embarras R.</t>
  </si>
  <si>
    <t>010-0122</t>
  </si>
  <si>
    <t>C.H. 529</t>
  </si>
  <si>
    <t>Kaskaskia R.  S.W. of Sadorus</t>
  </si>
  <si>
    <t>015-0020</t>
  </si>
  <si>
    <t>Polecat Creek  E. of Ashmore  Sta. 489+06.5</t>
  </si>
  <si>
    <t>015-0030</t>
  </si>
  <si>
    <t>IL-133</t>
  </si>
  <si>
    <t>Embarras R.  2 mi W. of Oakland</t>
  </si>
  <si>
    <t>015-0065</t>
  </si>
  <si>
    <t>C.H. 9</t>
  </si>
  <si>
    <t>Kickapoo Creek  S.E. of Matoon</t>
  </si>
  <si>
    <t>018-0011</t>
  </si>
  <si>
    <t>Cumberland</t>
  </si>
  <si>
    <t>Ranger Creek  5 mi E. of Greenup</t>
  </si>
  <si>
    <t>020-0010</t>
  </si>
  <si>
    <t>DeWitt</t>
  </si>
  <si>
    <t>Clinton Lake (Salt Creek?)  4 mi E. of Clinton  S. of dam.</t>
  </si>
  <si>
    <t>020-0020</t>
  </si>
  <si>
    <t>IL- 54</t>
  </si>
  <si>
    <t>Salt Creek 2 mi. east of Kenney</t>
  </si>
  <si>
    <t>021-0028</t>
  </si>
  <si>
    <t xml:space="preserve">IL-130  </t>
  </si>
  <si>
    <t xml:space="preserve">Embarras River  Villa Grove </t>
  </si>
  <si>
    <t>021-0052</t>
  </si>
  <si>
    <t>Brushy Fork River  E. edge Newman</t>
  </si>
  <si>
    <t>023-0028</t>
  </si>
  <si>
    <t>Hughs Drain   2 mi. east of IL 49</t>
  </si>
  <si>
    <t>070-0034</t>
  </si>
  <si>
    <t>Moultrie</t>
  </si>
  <si>
    <t>IL-121</t>
  </si>
  <si>
    <t>Crabapple Creek at Coles/Moultrie Co. Line</t>
  </si>
  <si>
    <t>087-0020</t>
  </si>
  <si>
    <t>Kaskaskia R. just below the dam at Shelbyville</t>
  </si>
  <si>
    <t>092-0065</t>
  </si>
  <si>
    <t>IL-119</t>
  </si>
  <si>
    <t>N. Fork of Vermilion R. 2.1 mi.east of IL-1</t>
  </si>
  <si>
    <t>092-0195</t>
  </si>
  <si>
    <t>C.H. 3</t>
  </si>
  <si>
    <t>trib. to N Fork Vermilion R at Bowman Rd. at south edge of Bismarck</t>
  </si>
  <si>
    <t>001-0010</t>
  </si>
  <si>
    <t>US-24</t>
  </si>
  <si>
    <t>Homan Creek  at the xsection of N 12th St.</t>
  </si>
  <si>
    <t>001-0011</t>
  </si>
  <si>
    <t>Cedar Creek  North 3rd Street in Quincy</t>
  </si>
  <si>
    <t>001-0024</t>
  </si>
  <si>
    <t>IL-104</t>
  </si>
  <si>
    <t>Mill Creek  4 mi. east of Quincy</t>
  </si>
  <si>
    <t>001-0062</t>
  </si>
  <si>
    <t>IL-336</t>
  </si>
  <si>
    <t>Mill Creek  1 mi. SW of IL-96</t>
  </si>
  <si>
    <t>001-0066</t>
  </si>
  <si>
    <t>IL-57</t>
  </si>
  <si>
    <t>Fall Creek  0.5 mi. north of Fall Creek  IL</t>
  </si>
  <si>
    <t>011-0007</t>
  </si>
  <si>
    <t>Christian</t>
  </si>
  <si>
    <t>IL-29</t>
  </si>
  <si>
    <t>Clear Creek  1 mi. NW of Sharpsburg</t>
  </si>
  <si>
    <t>011-0018</t>
  </si>
  <si>
    <t>IL-48</t>
  </si>
  <si>
    <t>Bear Creek   1 mi. SW of Palmer</t>
  </si>
  <si>
    <t>034-0061</t>
  </si>
  <si>
    <t>IL-9</t>
  </si>
  <si>
    <t>Camp Creek  0.1 mi. east of IL-9</t>
  </si>
  <si>
    <t>054-0070</t>
  </si>
  <si>
    <t>Logan</t>
  </si>
  <si>
    <t>Prairie Creek 1 mi NW of New Holland</t>
  </si>
  <si>
    <t>059-0014</t>
  </si>
  <si>
    <t>IL-111</t>
  </si>
  <si>
    <t>Bear Creek  1.2 mi south of Route 108</t>
  </si>
  <si>
    <t>059-0023</t>
  </si>
  <si>
    <t>MaCoupin Creek 2.0 mi E of Carlinville</t>
  </si>
  <si>
    <t>084-0139</t>
  </si>
  <si>
    <t>Sangamon</t>
  </si>
  <si>
    <t>Lick Creek  2.25 mi. north of Chatham</t>
  </si>
  <si>
    <t>017-0005</t>
  </si>
  <si>
    <t>Crawford</t>
  </si>
  <si>
    <t>over Sugar Creek  FAP-132  D-97-031-93  1 mi. N of Lawrence Co. Line</t>
  </si>
  <si>
    <t>017-0007</t>
  </si>
  <si>
    <t>IL-33</t>
  </si>
  <si>
    <t>Lamotte Creek SE of Palestine</t>
  </si>
  <si>
    <t>025-0035</t>
  </si>
  <si>
    <t>Effingham</t>
  </si>
  <si>
    <t>Big Salt Creek</t>
  </si>
  <si>
    <t>025-0082</t>
  </si>
  <si>
    <t>Little Salt Creek 2.5 mi. NW of Dietrich</t>
  </si>
  <si>
    <t>026-0035</t>
  </si>
  <si>
    <t>over Vandalia Ditch  FAP-60  D-97-031-93  1.5 mi. S of US-40</t>
  </si>
  <si>
    <t>033-0026</t>
  </si>
  <si>
    <t>Hamilton</t>
  </si>
  <si>
    <t>IL-242</t>
  </si>
  <si>
    <t>Shelton Creek 1.4 mi. S of Wayne C.L. (leveed drainage ditch)</t>
  </si>
  <si>
    <t>041-0020</t>
  </si>
  <si>
    <t>Jefferson</t>
  </si>
  <si>
    <t>over Elk Horn Creek  FAP-821  D-97-031-93  4.4 mi. E of Wash. Co. Line</t>
  </si>
  <si>
    <t>041-0048</t>
  </si>
  <si>
    <t>IL-142</t>
  </si>
  <si>
    <t>Rocky Branch 1.3 mi. SE of Belle River (other lane crosses a different stream in same floodplain</t>
  </si>
  <si>
    <t>051-0006</t>
  </si>
  <si>
    <t>Lawrence</t>
  </si>
  <si>
    <t>Embarass River at Lawrenceville</t>
  </si>
  <si>
    <t>061-0006</t>
  </si>
  <si>
    <t>Marion</t>
  </si>
  <si>
    <t>Old Rt. 51</t>
  </si>
  <si>
    <t>Prairie Creek 0.2 mi. S of Sandoval</t>
  </si>
  <si>
    <t>061-0041</t>
  </si>
  <si>
    <t>US-50</t>
  </si>
  <si>
    <t>Skillet Fork Creek 2 mi. E of Clay C.L.</t>
  </si>
  <si>
    <t>096-0001</t>
  </si>
  <si>
    <t>Wayne</t>
  </si>
  <si>
    <t>Shoe Creek N edge of Wayne Co.</t>
  </si>
  <si>
    <t>096-0007</t>
  </si>
  <si>
    <t>Dry Fork 1.75 mi. E of Sims Rd.</t>
  </si>
  <si>
    <t>097-0005</t>
  </si>
  <si>
    <t>White</t>
  </si>
  <si>
    <t>over French Cr.  FAP-132  D-97-031-93  2 mi. S Grayville  approx. 1 mi. US of Wabash R.  on edge of Wabash R. floodplain</t>
  </si>
  <si>
    <t>097-0010</t>
  </si>
  <si>
    <t>Flanders Creek 3 mi. S of Carmi</t>
  </si>
  <si>
    <t>042-0021</t>
  </si>
  <si>
    <t>IL-109</t>
  </si>
  <si>
    <t>Unnamed Creek 2.5 miles S of Jerseyille</t>
  </si>
  <si>
    <t>060-0131</t>
  </si>
  <si>
    <t>IL-160</t>
  </si>
  <si>
    <t>Silver Creek 0.6 miles S of Grantfork</t>
  </si>
  <si>
    <t>060-0201</t>
  </si>
  <si>
    <t>IL-143</t>
  </si>
  <si>
    <t>Wood River 1.27 miles W of IL-3</t>
  </si>
  <si>
    <t>079-0011</t>
  </si>
  <si>
    <t>Mary's River 1.3 miles S of Chester</t>
  </si>
  <si>
    <t>002-0011</t>
  </si>
  <si>
    <t>IL-3</t>
  </si>
  <si>
    <t>Pigeon Roost Creek - West of Olive Branch</t>
  </si>
  <si>
    <t>030-0001</t>
  </si>
  <si>
    <t>Un. Crk. 1 mile E of Shawneetown</t>
  </si>
  <si>
    <t>030-0016</t>
  </si>
  <si>
    <t>Cypress Brnch. 2.2 Miles E. of IL 1</t>
  </si>
  <si>
    <t>030-0017</t>
  </si>
  <si>
    <t>Cypress Ditch  at Junction</t>
  </si>
  <si>
    <t>030-0019</t>
  </si>
  <si>
    <t>Crawford Creek - West of Ridgeway</t>
  </si>
  <si>
    <t>030-0022</t>
  </si>
  <si>
    <t>Eagle Creek at Gibsonia</t>
  </si>
  <si>
    <t>035-0004</t>
  </si>
  <si>
    <t>Hardin</t>
  </si>
  <si>
    <t>IL-34</t>
  </si>
  <si>
    <t>Rose Creek - South of Herod</t>
  </si>
  <si>
    <t>035-0010</t>
  </si>
  <si>
    <t>IL-146</t>
  </si>
  <si>
    <t>Big Creek - West of Elizabethtown</t>
  </si>
  <si>
    <t>035-0011</t>
  </si>
  <si>
    <t>Hosick Creek - East of Elizabethtown</t>
  </si>
  <si>
    <t>039-0026</t>
  </si>
  <si>
    <t>Jackson</t>
  </si>
  <si>
    <t>Worthen Bayou - West of Sand Ridge</t>
  </si>
  <si>
    <t>044-0009</t>
  </si>
  <si>
    <t>Johnson</t>
  </si>
  <si>
    <t>Dutchman Creek - South of Vienna</t>
  </si>
  <si>
    <t>064-0036</t>
  </si>
  <si>
    <t>Massac</t>
  </si>
  <si>
    <t>US -45</t>
  </si>
  <si>
    <t>Massac Creek - East of Metropolis</t>
  </si>
  <si>
    <t>073-0017</t>
  </si>
  <si>
    <t>IL-154</t>
  </si>
  <si>
    <t>Little Beaucoup Creek - North of Duquoin</t>
  </si>
  <si>
    <t>036-0028</t>
  </si>
  <si>
    <t>S. Henderson Cr - .3 mi E of E Jct Ill 94</t>
  </si>
  <si>
    <t>1921/1971</t>
  </si>
  <si>
    <t>3&amp;5</t>
  </si>
  <si>
    <t>055-0015</t>
  </si>
  <si>
    <t>N. Frk Crooked Cr. - 3.1mi W of Jct Ill 41</t>
  </si>
  <si>
    <t>085-0003</t>
  </si>
  <si>
    <t>Schuyler</t>
  </si>
  <si>
    <t>Sugar Cr - .3 mi S of Fulton Co. Line</t>
  </si>
  <si>
    <t>1925/1971</t>
  </si>
  <si>
    <t>2 or 3 ?</t>
  </si>
  <si>
    <t>010-0220</t>
  </si>
  <si>
    <t>Salt Fork drainage ditch, 1 mi N. of St. Joseph; F.A.S. 516; Sec. 240B-MFT</t>
  </si>
  <si>
    <t>&lt; 1</t>
  </si>
  <si>
    <t>015-0036</t>
  </si>
  <si>
    <t>S.H. 3</t>
  </si>
  <si>
    <t>Little Embarras R., 2.5 mi S. of Oakland</t>
  </si>
  <si>
    <t>018-0018</t>
  </si>
  <si>
    <t>Cottonwood Creek, 1 mi S. of Toledo</t>
  </si>
  <si>
    <t>1000' US</t>
  </si>
  <si>
    <t>026-0034</t>
  </si>
  <si>
    <t>Kaskaskia River at Vandalia</t>
  </si>
  <si>
    <t>051-0038</t>
  </si>
  <si>
    <t>IL-250</t>
  </si>
  <si>
    <t>Shirley Creek at Sumner</t>
  </si>
  <si>
    <t>093-0003</t>
  </si>
  <si>
    <t>Wabash</t>
  </si>
  <si>
    <t>over Crawfish Cr., FAP-132, D-97-031-93, 2 mi. S of Patton</t>
  </si>
  <si>
    <t>NA</t>
  </si>
  <si>
    <t>Anomolies on envelope curves in yellow</t>
  </si>
  <si>
    <t>VALIDATION BRIDGES</t>
  </si>
  <si>
    <t>-1-out of</t>
  </si>
  <si>
    <t>1-straight away</t>
  </si>
  <si>
    <t xml:space="preserve"> bank</t>
  </si>
  <si>
    <t>3-point of bend</t>
  </si>
  <si>
    <t>3-no change</t>
  </si>
  <si>
    <t>angle of</t>
  </si>
  <si>
    <t>pier dist.</t>
  </si>
  <si>
    <t>bank, ft</t>
  </si>
  <si>
    <t>016-0239</t>
  </si>
  <si>
    <t>BUSSE HIGHWAY</t>
  </si>
  <si>
    <t>FARMERS CREEK</t>
  </si>
  <si>
    <t>016-0339</t>
  </si>
  <si>
    <t>US RTES 12, 20 &amp; 45</t>
  </si>
  <si>
    <t>SALT CREEK</t>
  </si>
  <si>
    <t>vert</t>
  </si>
  <si>
    <t>016-0557</t>
  </si>
  <si>
    <t>ILLINOIS  ROUTE  83</t>
  </si>
  <si>
    <t>016-0702</t>
  </si>
  <si>
    <t>FIRST AVENUE</t>
  </si>
  <si>
    <t>016-1033</t>
  </si>
  <si>
    <t>DEMPSTER STREET (US 14)</t>
  </si>
  <si>
    <t>022-0022</t>
  </si>
  <si>
    <t>ILL RT 38 (ROOSEVELT RD)</t>
  </si>
  <si>
    <t>045-0034</t>
  </si>
  <si>
    <t>Kane</t>
  </si>
  <si>
    <t>US ROUTE  30</t>
  </si>
  <si>
    <t>WELCH CREEK</t>
  </si>
  <si>
    <t>049-0053</t>
  </si>
  <si>
    <t>NW RAMP ILL RT 120 &amp; 21</t>
  </si>
  <si>
    <t>056-0019</t>
  </si>
  <si>
    <t>US  ROUTE  12</t>
  </si>
  <si>
    <t>N. BR. NIPPERSINK CRK</t>
  </si>
  <si>
    <t>099-0113</t>
  </si>
  <si>
    <t>ILL  ROUTE  50</t>
  </si>
  <si>
    <t>ROCK CREEK</t>
  </si>
  <si>
    <t>099-0293</t>
  </si>
  <si>
    <t>US  ROUTE  45</t>
  </si>
  <si>
    <t>HICKORY CREEK</t>
  </si>
  <si>
    <t>101-0026</t>
  </si>
  <si>
    <t>Beltline Rd</t>
  </si>
  <si>
    <t>Kishwakee R. - E of Greater Rockford Airport</t>
  </si>
  <si>
    <t>101-0060</t>
  </si>
  <si>
    <t>006-0114</t>
  </si>
  <si>
    <t>Rt 89</t>
  </si>
  <si>
    <t>Bureau Cr. - 1 mi. N of Tiskilwa</t>
  </si>
  <si>
    <t>043-0010</t>
  </si>
  <si>
    <t>U.S. 20</t>
  </si>
  <si>
    <t>over Apple River, S.B.I. Route 5, Section 28BR</t>
  </si>
  <si>
    <t>043-0036</t>
  </si>
  <si>
    <t>over Rush Creek, FA 301, S.B.I. Rte 5, Sec 24B-1</t>
  </si>
  <si>
    <t>101-0125</t>
  </si>
  <si>
    <t>over Rock R, FA 734, Sec 77-1B, also SN 101-0126</t>
  </si>
  <si>
    <t>043-0047</t>
  </si>
  <si>
    <t>over Sinsinawa R, FA 301 (old 5), Sec 30BR, WB lanes</t>
  </si>
  <si>
    <t>098-0034</t>
  </si>
  <si>
    <t>FAS 1198, over Rock River</t>
  </si>
  <si>
    <t>027-0006</t>
  </si>
  <si>
    <t xml:space="preserve"> 0.07 MI. WEST OF ILL 47               Creek</t>
  </si>
  <si>
    <t>027-0067</t>
  </si>
  <si>
    <t xml:space="preserve"> 1.66 MI. EAST OF ILL 47                 Slough</t>
  </si>
  <si>
    <t>032-0023</t>
  </si>
  <si>
    <t>ILL 53</t>
  </si>
  <si>
    <t xml:space="preserve"> 1.30 MI. NORTH OF GARDNER Mazon River</t>
  </si>
  <si>
    <t>1969</t>
  </si>
  <si>
    <t>032-0080</t>
  </si>
  <si>
    <t xml:space="preserve"> NORTH OF INTERSTATE 55 WFk Gooseberry</t>
  </si>
  <si>
    <t>1974</t>
  </si>
  <si>
    <t>038-0040</t>
  </si>
  <si>
    <t xml:space="preserve"> 0.85 MI. NORTH OF U.S. 24</t>
  </si>
  <si>
    <t>038-0099</t>
  </si>
  <si>
    <t>O.R. 76A</t>
  </si>
  <si>
    <t xml:space="preserve"> 2.70 MI.NORTH OF IL 9</t>
  </si>
  <si>
    <t>038-0122</t>
  </si>
  <si>
    <t>IL 116</t>
  </si>
  <si>
    <t xml:space="preserve"> 3.81 MI. WEST OF I-57</t>
  </si>
  <si>
    <t>1972</t>
  </si>
  <si>
    <t>038-0172</t>
  </si>
  <si>
    <t xml:space="preserve"> 2.15 MI. W. OF I-57                    Spoil Bank</t>
  </si>
  <si>
    <t>1924</t>
  </si>
  <si>
    <t>046-0027</t>
  </si>
  <si>
    <t xml:space="preserve"> 0.90 MI. E. OF REDDICK       Reddick Run Creek</t>
  </si>
  <si>
    <t>046-0046</t>
  </si>
  <si>
    <t xml:space="preserve"> 1.50 MI. N. OF MANTENO RD.   Rock Creek</t>
  </si>
  <si>
    <t>1967</t>
  </si>
  <si>
    <t>046-0074</t>
  </si>
  <si>
    <t>IL 113</t>
  </si>
  <si>
    <t xml:space="preserve"> 4.70 MI. N. OF IL 17            Wiley Creek</t>
  </si>
  <si>
    <t>046-2003</t>
  </si>
  <si>
    <t xml:space="preserve"> 2.50 MI. N. OF IL 17        Drainage Ditch</t>
  </si>
  <si>
    <t>1900</t>
  </si>
  <si>
    <t>050-0021</t>
  </si>
  <si>
    <t xml:space="preserve"> 3.63 MI. S. OF IL 71                Bailey Creek</t>
  </si>
  <si>
    <t>050-0045</t>
  </si>
  <si>
    <t>IL 23</t>
  </si>
  <si>
    <t xml:space="preserve"> 3.00 MI. S. OF US 52                 Buck Creek</t>
  </si>
  <si>
    <t>050-0066</t>
  </si>
  <si>
    <t xml:space="preserve"> 6.78 MI. N. OF US 6         Brumbach Creek</t>
  </si>
  <si>
    <t>057-0201</t>
  </si>
  <si>
    <t>IL 165</t>
  </si>
  <si>
    <t xml:space="preserve"> 2.87 MI. N. OF IL 9              Money Creek</t>
  </si>
  <si>
    <t>1986</t>
  </si>
  <si>
    <t>102-0036</t>
  </si>
  <si>
    <t>IL 89</t>
  </si>
  <si>
    <t xml:space="preserve"> 1.30 MI. N. OF IL 116       trib. to Partridge Creek</t>
  </si>
  <si>
    <t>029-0009</t>
  </si>
  <si>
    <t>Il Rt 41</t>
  </si>
  <si>
    <t>Gallet Cr - 1.8 mi S of S edge of Avaon</t>
  </si>
  <si>
    <t>029-0017</t>
  </si>
  <si>
    <t>Little Sister Cr - 1.5 mi W of Ill 78</t>
  </si>
  <si>
    <t>029-0043</t>
  </si>
  <si>
    <t xml:space="preserve">Pump St </t>
  </si>
  <si>
    <t>Thompson Drain.Ditch-1.9 mi N Jct US136 at IL78&amp;97</t>
  </si>
  <si>
    <t>036-3001</t>
  </si>
  <si>
    <t>Carman Rd</t>
  </si>
  <si>
    <t>Ellison Creek - 1.5 mi E of Chinn St in Gulfport</t>
  </si>
  <si>
    <t>048-0026</t>
  </si>
  <si>
    <t>Pope Creek - 2.4 mi S of Jct Ill 17</t>
  </si>
  <si>
    <t>048-0041</t>
  </si>
  <si>
    <t>Il 180</t>
  </si>
  <si>
    <t>Caldwell Cr- 4. mi N of Jct US 150</t>
  </si>
  <si>
    <t>072-0008</t>
  </si>
  <si>
    <t>US 24&amp;Il 9</t>
  </si>
  <si>
    <t>Little LeMarsh Cr -4 mi Sof N Jct Ill 9</t>
  </si>
  <si>
    <t>088-0019</t>
  </si>
  <si>
    <t>Stark</t>
  </si>
  <si>
    <t>Ill 91</t>
  </si>
  <si>
    <t>Prince Run Cr Trib-3.3 mi N 0f W Jct Ill 90</t>
  </si>
  <si>
    <t>090-0068</t>
  </si>
  <si>
    <t>Ten Mile Cr -.4 mi N of Jct Ill 116</t>
  </si>
  <si>
    <t>094-0009</t>
  </si>
  <si>
    <t>Il 164</t>
  </si>
  <si>
    <t>Cedar Cr - 1.5 mi E of E Jct Us 34 (E of Monmouth)</t>
  </si>
  <si>
    <t>010-0064</t>
  </si>
  <si>
    <t>South Branch of Big Ditch, 2 mi W. of I-57</t>
  </si>
  <si>
    <t>010-0090</t>
  </si>
  <si>
    <t>Salt Fork R., 1 mi N.E.of Sidney</t>
  </si>
  <si>
    <t>2.5</t>
  </si>
  <si>
    <t>2</t>
  </si>
  <si>
    <t>010-0135</t>
  </si>
  <si>
    <t>Copper Slough, W. edge of Champaign; Springfield Ave.?</t>
  </si>
  <si>
    <t>010-0237</t>
  </si>
  <si>
    <t>Saline Br. drainage ditch, between Leverett &amp; US-45</t>
  </si>
  <si>
    <t>010-0252</t>
  </si>
  <si>
    <t>Upper Salt Fork drainage ditch, 1 mi E. of Rantoul</t>
  </si>
  <si>
    <t>012-0036</t>
  </si>
  <si>
    <t>IL- 49</t>
  </si>
  <si>
    <t>W. Fork Creek of Emabarras R., N. of Westfield</t>
  </si>
  <si>
    <t>015-0056</t>
  </si>
  <si>
    <t>Kaskaskia R., in Cooks Mills</t>
  </si>
  <si>
    <t>018-0051</t>
  </si>
  <si>
    <t>I-70</t>
  </si>
  <si>
    <t>Range Creek, 5.5 mi E. of IL-130 interchange</t>
  </si>
  <si>
    <t>021-0012</t>
  </si>
  <si>
    <t>Scattering Fork, 3/4 mi. N. of US 36 (Tuscola)</t>
  </si>
  <si>
    <t>021-0049</t>
  </si>
  <si>
    <t>IL-130</t>
  </si>
  <si>
    <t>Deer Creek, 2mi. N of 133</t>
  </si>
  <si>
    <t>023-0005</t>
  </si>
  <si>
    <t>So. Fr. ofBrouilletts Cr., 5.5 miles north of Paris</t>
  </si>
  <si>
    <t>070-0004</t>
  </si>
  <si>
    <t>Kaskaskia R. north of Allenville</t>
  </si>
  <si>
    <t>074-0025</t>
  </si>
  <si>
    <t>FAS 535</t>
  </si>
  <si>
    <t>Sangamon R. NW of White Heath, Shady Rest Rd.</t>
  </si>
  <si>
    <t>092-0036</t>
  </si>
  <si>
    <t>Vermilion R south side of Danville (Memorial Br.)</t>
  </si>
  <si>
    <t>092-0118</t>
  </si>
  <si>
    <t>SA 12</t>
  </si>
  <si>
    <t>stream 0.7 mi. north of Fithian</t>
  </si>
  <si>
    <t>092-0191</t>
  </si>
  <si>
    <t>stream 0.2 mi. south of Hoopeston</t>
  </si>
  <si>
    <t>001-0002</t>
  </si>
  <si>
    <t>Big Neck Creek, 0.5 mi. N of 94</t>
  </si>
  <si>
    <t>001-0013</t>
  </si>
  <si>
    <t>Curtis Creek, 1.6 mi. S of US-24</t>
  </si>
  <si>
    <t>001-0055</t>
  </si>
  <si>
    <t>Burton Creek, 3 mi. SE of Quincy</t>
  </si>
  <si>
    <t>001-0070</t>
  </si>
  <si>
    <t>Mill Creek, 4 mi. east of Quincy</t>
  </si>
  <si>
    <t>011-0011</t>
  </si>
  <si>
    <t>Flatt Creek just SE of Taylorville</t>
  </si>
  <si>
    <t>034-0015</t>
  </si>
  <si>
    <t>IL-9 &amp; IL-96</t>
  </si>
  <si>
    <t>State Road Ditch 1.4 mi E of Niota</t>
  </si>
  <si>
    <t>054-0022</t>
  </si>
  <si>
    <t>North Branch of Lake Fork, 4 mi SE of Mt. Pulaski</t>
  </si>
  <si>
    <t>059-0013</t>
  </si>
  <si>
    <t>Lick Creek, 4 mi. south of Hettick</t>
  </si>
  <si>
    <t>059-0034</t>
  </si>
  <si>
    <t>Hodges Creek 5.8 mi E of US-67</t>
  </si>
  <si>
    <t>069-0007</t>
  </si>
  <si>
    <t>Morgan</t>
  </si>
  <si>
    <t>US-67 &amp; IL-104</t>
  </si>
  <si>
    <t>Town Brook, SW edge of Jacksonville</t>
  </si>
  <si>
    <t>084-0062</t>
  </si>
  <si>
    <t>sangamon</t>
  </si>
  <si>
    <t>IL Rt 104</t>
  </si>
  <si>
    <t>John's Creek - 1/2  way betw. Auburn &amp; Waverly</t>
  </si>
  <si>
    <t>086-0039</t>
  </si>
  <si>
    <t>scott</t>
  </si>
  <si>
    <t>Il. RT 100</t>
  </si>
  <si>
    <t>Walnut Creek - 1.5 mi. N. of Us 36&amp; 54</t>
  </si>
  <si>
    <t>025-0024</t>
  </si>
  <si>
    <t>Green Creek 1.5 mi. S of Shelby Co. line</t>
  </si>
  <si>
    <t>026-0026</t>
  </si>
  <si>
    <t>Old Hickory Creek S of Vandalia (abandoned channel)</t>
  </si>
  <si>
    <t>033-0024</t>
  </si>
  <si>
    <t>Blairsville Rd,</t>
  </si>
  <si>
    <t>over trib. to Big Cr.,parallel to IL-242, FAS-882, D-97-031-93, drive 3.5 mi. N of McLeansboro, turn R onto Blairsville Rd.and immediately cross SN 033-0024</t>
  </si>
  <si>
    <t>041-0032</t>
  </si>
  <si>
    <t>IL-37</t>
  </si>
  <si>
    <t>Casey Fork 2 mi. S of IL-148</t>
  </si>
  <si>
    <t>061-0005</t>
  </si>
  <si>
    <t>East Fork of Kaskaskia R. 10 mi. S of Fayette Co. line</t>
  </si>
  <si>
    <t>093-0014</t>
  </si>
  <si>
    <t>Wabash River at Mt. Carmel</t>
  </si>
  <si>
    <t>096-0029</t>
  </si>
  <si>
    <t>Four Mile Creek 2.5 mi. S of Wayne City (leveed dwnstm)</t>
  </si>
  <si>
    <t>003-0033</t>
  </si>
  <si>
    <t>Rocky Ford Creek 1.2 miles east of Pierron</t>
  </si>
  <si>
    <t>031-0006</t>
  </si>
  <si>
    <t>OR-150</t>
  </si>
  <si>
    <t>Hurricane Creek and CM&amp;H Railroad</t>
  </si>
  <si>
    <t>042-0005</t>
  </si>
  <si>
    <t>Unnamed stream 1 mile W of IL Route 100</t>
  </si>
  <si>
    <t>042-0020</t>
  </si>
  <si>
    <t>Unnamed Creek 2 miles S of Jerseyville</t>
  </si>
  <si>
    <t>060-0167</t>
  </si>
  <si>
    <t>Canteen Creek 1.8 Miles E. of jct 159/L road</t>
  </si>
  <si>
    <t>060-0246</t>
  </si>
  <si>
    <t>Unnamed Creek 1.4 miles E of I-55</t>
  </si>
  <si>
    <t>079-0400</t>
  </si>
  <si>
    <t>Unnamed Creek 2.5 Miles S of Tilden T</t>
  </si>
  <si>
    <t>082-0134</t>
  </si>
  <si>
    <t>IL-163</t>
  </si>
  <si>
    <t>Prairie Dupont Creek 4.6 miles S of IL-157</t>
  </si>
  <si>
    <t>082-0400</t>
  </si>
  <si>
    <t>IL-158</t>
  </si>
  <si>
    <t>Unnamed Creek 300 ft S of IL-15</t>
  </si>
  <si>
    <t>095-0010</t>
  </si>
  <si>
    <t>Nashville Creek 0.5 miles E of IL-127</t>
  </si>
  <si>
    <t>002-0008</t>
  </si>
  <si>
    <t>Drainage Ditch East of East Cape Girardeau</t>
  </si>
  <si>
    <t>028-0049</t>
  </si>
  <si>
    <t>Franklin</t>
  </si>
  <si>
    <t>Fr. Rd. 5</t>
  </si>
  <si>
    <t>Un. Crk. SW of St. Andrews Cemetary</t>
  </si>
  <si>
    <t>030-0014</t>
  </si>
  <si>
    <t>Cypress Ditch - North of Junction</t>
  </si>
  <si>
    <t>030-0018</t>
  </si>
  <si>
    <t>Cane Creek 1 mi South of Omaha</t>
  </si>
  <si>
    <t>035-0001</t>
  </si>
  <si>
    <t>Harris Creek - South of Shawneetown</t>
  </si>
  <si>
    <t xml:space="preserve">  </t>
  </si>
  <si>
    <t>035-0005</t>
  </si>
  <si>
    <t>Pinhook Creek - South of Herod</t>
  </si>
  <si>
    <t>035-0012</t>
  </si>
  <si>
    <t>Peters Creek - East of Elizabethtown</t>
  </si>
  <si>
    <t>044-0011</t>
  </si>
  <si>
    <t>Cache River 0.5 Miles S. of W. Vienna</t>
  </si>
  <si>
    <t>073-0008</t>
  </si>
  <si>
    <t>IL-13/127</t>
  </si>
  <si>
    <t>Chicken Creek 2 Miles S of Pinckneyville</t>
  </si>
  <si>
    <t>095-0400</t>
  </si>
  <si>
    <t>Unnamed Creek 1.9 miles E of Nashville</t>
  </si>
  <si>
    <t>066-0003</t>
  </si>
  <si>
    <t>Mercer</t>
  </si>
  <si>
    <t>Pope Cr.- 3.1 mi S of Jct Ill 17</t>
  </si>
  <si>
    <t>1931/1970</t>
  </si>
  <si>
    <t>012-0021</t>
  </si>
  <si>
    <t>E. Mill Creek, 2 mi W. of Marshall</t>
  </si>
  <si>
    <t>3 &amp; 4</t>
  </si>
  <si>
    <t>021-0030</t>
  </si>
  <si>
    <t>Embarras River, 1.5mi. S. of US 36 (Camargo)</t>
  </si>
  <si>
    <t>051-0011</t>
  </si>
  <si>
    <t>Embarras River 0.5 mi. W of IL-1</t>
  </si>
  <si>
    <t>097-0004</t>
  </si>
  <si>
    <t>IL-64</t>
  </si>
  <si>
    <t>Wabash River SE of Grayville</t>
  </si>
  <si>
    <t>1 and 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</si>
</sst>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8.5"/>
      <name val="MS Sans Serif"/>
      <family val="2"/>
    </font>
    <font>
      <b/>
      <sz val="20"/>
      <name val="Arial"/>
      <family val="0"/>
    </font>
    <font>
      <b/>
      <sz val="20"/>
      <name val="Times New Roman"/>
      <family val="0"/>
    </font>
    <font>
      <b/>
      <sz val="22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4" fillId="0" borderId="1" xfId="0" applyFont="1" applyFill="1" applyBorder="1" applyAlignment="1" applyProtection="1">
      <alignment/>
      <protection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 applyProtection="1">
      <alignment horizontal="left"/>
      <protection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 applyProtection="1">
      <alignment horizontal="center"/>
      <protection/>
    </xf>
    <xf numFmtId="1" fontId="4" fillId="0" borderId="1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" xfId="0" applyNumberFormat="1" applyFont="1" applyFill="1" applyBorder="1" applyAlignment="1">
      <alignment/>
    </xf>
    <xf numFmtId="0" fontId="4" fillId="0" borderId="1" xfId="0" applyFont="1" applyFill="1" applyBorder="1" applyAlignment="1" quotePrefix="1">
      <alignment horizontal="left"/>
    </xf>
    <xf numFmtId="0" fontId="4" fillId="0" borderId="2" xfId="0" applyFont="1" applyFill="1" applyBorder="1" applyAlignment="1" applyProtection="1">
      <alignment horizontal="center"/>
      <protection/>
    </xf>
    <xf numFmtId="0" fontId="4" fillId="0" borderId="2" xfId="0" applyFont="1" applyFill="1" applyBorder="1" applyAlignment="1" applyProtection="1">
      <alignment horizontal="left"/>
      <protection/>
    </xf>
    <xf numFmtId="0" fontId="4" fillId="0" borderId="2" xfId="0" applyFont="1" applyFill="1" applyBorder="1" applyAlignment="1" applyProtection="1">
      <alignment horizontal="right"/>
      <protection/>
    </xf>
    <xf numFmtId="0" fontId="4" fillId="0" borderId="2" xfId="0" applyFont="1" applyFill="1" applyBorder="1" applyAlignment="1" applyProtection="1">
      <alignment horizontal="center" vertical="top"/>
      <protection/>
    </xf>
    <xf numFmtId="0" fontId="4" fillId="0" borderId="2" xfId="0" applyFont="1" applyFill="1" applyBorder="1" applyAlignment="1">
      <alignment/>
    </xf>
    <xf numFmtId="1" fontId="4" fillId="0" borderId="2" xfId="0" applyNumberFormat="1" applyFont="1" applyFill="1" applyBorder="1" applyAlignment="1">
      <alignment/>
    </xf>
    <xf numFmtId="0" fontId="4" fillId="0" borderId="2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 vertical="top"/>
    </xf>
    <xf numFmtId="16" fontId="4" fillId="0" borderId="2" xfId="0" applyNumberFormat="1" applyFont="1" applyFill="1" applyBorder="1" applyAlignment="1">
      <alignment/>
    </xf>
    <xf numFmtId="0" fontId="4" fillId="0" borderId="2" xfId="0" applyNumberFormat="1" applyFont="1" applyFill="1" applyBorder="1" applyAlignment="1">
      <alignment/>
    </xf>
    <xf numFmtId="17" fontId="4" fillId="0" borderId="2" xfId="0" applyNumberFormat="1" applyFont="1" applyFill="1" applyBorder="1" applyAlignment="1" quotePrefix="1">
      <alignment/>
    </xf>
    <xf numFmtId="0" fontId="4" fillId="0" borderId="1" xfId="0" applyFont="1" applyFill="1" applyBorder="1" applyAlignment="1">
      <alignment/>
    </xf>
    <xf numFmtId="1" fontId="4" fillId="0" borderId="1" xfId="0" applyNumberFormat="1" applyFont="1" applyFill="1" applyBorder="1" applyAlignment="1">
      <alignment/>
    </xf>
    <xf numFmtId="9" fontId="4" fillId="0" borderId="1" xfId="0" applyNumberFormat="1" applyFont="1" applyFill="1" applyBorder="1" applyAlignment="1">
      <alignment/>
    </xf>
    <xf numFmtId="0" fontId="4" fillId="0" borderId="2" xfId="0" applyNumberFormat="1" applyFont="1" applyFill="1" applyBorder="1" applyAlignment="1" quotePrefix="1">
      <alignment/>
    </xf>
    <xf numFmtId="17" fontId="4" fillId="0" borderId="2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/>
    </xf>
    <xf numFmtId="0" fontId="4" fillId="0" borderId="2" xfId="0" applyFont="1" applyFill="1" applyBorder="1" applyAlignment="1">
      <alignment/>
    </xf>
    <xf numFmtId="1" fontId="4" fillId="0" borderId="1" xfId="19" applyNumberFormat="1" applyFont="1" applyFill="1" applyBorder="1" applyAlignment="1">
      <alignment/>
    </xf>
    <xf numFmtId="49" fontId="4" fillId="0" borderId="2" xfId="0" applyNumberFormat="1" applyFont="1" applyFill="1" applyBorder="1" applyAlignment="1">
      <alignment/>
    </xf>
    <xf numFmtId="2" fontId="4" fillId="0" borderId="1" xfId="0" applyNumberFormat="1" applyFont="1" applyFill="1" applyBorder="1" applyAlignment="1">
      <alignment/>
    </xf>
    <xf numFmtId="16" fontId="4" fillId="0" borderId="2" xfId="0" applyNumberFormat="1" applyFont="1" applyFill="1" applyBorder="1" applyAlignment="1">
      <alignment/>
    </xf>
    <xf numFmtId="1" fontId="4" fillId="0" borderId="1" xfId="15" applyNumberFormat="1" applyFont="1" applyFill="1" applyBorder="1" applyAlignment="1">
      <alignment/>
    </xf>
    <xf numFmtId="16" fontId="4" fillId="0" borderId="2" xfId="0" applyNumberFormat="1" applyFont="1" applyFill="1" applyBorder="1" applyAlignment="1" quotePrefix="1">
      <alignment/>
    </xf>
    <xf numFmtId="164" fontId="4" fillId="0" borderId="1" xfId="0" applyNumberFormat="1" applyFont="1" applyFill="1" applyBorder="1" applyAlignment="1">
      <alignment/>
    </xf>
    <xf numFmtId="16" fontId="4" fillId="0" borderId="2" xfId="0" applyNumberFormat="1" applyFont="1" applyFill="1" applyBorder="1" applyAlignment="1" quotePrefix="1">
      <alignment/>
    </xf>
    <xf numFmtId="0" fontId="4" fillId="0" borderId="1" xfId="0" applyFont="1" applyFill="1" applyBorder="1" applyAlignment="1">
      <alignment horizontal="left"/>
    </xf>
    <xf numFmtId="16" fontId="4" fillId="0" borderId="0" xfId="0" applyNumberFormat="1" applyFont="1" applyFill="1" applyBorder="1" applyAlignment="1" quotePrefix="1">
      <alignment/>
    </xf>
    <xf numFmtId="0" fontId="4" fillId="0" borderId="0" xfId="0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0" fontId="4" fillId="0" borderId="2" xfId="0" applyFont="1" applyFill="1" applyBorder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Alignment="1" quotePrefix="1">
      <alignment/>
    </xf>
    <xf numFmtId="0" fontId="5" fillId="0" borderId="0" xfId="0" applyFont="1" applyAlignment="1" quotePrefix="1">
      <alignment horizontal="left"/>
    </xf>
    <xf numFmtId="1" fontId="5" fillId="0" borderId="0" xfId="0" applyNumberFormat="1" applyFont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Continuous"/>
    </xf>
    <xf numFmtId="0" fontId="4" fillId="2" borderId="5" xfId="0" applyFont="1" applyFill="1" applyBorder="1" applyAlignment="1">
      <alignment horizontal="centerContinuous"/>
    </xf>
    <xf numFmtId="1" fontId="4" fillId="2" borderId="5" xfId="0" applyNumberFormat="1" applyFont="1" applyFill="1" applyBorder="1" applyAlignment="1">
      <alignment horizontal="center"/>
    </xf>
    <xf numFmtId="0" fontId="4" fillId="2" borderId="5" xfId="0" applyFont="1" applyFill="1" applyBorder="1" applyAlignment="1" quotePrefix="1">
      <alignment horizontal="center"/>
    </xf>
    <xf numFmtId="0" fontId="4" fillId="2" borderId="5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0" xfId="0" applyFont="1" applyFill="1" applyBorder="1" applyAlignment="1">
      <alignment horizontal="centerContinuous"/>
    </xf>
    <xf numFmtId="0" fontId="4" fillId="2" borderId="1" xfId="0" applyFont="1" applyFill="1" applyBorder="1" applyAlignment="1">
      <alignment horizontal="centerContinuous"/>
    </xf>
    <xf numFmtId="0" fontId="4" fillId="2" borderId="1" xfId="0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 quotePrefix="1">
      <alignment horizontal="center"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 horizontal="center"/>
    </xf>
    <xf numFmtId="1" fontId="4" fillId="2" borderId="7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/>
    </xf>
    <xf numFmtId="49" fontId="4" fillId="0" borderId="2" xfId="0" applyNumberFormat="1" applyFont="1" applyBorder="1" applyAlignment="1">
      <alignment/>
    </xf>
    <xf numFmtId="0" fontId="4" fillId="0" borderId="1" xfId="0" applyFont="1" applyBorder="1" applyAlignment="1">
      <alignment/>
    </xf>
    <xf numFmtId="9" fontId="4" fillId="0" borderId="1" xfId="19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 quotePrefix="1">
      <alignment horizontal="left"/>
    </xf>
    <xf numFmtId="16" fontId="4" fillId="3" borderId="2" xfId="0" applyNumberFormat="1" applyFont="1" applyFill="1" applyBorder="1" applyAlignment="1">
      <alignment/>
    </xf>
    <xf numFmtId="0" fontId="4" fillId="3" borderId="1" xfId="0" applyFont="1" applyFill="1" applyBorder="1" applyAlignment="1">
      <alignment/>
    </xf>
    <xf numFmtId="1" fontId="4" fillId="3" borderId="1" xfId="0" applyNumberFormat="1" applyFont="1" applyFill="1" applyBorder="1" applyAlignment="1">
      <alignment/>
    </xf>
    <xf numFmtId="1" fontId="4" fillId="3" borderId="1" xfId="0" applyNumberFormat="1" applyFont="1" applyFill="1" applyBorder="1" applyAlignment="1">
      <alignment/>
    </xf>
    <xf numFmtId="0" fontId="4" fillId="3" borderId="0" xfId="0" applyFont="1" applyFill="1" applyAlignment="1">
      <alignment/>
    </xf>
    <xf numFmtId="0" fontId="0" fillId="3" borderId="0" xfId="0" applyFill="1" applyAlignment="1">
      <alignment/>
    </xf>
    <xf numFmtId="0" fontId="4" fillId="3" borderId="2" xfId="0" applyNumberFormat="1" applyFont="1" applyFill="1" applyBorder="1" applyAlignment="1">
      <alignment/>
    </xf>
    <xf numFmtId="0" fontId="4" fillId="3" borderId="1" xfId="0" applyFont="1" applyFill="1" applyBorder="1" applyAlignment="1">
      <alignment horizontal="right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9" fontId="4" fillId="0" borderId="0" xfId="19" applyFont="1" applyBorder="1" applyAlignment="1">
      <alignment/>
    </xf>
    <xf numFmtId="0" fontId="0" fillId="0" borderId="0" xfId="0" applyFill="1" applyAlignment="1">
      <alignment/>
    </xf>
    <xf numFmtId="0" fontId="0" fillId="0" borderId="8" xfId="0" applyBorder="1" applyAlignment="1">
      <alignment/>
    </xf>
    <xf numFmtId="0" fontId="4" fillId="2" borderId="9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2" borderId="10" xfId="0" applyFont="1" applyFill="1" applyBorder="1" applyAlignment="1">
      <alignment/>
    </xf>
    <xf numFmtId="0" fontId="6" fillId="2" borderId="9" xfId="0" applyFont="1" applyFill="1" applyBorder="1" applyAlignment="1">
      <alignment horizontal="center"/>
    </xf>
    <xf numFmtId="1" fontId="4" fillId="2" borderId="9" xfId="0" applyNumberFormat="1" applyFont="1" applyFill="1" applyBorder="1" applyAlignment="1">
      <alignment horizontal="center"/>
    </xf>
    <xf numFmtId="16" fontId="4" fillId="0" borderId="1" xfId="0" applyNumberFormat="1" applyFont="1" applyFill="1" applyBorder="1" applyAlignment="1">
      <alignment/>
    </xf>
    <xf numFmtId="1" fontId="4" fillId="0" borderId="1" xfId="0" applyNumberFormat="1" applyFont="1" applyFill="1" applyBorder="1" applyAlignment="1" quotePrefix="1">
      <alignment horizontal="left"/>
    </xf>
    <xf numFmtId="0" fontId="0" fillId="0" borderId="1" xfId="0" applyFill="1" applyBorder="1" applyAlignment="1">
      <alignment/>
    </xf>
    <xf numFmtId="0" fontId="4" fillId="0" borderId="2" xfId="0" applyNumberFormat="1" applyFont="1" applyFill="1" applyBorder="1" applyAlignment="1" quotePrefix="1">
      <alignment/>
    </xf>
    <xf numFmtId="16" fontId="4" fillId="0" borderId="2" xfId="0" applyNumberFormat="1" applyFont="1" applyFill="1" applyBorder="1" applyAlignment="1" quotePrefix="1">
      <alignment horizontal="left"/>
    </xf>
    <xf numFmtId="0" fontId="4" fillId="0" borderId="2" xfId="0" applyNumberFormat="1" applyFont="1" applyFill="1" applyBorder="1" applyAlignment="1" quotePrefix="1">
      <alignment horizontal="left"/>
    </xf>
    <xf numFmtId="16" fontId="4" fillId="0" borderId="2" xfId="0" applyNumberFormat="1" applyFont="1" applyFill="1" applyBorder="1" applyAlignment="1">
      <alignment horizontal="left"/>
    </xf>
    <xf numFmtId="1" fontId="4" fillId="0" borderId="1" xfId="0" applyNumberFormat="1" applyFont="1" applyFill="1" applyBorder="1" applyAlignment="1" quotePrefix="1">
      <alignment/>
    </xf>
    <xf numFmtId="0" fontId="4" fillId="0" borderId="2" xfId="0" applyNumberFormat="1" applyFont="1" applyFill="1" applyBorder="1" applyAlignment="1">
      <alignment horizontal="left"/>
    </xf>
    <xf numFmtId="0" fontId="0" fillId="0" borderId="1" xfId="0" applyFill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1" fontId="4" fillId="0" borderId="1" xfId="0" applyNumberFormat="1" applyFont="1" applyBorder="1" applyAlignment="1">
      <alignment/>
    </xf>
    <xf numFmtId="0" fontId="4" fillId="3" borderId="2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164" fontId="4" fillId="3" borderId="1" xfId="0" applyNumberFormat="1" applyFont="1" applyFill="1" applyBorder="1" applyAlignment="1">
      <alignment/>
    </xf>
    <xf numFmtId="9" fontId="4" fillId="3" borderId="1" xfId="0" applyNumberFormat="1" applyFont="1" applyFill="1" applyBorder="1" applyAlignment="1">
      <alignment/>
    </xf>
    <xf numFmtId="2" fontId="4" fillId="0" borderId="1" xfId="0" applyNumberFormat="1" applyFont="1" applyBorder="1" applyAlignment="1">
      <alignment/>
    </xf>
    <xf numFmtId="16" fontId="4" fillId="0" borderId="2" xfId="0" applyNumberFormat="1" applyFont="1" applyBorder="1" applyAlignment="1">
      <alignment/>
    </xf>
    <xf numFmtId="0" fontId="4" fillId="0" borderId="1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352"/>
  <sheetViews>
    <sheetView tabSelected="1" workbookViewId="0" topLeftCell="A7">
      <pane ySplit="2040" topLeftCell="BM1" activePane="bottomLeft" state="split"/>
      <selection pane="topLeft" activeCell="BT7" sqref="BT1:BT16384"/>
      <selection pane="bottomLeft" activeCell="K29" sqref="K29"/>
    </sheetView>
  </sheetViews>
  <sheetFormatPr defaultColWidth="9.140625" defaultRowHeight="12.75"/>
  <cols>
    <col min="22" max="22" width="13.57421875" style="0" customWidth="1"/>
    <col min="59" max="59" width="7.7109375" style="0" customWidth="1"/>
    <col min="60" max="60" width="0" style="0" hidden="1" customWidth="1"/>
    <col min="61" max="62" width="25.7109375" style="0" customWidth="1"/>
    <col min="65" max="65" width="21.7109375" style="0" customWidth="1"/>
    <col min="66" max="66" width="16.7109375" style="0" customWidth="1"/>
    <col min="67" max="67" width="17.8515625" style="0" customWidth="1"/>
    <col min="68" max="68" width="17.140625" style="0" customWidth="1"/>
    <col min="69" max="69" width="18.7109375" style="0" customWidth="1"/>
    <col min="70" max="70" width="17.7109375" style="0" customWidth="1"/>
    <col min="71" max="76" width="17.28125" style="0" customWidth="1"/>
  </cols>
  <sheetData>
    <row r="1" ht="42" customHeight="1">
      <c r="A1" s="112" t="s">
        <v>0</v>
      </c>
    </row>
    <row r="2" spans="1:78" ht="25.5">
      <c r="A2" s="111" t="s">
        <v>1</v>
      </c>
      <c r="B2" s="42"/>
      <c r="C2" s="42"/>
      <c r="D2" s="42"/>
      <c r="E2" s="42"/>
      <c r="F2" s="42"/>
      <c r="G2" s="42" t="s">
        <v>2</v>
      </c>
      <c r="H2" s="42"/>
      <c r="I2" s="42"/>
      <c r="J2" s="42"/>
      <c r="K2" s="42"/>
      <c r="L2" s="42" t="s">
        <v>3</v>
      </c>
      <c r="M2" s="42" t="s">
        <v>4</v>
      </c>
      <c r="N2" s="42" t="s">
        <v>5</v>
      </c>
      <c r="O2" s="42"/>
      <c r="P2" s="42" t="s">
        <v>6</v>
      </c>
      <c r="Q2" s="42"/>
      <c r="R2" s="42"/>
      <c r="S2" s="42" t="s">
        <v>7</v>
      </c>
      <c r="T2" s="42" t="s">
        <v>7</v>
      </c>
      <c r="U2" s="42" t="s">
        <v>7</v>
      </c>
      <c r="V2" s="42" t="s">
        <v>7</v>
      </c>
      <c r="W2" s="42" t="s">
        <v>8</v>
      </c>
      <c r="X2" s="42" t="s">
        <v>5</v>
      </c>
      <c r="Y2" s="42" t="s">
        <v>9</v>
      </c>
      <c r="Z2" s="42" t="s">
        <v>10</v>
      </c>
      <c r="AA2" s="42" t="s">
        <v>11</v>
      </c>
      <c r="AB2" s="42" t="s">
        <v>12</v>
      </c>
      <c r="AC2" s="42"/>
      <c r="AD2" s="43"/>
      <c r="AE2" s="42" t="s">
        <v>13</v>
      </c>
      <c r="AF2" s="42"/>
      <c r="AG2" s="42" t="s">
        <v>14</v>
      </c>
      <c r="AH2" s="42" t="s">
        <v>15</v>
      </c>
      <c r="AI2" s="42"/>
      <c r="AJ2" s="42"/>
      <c r="AK2" s="42"/>
      <c r="AL2" s="42" t="s">
        <v>4</v>
      </c>
      <c r="AM2" s="42" t="s">
        <v>15</v>
      </c>
      <c r="AN2" s="42"/>
      <c r="AO2" s="42"/>
      <c r="AP2" s="44" t="s">
        <v>16</v>
      </c>
      <c r="AQ2" s="42" t="s">
        <v>17</v>
      </c>
      <c r="AR2" s="42"/>
      <c r="AS2" s="42"/>
      <c r="AT2" s="42" t="s">
        <v>3</v>
      </c>
      <c r="AU2" s="42" t="s">
        <v>7</v>
      </c>
      <c r="AV2" s="42"/>
      <c r="AW2" s="42" t="s">
        <v>18</v>
      </c>
      <c r="AX2" s="42" t="s">
        <v>19</v>
      </c>
      <c r="AY2" s="42" t="s">
        <v>20</v>
      </c>
      <c r="AZ2" s="45" t="s">
        <v>21</v>
      </c>
      <c r="BA2" s="42" t="s">
        <v>22</v>
      </c>
      <c r="BB2" s="42"/>
      <c r="BC2" s="42"/>
      <c r="BD2" s="42" t="s">
        <v>23</v>
      </c>
      <c r="BE2" s="42" t="s">
        <v>7</v>
      </c>
      <c r="BF2" s="42" t="s">
        <v>7</v>
      </c>
      <c r="BG2" s="42" t="s">
        <v>7</v>
      </c>
      <c r="BZ2" s="42"/>
    </row>
    <row r="3" spans="1:78" ht="12.75">
      <c r="A3" s="41"/>
      <c r="B3" s="42"/>
      <c r="C3" s="42"/>
      <c r="D3" s="42"/>
      <c r="E3" s="42"/>
      <c r="F3" s="42"/>
      <c r="G3" s="42" t="s">
        <v>24</v>
      </c>
      <c r="H3" s="42"/>
      <c r="I3" s="42"/>
      <c r="J3" s="42"/>
      <c r="K3" s="42"/>
      <c r="L3" s="42" t="s">
        <v>25</v>
      </c>
      <c r="M3" s="42" t="s">
        <v>26</v>
      </c>
      <c r="N3" s="42" t="s">
        <v>27</v>
      </c>
      <c r="O3" s="42"/>
      <c r="P3" s="42" t="s">
        <v>28</v>
      </c>
      <c r="Q3" s="42"/>
      <c r="R3" s="42"/>
      <c r="S3" s="42" t="s">
        <v>29</v>
      </c>
      <c r="T3" s="42" t="s">
        <v>29</v>
      </c>
      <c r="U3" s="42" t="s">
        <v>29</v>
      </c>
      <c r="V3" s="42" t="s">
        <v>29</v>
      </c>
      <c r="W3" s="42" t="s">
        <v>30</v>
      </c>
      <c r="X3" s="42" t="s">
        <v>31</v>
      </c>
      <c r="Y3" s="42" t="s">
        <v>32</v>
      </c>
      <c r="Z3" s="42" t="s">
        <v>33</v>
      </c>
      <c r="AA3" s="42" t="s">
        <v>34</v>
      </c>
      <c r="AB3" s="42" t="s">
        <v>35</v>
      </c>
      <c r="AC3" s="42"/>
      <c r="AD3" s="43"/>
      <c r="AE3" s="42" t="s">
        <v>36</v>
      </c>
      <c r="AF3" s="42"/>
      <c r="AG3" s="42" t="s">
        <v>37</v>
      </c>
      <c r="AH3" s="42" t="s">
        <v>38</v>
      </c>
      <c r="AI3" s="42"/>
      <c r="AJ3" s="42"/>
      <c r="AK3" s="42"/>
      <c r="AL3" s="42" t="s">
        <v>26</v>
      </c>
      <c r="AM3" s="42" t="s">
        <v>38</v>
      </c>
      <c r="AN3" s="42"/>
      <c r="AO3" s="42"/>
      <c r="AP3" s="42" t="s">
        <v>39</v>
      </c>
      <c r="AQ3" s="42"/>
      <c r="AR3" s="42"/>
      <c r="AS3" s="42"/>
      <c r="AT3" s="42" t="s">
        <v>25</v>
      </c>
      <c r="AU3" s="42" t="s">
        <v>29</v>
      </c>
      <c r="AV3" s="42"/>
      <c r="AW3" s="42" t="s">
        <v>40</v>
      </c>
      <c r="AX3" s="42" t="s">
        <v>41</v>
      </c>
      <c r="AY3" s="42" t="s">
        <v>42</v>
      </c>
      <c r="AZ3" s="42" t="s">
        <v>43</v>
      </c>
      <c r="BA3" s="42" t="s">
        <v>44</v>
      </c>
      <c r="BB3" s="42"/>
      <c r="BC3" s="42"/>
      <c r="BD3" s="42" t="s">
        <v>45</v>
      </c>
      <c r="BE3" s="42" t="s">
        <v>29</v>
      </c>
      <c r="BF3" s="42" t="s">
        <v>29</v>
      </c>
      <c r="BG3" s="42" t="s">
        <v>29</v>
      </c>
      <c r="BZ3" s="42"/>
    </row>
    <row r="4" spans="1:78" ht="12.75">
      <c r="A4" s="41"/>
      <c r="B4" s="42"/>
      <c r="C4" s="42"/>
      <c r="D4" s="42"/>
      <c r="E4" s="42"/>
      <c r="F4" s="42"/>
      <c r="G4" s="42" t="s">
        <v>46</v>
      </c>
      <c r="H4" s="42"/>
      <c r="I4" s="42"/>
      <c r="J4" s="42"/>
      <c r="K4" s="42"/>
      <c r="L4" s="42" t="s">
        <v>47</v>
      </c>
      <c r="M4" s="42" t="s">
        <v>48</v>
      </c>
      <c r="N4" s="42" t="s">
        <v>49</v>
      </c>
      <c r="O4" s="42"/>
      <c r="P4" s="42"/>
      <c r="Q4" s="42"/>
      <c r="R4" s="42"/>
      <c r="S4" s="42"/>
      <c r="T4" s="42"/>
      <c r="U4" s="42"/>
      <c r="V4" s="42"/>
      <c r="W4" s="42" t="s">
        <v>50</v>
      </c>
      <c r="X4" s="42" t="s">
        <v>50</v>
      </c>
      <c r="Y4" s="42" t="s">
        <v>51</v>
      </c>
      <c r="Z4" s="42" t="s">
        <v>52</v>
      </c>
      <c r="AA4" s="42" t="s">
        <v>53</v>
      </c>
      <c r="AB4" s="42" t="s">
        <v>54</v>
      </c>
      <c r="AC4" s="42"/>
      <c r="AD4" s="43"/>
      <c r="AE4" s="42" t="s">
        <v>55</v>
      </c>
      <c r="AF4" s="42"/>
      <c r="AG4" s="42" t="s">
        <v>56</v>
      </c>
      <c r="AH4" s="42" t="s">
        <v>57</v>
      </c>
      <c r="AI4" s="42"/>
      <c r="AJ4" s="42"/>
      <c r="AK4" s="42"/>
      <c r="AL4" s="42" t="s">
        <v>48</v>
      </c>
      <c r="AM4" s="42" t="s">
        <v>57</v>
      </c>
      <c r="AN4" s="42"/>
      <c r="AO4" s="42"/>
      <c r="AP4" s="42"/>
      <c r="AQ4" s="42"/>
      <c r="AR4" s="42"/>
      <c r="AS4" s="42"/>
      <c r="AT4" s="42" t="s">
        <v>58</v>
      </c>
      <c r="AU4" s="42"/>
      <c r="AV4" s="42"/>
      <c r="AW4" s="42"/>
      <c r="AX4" s="42" t="s">
        <v>59</v>
      </c>
      <c r="AY4" s="42" t="s">
        <v>60</v>
      </c>
      <c r="AZ4" s="45" t="s">
        <v>61</v>
      </c>
      <c r="BA4" s="42"/>
      <c r="BB4" s="42"/>
      <c r="BC4" s="42"/>
      <c r="BD4" s="45" t="s">
        <v>62</v>
      </c>
      <c r="BE4" s="42"/>
      <c r="BF4" s="42"/>
      <c r="BG4" s="42"/>
      <c r="BZ4" s="42"/>
    </row>
    <row r="5" spans="1:78" ht="12.75">
      <c r="A5" s="41"/>
      <c r="B5" s="42"/>
      <c r="C5" s="42"/>
      <c r="D5" s="42"/>
      <c r="E5" s="42"/>
      <c r="F5" s="42"/>
      <c r="G5" s="42" t="s">
        <v>24</v>
      </c>
      <c r="H5" s="42"/>
      <c r="I5" s="42"/>
      <c r="J5" s="42"/>
      <c r="K5" s="42"/>
      <c r="L5" s="42" t="s">
        <v>63</v>
      </c>
      <c r="M5" s="42"/>
      <c r="N5" s="42"/>
      <c r="O5" s="42"/>
      <c r="P5" s="42"/>
      <c r="Q5" s="42"/>
      <c r="R5" s="42"/>
      <c r="S5" s="42"/>
      <c r="T5" s="42"/>
      <c r="U5" s="42"/>
      <c r="V5" s="42"/>
      <c r="W5" s="42" t="s">
        <v>64</v>
      </c>
      <c r="X5" s="42" t="s">
        <v>65</v>
      </c>
      <c r="Y5" s="42"/>
      <c r="Z5" s="42" t="s">
        <v>66</v>
      </c>
      <c r="AA5" s="42" t="s">
        <v>67</v>
      </c>
      <c r="AB5" s="42"/>
      <c r="AC5" s="42"/>
      <c r="AD5" s="43"/>
      <c r="AE5" s="42" t="s">
        <v>68</v>
      </c>
      <c r="AF5" s="42"/>
      <c r="AG5" s="42" t="s">
        <v>69</v>
      </c>
      <c r="AH5" s="42" t="s">
        <v>70</v>
      </c>
      <c r="AI5" s="42"/>
      <c r="AJ5" s="42"/>
      <c r="AK5" s="42"/>
      <c r="AL5" s="42"/>
      <c r="AM5" s="42" t="s">
        <v>70</v>
      </c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 t="s">
        <v>71</v>
      </c>
      <c r="AY5" s="42" t="s">
        <v>72</v>
      </c>
      <c r="AZ5" s="42"/>
      <c r="BA5" s="42"/>
      <c r="BB5" s="42"/>
      <c r="BC5" s="42"/>
      <c r="BD5" s="42"/>
      <c r="BE5" s="42"/>
      <c r="BF5" s="42"/>
      <c r="BG5" s="42"/>
      <c r="BZ5" s="42"/>
    </row>
    <row r="6" spans="1:78" ht="12.75">
      <c r="A6" s="41"/>
      <c r="B6" s="41"/>
      <c r="C6" s="41"/>
      <c r="D6" s="41"/>
      <c r="E6" s="41"/>
      <c r="F6" s="41"/>
      <c r="G6" s="41" t="s">
        <v>73</v>
      </c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 t="s">
        <v>74</v>
      </c>
      <c r="X6" s="41" t="s">
        <v>75</v>
      </c>
      <c r="Y6" s="41"/>
      <c r="Z6" s="41"/>
      <c r="AA6" s="41" t="s">
        <v>76</v>
      </c>
      <c r="AB6" s="41"/>
      <c r="AC6" s="41"/>
      <c r="AD6" s="46"/>
      <c r="AE6" s="41"/>
      <c r="AF6" s="41"/>
      <c r="AG6" s="41" t="s">
        <v>56</v>
      </c>
      <c r="AH6" s="41"/>
      <c r="AI6" s="41"/>
      <c r="AJ6" s="41"/>
      <c r="AK6" s="41"/>
      <c r="AL6" s="41"/>
      <c r="AM6" s="41" t="s">
        <v>77</v>
      </c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 t="s">
        <v>78</v>
      </c>
      <c r="AZ6" s="41"/>
      <c r="BA6" s="41"/>
      <c r="BB6" s="41"/>
      <c r="BC6" s="41"/>
      <c r="BD6" s="41"/>
      <c r="BE6" s="41"/>
      <c r="BF6" s="41"/>
      <c r="BG6" s="41"/>
      <c r="BZ6" s="41"/>
    </row>
    <row r="7" spans="1:78" ht="12.7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 t="s">
        <v>79</v>
      </c>
      <c r="X7" s="41" t="s">
        <v>80</v>
      </c>
      <c r="Y7" s="41"/>
      <c r="Z7" s="41"/>
      <c r="AA7" s="41" t="s">
        <v>81</v>
      </c>
      <c r="AB7" s="41"/>
      <c r="AC7" s="41"/>
      <c r="AD7" s="46"/>
      <c r="AE7" s="41"/>
      <c r="AF7" s="41"/>
      <c r="AG7" s="41"/>
      <c r="AH7" s="41"/>
      <c r="AI7" s="41"/>
      <c r="AJ7" s="41"/>
      <c r="AK7" s="41"/>
      <c r="AL7" s="41"/>
      <c r="AM7" s="41" t="s">
        <v>82</v>
      </c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Z7" s="41"/>
    </row>
    <row r="8" spans="1:78" ht="12.75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 t="s">
        <v>83</v>
      </c>
      <c r="X8" s="41"/>
      <c r="Y8" s="41"/>
      <c r="Z8" s="41"/>
      <c r="AA8" s="41"/>
      <c r="AB8" s="41"/>
      <c r="AC8" s="41"/>
      <c r="AD8" s="46"/>
      <c r="AE8" s="41"/>
      <c r="AF8" s="41"/>
      <c r="AG8" s="41"/>
      <c r="AH8" s="41"/>
      <c r="AI8" s="41"/>
      <c r="AJ8" s="41"/>
      <c r="AK8" s="41"/>
      <c r="AL8" s="41"/>
      <c r="AM8" s="41" t="s">
        <v>84</v>
      </c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Z8" s="41"/>
    </row>
    <row r="9" spans="1:77" ht="12.75">
      <c r="A9" s="47"/>
      <c r="B9" s="48"/>
      <c r="C9" s="48"/>
      <c r="D9" s="48"/>
      <c r="E9" s="48"/>
      <c r="F9" s="49"/>
      <c r="G9" s="49"/>
      <c r="H9" s="49"/>
      <c r="I9" s="49" t="s">
        <v>85</v>
      </c>
      <c r="J9" s="49" t="s">
        <v>86</v>
      </c>
      <c r="K9" s="49"/>
      <c r="L9" s="50" t="s">
        <v>87</v>
      </c>
      <c r="M9" s="50"/>
      <c r="N9" s="51"/>
      <c r="O9" s="49"/>
      <c r="P9" s="49"/>
      <c r="Q9" s="49" t="s">
        <v>88</v>
      </c>
      <c r="R9" s="48"/>
      <c r="S9" s="49"/>
      <c r="T9" s="48"/>
      <c r="U9" s="49"/>
      <c r="V9" s="48" t="s">
        <v>89</v>
      </c>
      <c r="W9" s="48"/>
      <c r="X9" s="49"/>
      <c r="Y9" s="49" t="s">
        <v>90</v>
      </c>
      <c r="Z9" s="49"/>
      <c r="AA9" s="49"/>
      <c r="AB9" s="49" t="s">
        <v>91</v>
      </c>
      <c r="AC9" s="52" t="s">
        <v>92</v>
      </c>
      <c r="AD9" s="49" t="s">
        <v>93</v>
      </c>
      <c r="AE9" s="49" t="s">
        <v>94</v>
      </c>
      <c r="AF9" s="49"/>
      <c r="AG9" s="49"/>
      <c r="AH9" s="50" t="s">
        <v>95</v>
      </c>
      <c r="AI9" s="51"/>
      <c r="AJ9" s="49" t="s">
        <v>96</v>
      </c>
      <c r="AK9" s="48"/>
      <c r="AL9" s="48"/>
      <c r="AM9" s="49"/>
      <c r="AN9" s="49" t="s">
        <v>97</v>
      </c>
      <c r="AO9" s="49" t="s">
        <v>98</v>
      </c>
      <c r="AP9" s="49" t="s">
        <v>39</v>
      </c>
      <c r="AQ9" s="49" t="s">
        <v>99</v>
      </c>
      <c r="AR9" s="49" t="s">
        <v>93</v>
      </c>
      <c r="AS9" s="49"/>
      <c r="AT9" s="49" t="s">
        <v>100</v>
      </c>
      <c r="AU9" s="49" t="s">
        <v>39</v>
      </c>
      <c r="AV9" s="49"/>
      <c r="AW9" s="49"/>
      <c r="AX9" s="49"/>
      <c r="AY9" s="53" t="s">
        <v>101</v>
      </c>
      <c r="AZ9" s="54"/>
      <c r="BA9" s="49" t="s">
        <v>102</v>
      </c>
      <c r="BB9" s="49" t="s">
        <v>103</v>
      </c>
      <c r="BC9" s="49" t="s">
        <v>104</v>
      </c>
      <c r="BD9" s="49" t="s">
        <v>105</v>
      </c>
      <c r="BE9" s="49" t="s">
        <v>106</v>
      </c>
      <c r="BF9" s="49"/>
      <c r="BW9" s="69"/>
      <c r="BY9" s="49"/>
    </row>
    <row r="10" spans="1:77" ht="12.75">
      <c r="A10" s="55" t="s">
        <v>107</v>
      </c>
      <c r="B10" s="56" t="s">
        <v>108</v>
      </c>
      <c r="C10" s="56"/>
      <c r="D10" s="56"/>
      <c r="E10" s="56"/>
      <c r="F10" s="57"/>
      <c r="G10" s="58" t="s">
        <v>109</v>
      </c>
      <c r="H10" s="58" t="s">
        <v>110</v>
      </c>
      <c r="I10" s="58" t="s">
        <v>111</v>
      </c>
      <c r="J10" s="58" t="s">
        <v>111</v>
      </c>
      <c r="K10" s="58" t="s">
        <v>112</v>
      </c>
      <c r="L10" s="56" t="s">
        <v>113</v>
      </c>
      <c r="M10" s="56"/>
      <c r="N10" s="57"/>
      <c r="O10" s="58" t="s">
        <v>93</v>
      </c>
      <c r="P10" s="58" t="s">
        <v>114</v>
      </c>
      <c r="Q10" s="58" t="s">
        <v>115</v>
      </c>
      <c r="R10" s="56" t="s">
        <v>116</v>
      </c>
      <c r="S10" s="57"/>
      <c r="T10" s="56" t="s">
        <v>117</v>
      </c>
      <c r="U10" s="57"/>
      <c r="V10" s="56" t="s">
        <v>118</v>
      </c>
      <c r="W10" s="56" t="s">
        <v>119</v>
      </c>
      <c r="X10" s="57"/>
      <c r="Y10" s="58" t="s">
        <v>120</v>
      </c>
      <c r="Z10" s="58" t="s">
        <v>121</v>
      </c>
      <c r="AA10" s="58" t="s">
        <v>122</v>
      </c>
      <c r="AB10" s="58" t="s">
        <v>123</v>
      </c>
      <c r="AC10" s="59" t="s">
        <v>124</v>
      </c>
      <c r="AD10" s="58" t="s">
        <v>111</v>
      </c>
      <c r="AE10" s="58" t="s">
        <v>125</v>
      </c>
      <c r="AF10" s="58" t="s">
        <v>87</v>
      </c>
      <c r="AG10" s="58" t="s">
        <v>87</v>
      </c>
      <c r="AH10" s="58" t="s">
        <v>126</v>
      </c>
      <c r="AI10" s="58" t="s">
        <v>127</v>
      </c>
      <c r="AJ10" s="58" t="s">
        <v>128</v>
      </c>
      <c r="AK10" s="56" t="s">
        <v>129</v>
      </c>
      <c r="AL10" s="56"/>
      <c r="AM10" s="57"/>
      <c r="AN10" s="58" t="s">
        <v>130</v>
      </c>
      <c r="AO10" s="58" t="s">
        <v>131</v>
      </c>
      <c r="AP10" s="58" t="s">
        <v>125</v>
      </c>
      <c r="AQ10" s="58" t="s">
        <v>132</v>
      </c>
      <c r="AR10" s="58" t="s">
        <v>133</v>
      </c>
      <c r="AS10" s="58" t="s">
        <v>134</v>
      </c>
      <c r="AT10" s="58" t="s">
        <v>93</v>
      </c>
      <c r="AU10" s="58" t="s">
        <v>135</v>
      </c>
      <c r="AV10" s="58" t="s">
        <v>136</v>
      </c>
      <c r="AW10" s="58" t="s">
        <v>137</v>
      </c>
      <c r="AX10" s="58" t="s">
        <v>138</v>
      </c>
      <c r="AY10" s="60" t="s">
        <v>139</v>
      </c>
      <c r="AZ10" s="58" t="s">
        <v>93</v>
      </c>
      <c r="BA10" s="58" t="s">
        <v>140</v>
      </c>
      <c r="BB10" s="58" t="s">
        <v>141</v>
      </c>
      <c r="BC10" s="58" t="s">
        <v>103</v>
      </c>
      <c r="BD10" s="58" t="s">
        <v>142</v>
      </c>
      <c r="BE10" s="58" t="s">
        <v>143</v>
      </c>
      <c r="BF10" s="58" t="s">
        <v>144</v>
      </c>
      <c r="BY10" s="58"/>
    </row>
    <row r="11" spans="1:83" ht="13.5" thickBot="1">
      <c r="A11" s="61" t="s">
        <v>145</v>
      </c>
      <c r="B11" s="62" t="s">
        <v>146</v>
      </c>
      <c r="C11" s="62" t="s">
        <v>147</v>
      </c>
      <c r="D11" s="62" t="s">
        <v>148</v>
      </c>
      <c r="E11" s="62" t="s">
        <v>149</v>
      </c>
      <c r="F11" s="62" t="s">
        <v>150</v>
      </c>
      <c r="G11" s="62" t="s">
        <v>151</v>
      </c>
      <c r="H11" s="62" t="s">
        <v>152</v>
      </c>
      <c r="I11" s="62" t="s">
        <v>153</v>
      </c>
      <c r="J11" s="62" t="s">
        <v>154</v>
      </c>
      <c r="K11" s="62" t="s">
        <v>155</v>
      </c>
      <c r="L11" s="62" t="s">
        <v>156</v>
      </c>
      <c r="M11" s="62" t="s">
        <v>157</v>
      </c>
      <c r="N11" s="62" t="s">
        <v>158</v>
      </c>
      <c r="O11" s="62" t="s">
        <v>156</v>
      </c>
      <c r="P11" s="62" t="s">
        <v>159</v>
      </c>
      <c r="Q11" s="62" t="s">
        <v>160</v>
      </c>
      <c r="R11" s="62" t="s">
        <v>161</v>
      </c>
      <c r="S11" s="62" t="s">
        <v>162</v>
      </c>
      <c r="T11" s="62" t="s">
        <v>161</v>
      </c>
      <c r="U11" s="62" t="s">
        <v>162</v>
      </c>
      <c r="V11" s="62" t="s">
        <v>163</v>
      </c>
      <c r="W11" s="62" t="s">
        <v>164</v>
      </c>
      <c r="X11" s="62" t="s">
        <v>165</v>
      </c>
      <c r="Y11" s="62" t="s">
        <v>166</v>
      </c>
      <c r="Z11" s="62" t="s">
        <v>167</v>
      </c>
      <c r="AA11" s="62" t="s">
        <v>156</v>
      </c>
      <c r="AB11" s="62" t="s">
        <v>168</v>
      </c>
      <c r="AC11" s="63" t="s">
        <v>169</v>
      </c>
      <c r="AD11" s="62" t="s">
        <v>170</v>
      </c>
      <c r="AE11" s="62" t="s">
        <v>171</v>
      </c>
      <c r="AF11" s="62" t="s">
        <v>156</v>
      </c>
      <c r="AG11" s="62" t="s">
        <v>156</v>
      </c>
      <c r="AH11" s="62" t="s">
        <v>172</v>
      </c>
      <c r="AI11" s="62" t="s">
        <v>172</v>
      </c>
      <c r="AJ11" s="62" t="s">
        <v>173</v>
      </c>
      <c r="AK11" s="62" t="s">
        <v>113</v>
      </c>
      <c r="AL11" s="62" t="s">
        <v>156</v>
      </c>
      <c r="AM11" s="62" t="s">
        <v>158</v>
      </c>
      <c r="AN11" s="62" t="s">
        <v>172</v>
      </c>
      <c r="AO11" s="62" t="s">
        <v>174</v>
      </c>
      <c r="AP11" s="62" t="s">
        <v>102</v>
      </c>
      <c r="AQ11" s="62" t="s">
        <v>175</v>
      </c>
      <c r="AR11" s="62" t="s">
        <v>176</v>
      </c>
      <c r="AS11" s="62" t="s">
        <v>177</v>
      </c>
      <c r="AT11" s="62" t="s">
        <v>177</v>
      </c>
      <c r="AU11" s="62" t="s">
        <v>172</v>
      </c>
      <c r="AV11" s="62" t="s">
        <v>178</v>
      </c>
      <c r="AW11" s="62" t="s">
        <v>136</v>
      </c>
      <c r="AX11" s="62" t="s">
        <v>179</v>
      </c>
      <c r="AY11" s="62" t="s">
        <v>167</v>
      </c>
      <c r="AZ11" s="62" t="s">
        <v>180</v>
      </c>
      <c r="BA11" s="62" t="s">
        <v>181</v>
      </c>
      <c r="BB11" s="62" t="s">
        <v>160</v>
      </c>
      <c r="BC11" s="62" t="s">
        <v>141</v>
      </c>
      <c r="BD11" s="62" t="s">
        <v>182</v>
      </c>
      <c r="BE11" s="62" t="s">
        <v>183</v>
      </c>
      <c r="BF11" s="62" t="s">
        <v>184</v>
      </c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4"/>
      <c r="BZ11" s="83"/>
      <c r="CA11" s="83"/>
      <c r="CB11" s="83"/>
      <c r="CC11" s="83"/>
      <c r="CD11" s="83"/>
      <c r="CE11" s="83"/>
    </row>
    <row r="12" spans="1:77" s="82" customFormat="1" ht="12.75">
      <c r="A12" s="1" t="s">
        <v>185</v>
      </c>
      <c r="B12" s="2">
        <v>1</v>
      </c>
      <c r="C12" s="2" t="s">
        <v>186</v>
      </c>
      <c r="D12" s="3" t="s">
        <v>187</v>
      </c>
      <c r="E12" s="3" t="s">
        <v>188</v>
      </c>
      <c r="F12" s="2">
        <v>1</v>
      </c>
      <c r="G12" s="4">
        <v>1932</v>
      </c>
      <c r="H12" s="5" t="s">
        <v>189</v>
      </c>
      <c r="I12" s="5">
        <v>7</v>
      </c>
      <c r="J12" s="5">
        <v>6</v>
      </c>
      <c r="K12" s="2"/>
      <c r="L12" s="2"/>
      <c r="M12" s="2"/>
      <c r="N12" s="2"/>
      <c r="O12" s="2"/>
      <c r="P12" s="2">
        <v>1</v>
      </c>
      <c r="Q12" s="2">
        <v>31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>
        <v>9.87</v>
      </c>
      <c r="AC12" s="6">
        <v>770</v>
      </c>
      <c r="AD12" s="2">
        <v>501</v>
      </c>
      <c r="AE12" s="2"/>
      <c r="AF12" s="2"/>
      <c r="AG12" s="2"/>
      <c r="AH12" s="2">
        <v>60</v>
      </c>
      <c r="AI12" s="2">
        <v>30</v>
      </c>
      <c r="AJ12" s="2"/>
      <c r="AK12" s="2"/>
      <c r="AL12" s="2">
        <v>6</v>
      </c>
      <c r="AM12" s="2" t="s">
        <v>190</v>
      </c>
      <c r="AN12" s="2"/>
      <c r="AO12" s="2"/>
      <c r="AP12" s="2">
        <v>200</v>
      </c>
      <c r="AQ12" s="2">
        <v>8.9</v>
      </c>
      <c r="AR12" s="2">
        <v>31</v>
      </c>
      <c r="AS12" s="2"/>
      <c r="AT12" s="2"/>
      <c r="AU12" s="2"/>
      <c r="AV12" s="2"/>
      <c r="AW12" s="2"/>
      <c r="AX12" s="2"/>
      <c r="AY12" s="6"/>
      <c r="AZ12" s="2"/>
      <c r="BA12" s="2"/>
      <c r="BB12" s="2">
        <v>560</v>
      </c>
      <c r="BC12" s="2"/>
      <c r="BD12" s="2"/>
      <c r="BE12" s="2"/>
      <c r="BF12" s="2"/>
      <c r="BY12" s="5"/>
    </row>
    <row r="13" spans="1:77" ht="12.75">
      <c r="A13" s="1" t="s">
        <v>191</v>
      </c>
      <c r="B13" s="2">
        <v>1</v>
      </c>
      <c r="C13" s="2" t="s">
        <v>186</v>
      </c>
      <c r="D13" s="3" t="s">
        <v>192</v>
      </c>
      <c r="E13" s="3" t="s">
        <v>193</v>
      </c>
      <c r="F13" s="2">
        <v>1</v>
      </c>
      <c r="G13" s="4">
        <v>1928</v>
      </c>
      <c r="H13" s="5" t="s">
        <v>189</v>
      </c>
      <c r="I13" s="5">
        <v>4</v>
      </c>
      <c r="J13" s="5">
        <v>7</v>
      </c>
      <c r="K13" s="2"/>
      <c r="L13" s="2"/>
      <c r="M13" s="2"/>
      <c r="N13" s="2">
        <v>5.8</v>
      </c>
      <c r="O13" s="2"/>
      <c r="P13" s="2">
        <v>1</v>
      </c>
      <c r="Q13" s="2">
        <v>47</v>
      </c>
      <c r="R13" s="2"/>
      <c r="S13" s="2"/>
      <c r="T13" s="2"/>
      <c r="U13" s="2"/>
      <c r="V13" s="2">
        <v>4</v>
      </c>
      <c r="W13" s="2">
        <v>6</v>
      </c>
      <c r="X13" s="2"/>
      <c r="Y13" s="2"/>
      <c r="Z13" s="2"/>
      <c r="AA13" s="2"/>
      <c r="AB13" s="2">
        <v>28.6</v>
      </c>
      <c r="AC13" s="6">
        <v>1279</v>
      </c>
      <c r="AD13" s="2">
        <v>101</v>
      </c>
      <c r="AE13" s="2">
        <v>0.00086</v>
      </c>
      <c r="AF13" s="2"/>
      <c r="AG13" s="2"/>
      <c r="AH13" s="2">
        <v>41</v>
      </c>
      <c r="AI13" s="2">
        <v>39</v>
      </c>
      <c r="AJ13" s="2"/>
      <c r="AK13" s="2"/>
      <c r="AL13" s="2">
        <v>6</v>
      </c>
      <c r="AM13" s="2" t="s">
        <v>190</v>
      </c>
      <c r="AN13" s="2"/>
      <c r="AO13" s="2"/>
      <c r="AP13" s="2">
        <v>200</v>
      </c>
      <c r="AQ13" s="2">
        <v>8.91</v>
      </c>
      <c r="AR13" s="2">
        <v>47</v>
      </c>
      <c r="AS13" s="2"/>
      <c r="AT13" s="2"/>
      <c r="AU13" s="2"/>
      <c r="AV13" s="2"/>
      <c r="AW13" s="2"/>
      <c r="AX13" s="2"/>
      <c r="AY13" s="6"/>
      <c r="AZ13" s="2"/>
      <c r="BA13" s="2"/>
      <c r="BB13" s="2">
        <v>1010</v>
      </c>
      <c r="BC13" s="2"/>
      <c r="BD13" s="2"/>
      <c r="BE13" s="2"/>
      <c r="BF13" s="2"/>
      <c r="BI13" s="82"/>
      <c r="BL13" s="82"/>
      <c r="BN13" s="82"/>
      <c r="BS13" s="82"/>
      <c r="BY13" s="5"/>
    </row>
    <row r="14" spans="1:77" ht="12.75">
      <c r="A14" s="1" t="s">
        <v>194</v>
      </c>
      <c r="B14" s="2">
        <v>1</v>
      </c>
      <c r="C14" s="2" t="s">
        <v>186</v>
      </c>
      <c r="D14" s="3" t="s">
        <v>195</v>
      </c>
      <c r="E14" s="3" t="s">
        <v>196</v>
      </c>
      <c r="F14" s="2">
        <v>1</v>
      </c>
      <c r="G14" s="4">
        <v>1930</v>
      </c>
      <c r="H14" s="5" t="s">
        <v>197</v>
      </c>
      <c r="I14" s="5">
        <v>1</v>
      </c>
      <c r="J14" s="5">
        <v>7</v>
      </c>
      <c r="K14" s="2">
        <v>1</v>
      </c>
      <c r="L14" s="2">
        <v>2</v>
      </c>
      <c r="M14" s="2"/>
      <c r="N14" s="2">
        <v>1.3</v>
      </c>
      <c r="O14" s="2"/>
      <c r="P14" s="2">
        <v>1</v>
      </c>
      <c r="Q14" s="2"/>
      <c r="R14" s="2"/>
      <c r="S14" s="2"/>
      <c r="T14" s="2"/>
      <c r="U14" s="2"/>
      <c r="V14" s="2">
        <v>4</v>
      </c>
      <c r="W14" s="2">
        <v>6</v>
      </c>
      <c r="X14" s="2"/>
      <c r="Y14" s="2"/>
      <c r="Z14" s="2"/>
      <c r="AA14" s="2"/>
      <c r="AB14" s="2">
        <v>21</v>
      </c>
      <c r="AC14" s="6">
        <v>1680</v>
      </c>
      <c r="AD14" s="2">
        <v>501</v>
      </c>
      <c r="AE14" s="2">
        <v>0.00103</v>
      </c>
      <c r="AF14" s="2"/>
      <c r="AG14" s="2"/>
      <c r="AH14" s="2">
        <v>20</v>
      </c>
      <c r="AI14" s="2">
        <v>20</v>
      </c>
      <c r="AJ14" s="2"/>
      <c r="AK14" s="2"/>
      <c r="AL14" s="2">
        <v>6</v>
      </c>
      <c r="AM14" s="2" t="s">
        <v>190</v>
      </c>
      <c r="AN14" s="2"/>
      <c r="AO14" s="2"/>
      <c r="AP14" s="2"/>
      <c r="AQ14" s="2"/>
      <c r="AR14" s="2">
        <v>21</v>
      </c>
      <c r="AS14" s="2"/>
      <c r="AT14" s="2"/>
      <c r="AU14" s="2"/>
      <c r="AV14" s="2"/>
      <c r="AW14" s="2"/>
      <c r="AX14" s="2"/>
      <c r="AY14" s="6"/>
      <c r="AZ14" s="2"/>
      <c r="BA14" s="2"/>
      <c r="BB14" s="2">
        <v>326</v>
      </c>
      <c r="BC14" s="2"/>
      <c r="BD14" s="2"/>
      <c r="BE14" s="2"/>
      <c r="BF14" s="2"/>
      <c r="BI14" s="82"/>
      <c r="BL14" s="82"/>
      <c r="BN14" s="82"/>
      <c r="BS14" s="82"/>
      <c r="BY14" s="5"/>
    </row>
    <row r="15" spans="1:77" ht="12.75">
      <c r="A15" s="1" t="s">
        <v>198</v>
      </c>
      <c r="B15" s="2">
        <v>1</v>
      </c>
      <c r="C15" s="2" t="s">
        <v>186</v>
      </c>
      <c r="D15" s="3" t="s">
        <v>199</v>
      </c>
      <c r="E15" s="3" t="s">
        <v>200</v>
      </c>
      <c r="F15" s="2">
        <v>1</v>
      </c>
      <c r="G15" s="4">
        <v>1984</v>
      </c>
      <c r="H15" s="5" t="s">
        <v>201</v>
      </c>
      <c r="I15" s="5">
        <v>1</v>
      </c>
      <c r="J15" s="5">
        <v>1</v>
      </c>
      <c r="K15" s="2">
        <v>4</v>
      </c>
      <c r="L15" s="2">
        <v>2</v>
      </c>
      <c r="M15" s="2"/>
      <c r="N15" s="2">
        <v>5</v>
      </c>
      <c r="O15" s="2">
        <v>1</v>
      </c>
      <c r="P15" s="2">
        <v>1</v>
      </c>
      <c r="Q15" s="2">
        <v>22</v>
      </c>
      <c r="R15" s="2"/>
      <c r="S15" s="2"/>
      <c r="T15" s="2"/>
      <c r="U15" s="2"/>
      <c r="V15" s="2">
        <v>4</v>
      </c>
      <c r="W15" s="2">
        <v>3.5</v>
      </c>
      <c r="X15" s="2"/>
      <c r="Y15" s="2"/>
      <c r="Z15" s="2">
        <v>1</v>
      </c>
      <c r="AA15" s="2"/>
      <c r="AB15" s="2">
        <v>6.8</v>
      </c>
      <c r="AC15" s="6">
        <v>1110</v>
      </c>
      <c r="AD15" s="2">
        <v>501</v>
      </c>
      <c r="AE15" s="2">
        <v>0.012</v>
      </c>
      <c r="AF15" s="2">
        <v>2</v>
      </c>
      <c r="AG15" s="2">
        <v>4</v>
      </c>
      <c r="AH15" s="2">
        <v>20</v>
      </c>
      <c r="AI15" s="2">
        <v>31</v>
      </c>
      <c r="AJ15" s="2"/>
      <c r="AK15" s="2"/>
      <c r="AL15" s="2">
        <v>6</v>
      </c>
      <c r="AM15" s="2" t="s">
        <v>190</v>
      </c>
      <c r="AN15" s="2"/>
      <c r="AO15" s="2"/>
      <c r="AP15" s="2"/>
      <c r="AQ15" s="2">
        <v>8.2</v>
      </c>
      <c r="AR15" s="2">
        <v>35</v>
      </c>
      <c r="AS15" s="2"/>
      <c r="AT15" s="2"/>
      <c r="AU15" s="2"/>
      <c r="AV15" s="2"/>
      <c r="AW15" s="2"/>
      <c r="AX15" s="2"/>
      <c r="AY15" s="6">
        <v>2</v>
      </c>
      <c r="AZ15" s="2"/>
      <c r="BA15" s="2"/>
      <c r="BB15" s="2">
        <v>253</v>
      </c>
      <c r="BC15" s="2"/>
      <c r="BD15" s="2"/>
      <c r="BE15" s="2"/>
      <c r="BF15" s="2"/>
      <c r="BI15" s="82"/>
      <c r="BL15" s="82"/>
      <c r="BN15" s="82"/>
      <c r="BS15" s="82"/>
      <c r="BY15" s="5"/>
    </row>
    <row r="16" spans="1:77" ht="12.75">
      <c r="A16" s="1" t="s">
        <v>202</v>
      </c>
      <c r="B16" s="2">
        <v>1</v>
      </c>
      <c r="C16" s="7" t="s">
        <v>203</v>
      </c>
      <c r="D16" s="3" t="s">
        <v>204</v>
      </c>
      <c r="E16" s="3" t="s">
        <v>205</v>
      </c>
      <c r="F16" s="2">
        <v>1</v>
      </c>
      <c r="G16" s="4">
        <v>1960</v>
      </c>
      <c r="H16" s="5" t="s">
        <v>206</v>
      </c>
      <c r="I16" s="5">
        <v>3</v>
      </c>
      <c r="J16" s="5">
        <v>3</v>
      </c>
      <c r="K16" s="2">
        <v>3</v>
      </c>
      <c r="L16" s="2"/>
      <c r="M16" s="2"/>
      <c r="N16" s="2">
        <v>-1</v>
      </c>
      <c r="O16" s="2">
        <v>1</v>
      </c>
      <c r="P16" s="2">
        <v>1</v>
      </c>
      <c r="Q16" s="2">
        <v>28</v>
      </c>
      <c r="R16" s="2"/>
      <c r="S16" s="2"/>
      <c r="T16" s="2">
        <v>1</v>
      </c>
      <c r="U16" s="2"/>
      <c r="V16" s="2"/>
      <c r="W16" s="2"/>
      <c r="X16" s="2"/>
      <c r="Y16" s="2">
        <v>1</v>
      </c>
      <c r="Z16" s="2">
        <v>2</v>
      </c>
      <c r="AA16" s="2"/>
      <c r="AB16" s="2">
        <v>4.11</v>
      </c>
      <c r="AC16" s="6">
        <v>732</v>
      </c>
      <c r="AD16" s="2">
        <v>501</v>
      </c>
      <c r="AE16" s="2">
        <v>0.008</v>
      </c>
      <c r="AF16" s="2">
        <v>2</v>
      </c>
      <c r="AG16" s="2">
        <v>4</v>
      </c>
      <c r="AH16" s="2">
        <v>52</v>
      </c>
      <c r="AI16" s="2">
        <v>28</v>
      </c>
      <c r="AJ16" s="2"/>
      <c r="AK16" s="2"/>
      <c r="AL16" s="2">
        <v>6</v>
      </c>
      <c r="AM16" s="2" t="s">
        <v>190</v>
      </c>
      <c r="AN16" s="2"/>
      <c r="AO16" s="2"/>
      <c r="AP16" s="2">
        <v>200</v>
      </c>
      <c r="AQ16" s="2">
        <v>23.7</v>
      </c>
      <c r="AR16" s="2">
        <v>28</v>
      </c>
      <c r="AS16" s="2"/>
      <c r="AT16" s="2"/>
      <c r="AU16" s="2"/>
      <c r="AV16" s="2"/>
      <c r="AW16" s="2"/>
      <c r="AX16" s="2"/>
      <c r="AY16" s="6">
        <v>1</v>
      </c>
      <c r="AZ16" s="2">
        <v>2</v>
      </c>
      <c r="BA16" s="2"/>
      <c r="BB16" s="2">
        <v>160</v>
      </c>
      <c r="BC16" s="2"/>
      <c r="BD16" s="2"/>
      <c r="BE16" s="2"/>
      <c r="BF16" s="2"/>
      <c r="BI16" s="82"/>
      <c r="BL16" s="82"/>
      <c r="BN16" s="82"/>
      <c r="BS16" s="82"/>
      <c r="BY16" s="5"/>
    </row>
    <row r="17" spans="1:77" ht="12.75">
      <c r="A17" s="1" t="s">
        <v>207</v>
      </c>
      <c r="B17" s="2">
        <v>1</v>
      </c>
      <c r="C17" s="7" t="s">
        <v>203</v>
      </c>
      <c r="D17" s="3" t="s">
        <v>208</v>
      </c>
      <c r="E17" s="3" t="s">
        <v>209</v>
      </c>
      <c r="F17" s="2">
        <v>1</v>
      </c>
      <c r="G17" s="4">
        <v>1961</v>
      </c>
      <c r="H17" s="5" t="s">
        <v>206</v>
      </c>
      <c r="I17" s="5">
        <v>2</v>
      </c>
      <c r="J17" s="5">
        <v>2</v>
      </c>
      <c r="K17" s="2">
        <v>3</v>
      </c>
      <c r="L17" s="2"/>
      <c r="M17" s="2"/>
      <c r="N17" s="2">
        <v>-0.4</v>
      </c>
      <c r="O17" s="2">
        <v>1</v>
      </c>
      <c r="P17" s="2">
        <v>1</v>
      </c>
      <c r="Q17" s="2">
        <v>27</v>
      </c>
      <c r="R17" s="2"/>
      <c r="S17" s="2"/>
      <c r="T17" s="2">
        <v>1</v>
      </c>
      <c r="U17" s="2"/>
      <c r="V17" s="2"/>
      <c r="W17" s="2"/>
      <c r="X17" s="2"/>
      <c r="Y17" s="2">
        <v>1</v>
      </c>
      <c r="Z17" s="2">
        <v>2</v>
      </c>
      <c r="AA17" s="2"/>
      <c r="AB17" s="2">
        <v>4.12</v>
      </c>
      <c r="AC17" s="6">
        <v>730</v>
      </c>
      <c r="AD17" s="2">
        <v>501</v>
      </c>
      <c r="AE17" s="2">
        <v>0.0081</v>
      </c>
      <c r="AF17" s="2">
        <v>2</v>
      </c>
      <c r="AG17" s="2">
        <v>4</v>
      </c>
      <c r="AH17" s="2">
        <v>50</v>
      </c>
      <c r="AI17" s="2">
        <v>29.5</v>
      </c>
      <c r="AJ17" s="2"/>
      <c r="AK17" s="2"/>
      <c r="AL17" s="2">
        <v>6</v>
      </c>
      <c r="AM17" s="2" t="s">
        <v>190</v>
      </c>
      <c r="AN17" s="2"/>
      <c r="AO17" s="2"/>
      <c r="AP17" s="2">
        <v>200</v>
      </c>
      <c r="AQ17" s="2">
        <v>14</v>
      </c>
      <c r="AR17" s="2">
        <v>27</v>
      </c>
      <c r="AS17" s="2">
        <v>3</v>
      </c>
      <c r="AT17" s="2"/>
      <c r="AU17" s="2"/>
      <c r="AV17" s="2">
        <v>1</v>
      </c>
      <c r="AW17" s="2"/>
      <c r="AX17" s="2"/>
      <c r="AY17" s="6">
        <v>1</v>
      </c>
      <c r="AZ17" s="2">
        <v>2</v>
      </c>
      <c r="BA17" s="2"/>
      <c r="BB17" s="2">
        <v>39</v>
      </c>
      <c r="BC17" s="2"/>
      <c r="BD17" s="2"/>
      <c r="BE17" s="2"/>
      <c r="BF17" s="2"/>
      <c r="BI17" s="82"/>
      <c r="BL17" s="82"/>
      <c r="BN17" s="82"/>
      <c r="BS17" s="82"/>
      <c r="BY17" s="5"/>
    </row>
    <row r="18" spans="1:77" ht="12.75">
      <c r="A18" s="1" t="s">
        <v>210</v>
      </c>
      <c r="B18" s="2">
        <v>1</v>
      </c>
      <c r="C18" s="7" t="s">
        <v>211</v>
      </c>
      <c r="D18" s="3" t="s">
        <v>212</v>
      </c>
      <c r="E18" s="3" t="s">
        <v>213</v>
      </c>
      <c r="F18" s="2">
        <v>1</v>
      </c>
      <c r="G18" s="4">
        <v>1966</v>
      </c>
      <c r="H18" s="5" t="s">
        <v>206</v>
      </c>
      <c r="I18" s="5">
        <v>2</v>
      </c>
      <c r="J18" s="5">
        <v>2</v>
      </c>
      <c r="K18" s="2">
        <v>1</v>
      </c>
      <c r="L18" s="2"/>
      <c r="M18" s="2"/>
      <c r="N18" s="2">
        <v>4.8</v>
      </c>
      <c r="O18" s="2"/>
      <c r="P18" s="2">
        <v>1</v>
      </c>
      <c r="Q18" s="2">
        <v>28</v>
      </c>
      <c r="R18" s="2">
        <v>2</v>
      </c>
      <c r="S18" s="2"/>
      <c r="T18" s="2">
        <v>2</v>
      </c>
      <c r="U18" s="2"/>
      <c r="V18" s="2"/>
      <c r="W18" s="2"/>
      <c r="X18" s="2"/>
      <c r="Y18" s="2">
        <v>2</v>
      </c>
      <c r="Z18" s="2"/>
      <c r="AA18" s="2"/>
      <c r="AB18" s="2">
        <v>12.1</v>
      </c>
      <c r="AC18" s="6">
        <v>290</v>
      </c>
      <c r="AD18" s="2">
        <v>501</v>
      </c>
      <c r="AE18" s="2"/>
      <c r="AF18" s="2">
        <v>2</v>
      </c>
      <c r="AG18" s="2">
        <v>4</v>
      </c>
      <c r="AH18" s="2">
        <v>40</v>
      </c>
      <c r="AI18" s="2">
        <v>24</v>
      </c>
      <c r="AJ18" s="2"/>
      <c r="AK18" s="2"/>
      <c r="AL18" s="2">
        <v>6</v>
      </c>
      <c r="AM18" s="2" t="s">
        <v>190</v>
      </c>
      <c r="AN18" s="2"/>
      <c r="AO18" s="2"/>
      <c r="AP18" s="2">
        <v>200</v>
      </c>
      <c r="AQ18" s="2">
        <v>8.7</v>
      </c>
      <c r="AR18" s="2">
        <v>53</v>
      </c>
      <c r="AS18" s="2">
        <v>2</v>
      </c>
      <c r="AT18" s="2"/>
      <c r="AU18" s="2"/>
      <c r="AV18" s="2">
        <v>1</v>
      </c>
      <c r="AW18" s="2">
        <v>2</v>
      </c>
      <c r="AX18" s="2"/>
      <c r="AY18" s="6">
        <v>1</v>
      </c>
      <c r="AZ18" s="2">
        <v>1</v>
      </c>
      <c r="BA18" s="2"/>
      <c r="BB18" s="2">
        <v>40</v>
      </c>
      <c r="BC18" s="2"/>
      <c r="BD18" s="2"/>
      <c r="BE18" s="2"/>
      <c r="BF18" s="2"/>
      <c r="BI18" s="82"/>
      <c r="BL18" s="82"/>
      <c r="BN18" s="82"/>
      <c r="BS18" s="82"/>
      <c r="BY18" s="5"/>
    </row>
    <row r="19" spans="1:77" ht="12.75">
      <c r="A19" s="1" t="s">
        <v>214</v>
      </c>
      <c r="B19" s="2">
        <v>1</v>
      </c>
      <c r="C19" s="7" t="s">
        <v>211</v>
      </c>
      <c r="D19" s="3" t="s">
        <v>215</v>
      </c>
      <c r="E19" s="3" t="s">
        <v>216</v>
      </c>
      <c r="F19" s="2">
        <v>1</v>
      </c>
      <c r="G19" s="4">
        <v>1990</v>
      </c>
      <c r="H19" s="5" t="s">
        <v>217</v>
      </c>
      <c r="I19" s="5">
        <v>3</v>
      </c>
      <c r="J19" s="5">
        <v>4</v>
      </c>
      <c r="K19" s="2"/>
      <c r="L19" s="2">
        <v>1</v>
      </c>
      <c r="M19" s="2"/>
      <c r="N19" s="2"/>
      <c r="O19" s="2">
        <v>1</v>
      </c>
      <c r="P19" s="2">
        <v>1</v>
      </c>
      <c r="Q19" s="2">
        <v>90</v>
      </c>
      <c r="R19" s="2"/>
      <c r="S19" s="2"/>
      <c r="T19" s="2"/>
      <c r="U19" s="2"/>
      <c r="V19" s="2"/>
      <c r="W19" s="2"/>
      <c r="X19" s="2"/>
      <c r="Y19" s="2"/>
      <c r="Z19" s="2">
        <v>2</v>
      </c>
      <c r="AA19" s="2"/>
      <c r="AB19" s="2">
        <v>23</v>
      </c>
      <c r="AC19" s="6">
        <v>860</v>
      </c>
      <c r="AD19" s="2">
        <v>501</v>
      </c>
      <c r="AE19" s="2">
        <v>0.0019</v>
      </c>
      <c r="AF19" s="2"/>
      <c r="AG19" s="2"/>
      <c r="AH19" s="2">
        <v>44</v>
      </c>
      <c r="AI19" s="2">
        <v>27</v>
      </c>
      <c r="AJ19" s="2"/>
      <c r="AK19" s="2"/>
      <c r="AL19" s="2">
        <v>6</v>
      </c>
      <c r="AM19" s="2" t="s">
        <v>190</v>
      </c>
      <c r="AN19" s="2"/>
      <c r="AO19" s="2"/>
      <c r="AP19" s="2">
        <v>45</v>
      </c>
      <c r="AQ19" s="2"/>
      <c r="AR19" s="2">
        <v>90</v>
      </c>
      <c r="AS19" s="2"/>
      <c r="AT19" s="2"/>
      <c r="AU19" s="2"/>
      <c r="AV19" s="2"/>
      <c r="AW19" s="2"/>
      <c r="AX19" s="2"/>
      <c r="AY19" s="6">
        <v>1</v>
      </c>
      <c r="AZ19" s="2"/>
      <c r="BA19" s="2"/>
      <c r="BB19" s="2">
        <v>121</v>
      </c>
      <c r="BC19" s="2"/>
      <c r="BD19" s="2"/>
      <c r="BE19" s="2"/>
      <c r="BF19" s="2"/>
      <c r="BI19" s="82"/>
      <c r="BL19" s="82"/>
      <c r="BN19" s="82"/>
      <c r="BS19" s="82"/>
      <c r="BY19" s="5"/>
    </row>
    <row r="20" spans="1:77" ht="12.75">
      <c r="A20" s="1" t="s">
        <v>218</v>
      </c>
      <c r="B20" s="2">
        <v>1</v>
      </c>
      <c r="C20" s="2" t="s">
        <v>219</v>
      </c>
      <c r="D20" s="3" t="s">
        <v>220</v>
      </c>
      <c r="E20" s="3" t="s">
        <v>221</v>
      </c>
      <c r="F20" s="2">
        <v>1</v>
      </c>
      <c r="G20" s="4">
        <v>1981</v>
      </c>
      <c r="H20" s="5" t="s">
        <v>189</v>
      </c>
      <c r="I20" s="5">
        <v>2</v>
      </c>
      <c r="J20" s="5">
        <v>4</v>
      </c>
      <c r="K20" s="2">
        <v>1</v>
      </c>
      <c r="L20" s="2"/>
      <c r="M20" s="2"/>
      <c r="N20" s="2">
        <v>2.5</v>
      </c>
      <c r="O20" s="2">
        <v>1</v>
      </c>
      <c r="P20" s="2">
        <v>1</v>
      </c>
      <c r="Q20" s="2">
        <v>26</v>
      </c>
      <c r="R20" s="2">
        <v>2</v>
      </c>
      <c r="S20" s="2"/>
      <c r="T20" s="2">
        <v>2</v>
      </c>
      <c r="U20" s="2"/>
      <c r="V20" s="2"/>
      <c r="W20" s="2"/>
      <c r="X20" s="2"/>
      <c r="Y20" s="2">
        <v>2</v>
      </c>
      <c r="Z20" s="2"/>
      <c r="AA20" s="2"/>
      <c r="AB20" s="2">
        <v>5.38</v>
      </c>
      <c r="AC20" s="6">
        <v>902</v>
      </c>
      <c r="AD20" s="2">
        <v>501</v>
      </c>
      <c r="AE20" s="2">
        <v>0.0023</v>
      </c>
      <c r="AF20" s="2">
        <v>2</v>
      </c>
      <c r="AG20" s="2">
        <v>4</v>
      </c>
      <c r="AH20" s="2">
        <v>30</v>
      </c>
      <c r="AI20" s="2">
        <v>26</v>
      </c>
      <c r="AJ20" s="2"/>
      <c r="AK20" s="2"/>
      <c r="AL20" s="2">
        <v>6</v>
      </c>
      <c r="AM20" s="2" t="s">
        <v>190</v>
      </c>
      <c r="AN20" s="2"/>
      <c r="AO20" s="2"/>
      <c r="AP20" s="2">
        <v>26</v>
      </c>
      <c r="AQ20" s="2">
        <v>7.66</v>
      </c>
      <c r="AR20" s="2">
        <v>26</v>
      </c>
      <c r="AS20" s="2">
        <v>1</v>
      </c>
      <c r="AT20" s="2"/>
      <c r="AU20" s="2"/>
      <c r="AV20" s="2">
        <v>1</v>
      </c>
      <c r="AW20" s="2"/>
      <c r="AX20" s="2"/>
      <c r="AY20" s="6">
        <v>1</v>
      </c>
      <c r="AZ20" s="2">
        <v>1</v>
      </c>
      <c r="BA20" s="2"/>
      <c r="BB20" s="2">
        <v>339</v>
      </c>
      <c r="BC20" s="2"/>
      <c r="BD20" s="2"/>
      <c r="BE20" s="2"/>
      <c r="BF20" s="2"/>
      <c r="BI20" s="82"/>
      <c r="BL20" s="82"/>
      <c r="BN20" s="82"/>
      <c r="BS20" s="82"/>
      <c r="BY20" s="5"/>
    </row>
    <row r="21" spans="1:77" ht="12.75">
      <c r="A21" s="8" t="s">
        <v>222</v>
      </c>
      <c r="B21" s="2">
        <v>2</v>
      </c>
      <c r="C21" s="2" t="s">
        <v>223</v>
      </c>
      <c r="D21" s="2" t="s">
        <v>224</v>
      </c>
      <c r="E21" s="9" t="s">
        <v>225</v>
      </c>
      <c r="F21" s="2">
        <v>2</v>
      </c>
      <c r="G21" s="4">
        <v>1923</v>
      </c>
      <c r="H21" s="2">
        <v>8</v>
      </c>
      <c r="I21" s="2">
        <v>4</v>
      </c>
      <c r="J21" s="2">
        <v>4</v>
      </c>
      <c r="K21" s="2">
        <v>4</v>
      </c>
      <c r="L21" s="2">
        <v>2</v>
      </c>
      <c r="M21" s="2">
        <v>1</v>
      </c>
      <c r="N21" s="2"/>
      <c r="O21" s="2">
        <v>2</v>
      </c>
      <c r="P21" s="2">
        <v>1</v>
      </c>
      <c r="Q21" s="2">
        <v>30</v>
      </c>
      <c r="R21" s="2">
        <v>2</v>
      </c>
      <c r="S21" s="2">
        <v>2</v>
      </c>
      <c r="T21" s="2">
        <v>2</v>
      </c>
      <c r="U21" s="2">
        <v>2</v>
      </c>
      <c r="V21" s="2">
        <v>1</v>
      </c>
      <c r="W21" s="2">
        <v>1</v>
      </c>
      <c r="X21" s="2"/>
      <c r="Y21" s="2">
        <v>1</v>
      </c>
      <c r="Z21" s="2">
        <v>2</v>
      </c>
      <c r="AA21" s="2">
        <v>3</v>
      </c>
      <c r="AB21" s="2">
        <v>6.96</v>
      </c>
      <c r="AC21" s="6">
        <v>2336</v>
      </c>
      <c r="AD21" s="2">
        <v>501</v>
      </c>
      <c r="AE21" s="2">
        <v>0.005</v>
      </c>
      <c r="AF21" s="2">
        <v>2</v>
      </c>
      <c r="AG21" s="2">
        <v>4</v>
      </c>
      <c r="AH21" s="2"/>
      <c r="AI21" s="2"/>
      <c r="AJ21" s="2"/>
      <c r="AK21" s="2"/>
      <c r="AL21" s="2"/>
      <c r="AM21" s="2"/>
      <c r="AN21" s="2"/>
      <c r="AO21" s="2"/>
      <c r="AP21" s="2">
        <v>200</v>
      </c>
      <c r="AQ21" s="2">
        <v>16</v>
      </c>
      <c r="AR21" s="2">
        <v>31.8</v>
      </c>
      <c r="AS21" s="2">
        <v>1</v>
      </c>
      <c r="AT21" s="2">
        <v>1</v>
      </c>
      <c r="AU21" s="2"/>
      <c r="AV21" s="2"/>
      <c r="AW21" s="2"/>
      <c r="AX21" s="2"/>
      <c r="AY21" s="6"/>
      <c r="AZ21" s="2"/>
      <c r="BA21" s="2"/>
      <c r="BB21" s="2"/>
      <c r="BC21" s="2"/>
      <c r="BD21" s="2"/>
      <c r="BE21" s="2"/>
      <c r="BF21" s="2">
        <v>2</v>
      </c>
      <c r="BI21" s="82"/>
      <c r="BL21" s="82"/>
      <c r="BN21" s="82"/>
      <c r="BS21" s="82"/>
      <c r="BY21" s="2"/>
    </row>
    <row r="22" spans="1:77" ht="12.75">
      <c r="A22" s="1" t="s">
        <v>226</v>
      </c>
      <c r="B22" s="2">
        <v>3</v>
      </c>
      <c r="C22" s="2" t="s">
        <v>227</v>
      </c>
      <c r="D22" s="10" t="s">
        <v>228</v>
      </c>
      <c r="E22" s="11" t="s">
        <v>229</v>
      </c>
      <c r="F22" s="2">
        <v>1</v>
      </c>
      <c r="G22" s="12" t="s">
        <v>230</v>
      </c>
      <c r="H22" s="10">
        <v>8</v>
      </c>
      <c r="I22" s="13">
        <v>2</v>
      </c>
      <c r="J22" s="13">
        <v>3</v>
      </c>
      <c r="K22" s="14">
        <v>1</v>
      </c>
      <c r="L22" s="14">
        <v>1</v>
      </c>
      <c r="M22" s="2">
        <v>2</v>
      </c>
      <c r="N22" s="2"/>
      <c r="O22" s="14" t="s">
        <v>190</v>
      </c>
      <c r="P22" s="13">
        <v>1</v>
      </c>
      <c r="Q22" s="14"/>
      <c r="R22" s="14">
        <v>2</v>
      </c>
      <c r="S22" s="14" t="s">
        <v>190</v>
      </c>
      <c r="T22" s="14">
        <v>2</v>
      </c>
      <c r="U22" s="2" t="s">
        <v>190</v>
      </c>
      <c r="V22" s="2">
        <v>4.5</v>
      </c>
      <c r="W22" s="14">
        <v>5</v>
      </c>
      <c r="X22" s="14"/>
      <c r="Y22" s="14">
        <v>2</v>
      </c>
      <c r="Z22" s="14">
        <v>1</v>
      </c>
      <c r="AA22" s="14"/>
      <c r="AB22" s="14">
        <v>0.8</v>
      </c>
      <c r="AC22" s="15">
        <v>449</v>
      </c>
      <c r="AD22" s="14">
        <v>101</v>
      </c>
      <c r="AE22" s="14">
        <v>0.005</v>
      </c>
      <c r="AF22" s="14">
        <v>2</v>
      </c>
      <c r="AG22" s="14">
        <v>4</v>
      </c>
      <c r="AH22" s="14">
        <v>53</v>
      </c>
      <c r="AI22" s="2">
        <v>24</v>
      </c>
      <c r="AJ22" s="14"/>
      <c r="AK22" s="14"/>
      <c r="AL22" s="2">
        <v>6</v>
      </c>
      <c r="AM22" s="14" t="s">
        <v>190</v>
      </c>
      <c r="AN22" s="14"/>
      <c r="AO22" s="14"/>
      <c r="AP22" s="14">
        <v>200</v>
      </c>
      <c r="AQ22" s="14">
        <v>5.87</v>
      </c>
      <c r="AR22" s="14">
        <v>24</v>
      </c>
      <c r="AS22" s="2">
        <v>2</v>
      </c>
      <c r="AT22" s="2"/>
      <c r="AU22" s="14"/>
      <c r="AV22" s="14">
        <v>2</v>
      </c>
      <c r="AW22" s="14"/>
      <c r="AX22" s="14"/>
      <c r="AY22" s="15">
        <v>1</v>
      </c>
      <c r="AZ22" s="2">
        <v>1</v>
      </c>
      <c r="BA22" s="2"/>
      <c r="BB22" s="2">
        <v>162</v>
      </c>
      <c r="BC22" s="2"/>
      <c r="BD22" s="2"/>
      <c r="BE22" s="2"/>
      <c r="BF22" s="2"/>
      <c r="BI22" s="82"/>
      <c r="BL22" s="82"/>
      <c r="BN22" s="82"/>
      <c r="BS22" s="82"/>
      <c r="BY22" s="13"/>
    </row>
    <row r="23" spans="1:77" ht="12.75">
      <c r="A23" s="1" t="s">
        <v>231</v>
      </c>
      <c r="B23" s="2">
        <v>3</v>
      </c>
      <c r="C23" s="2" t="s">
        <v>227</v>
      </c>
      <c r="D23" s="10" t="s">
        <v>232</v>
      </c>
      <c r="E23" s="11" t="s">
        <v>233</v>
      </c>
      <c r="F23" s="2">
        <v>1</v>
      </c>
      <c r="G23" s="12">
        <v>1929</v>
      </c>
      <c r="H23" s="10">
        <v>5</v>
      </c>
      <c r="I23" s="13">
        <v>7</v>
      </c>
      <c r="J23" s="13">
        <v>12</v>
      </c>
      <c r="K23" s="14">
        <v>1</v>
      </c>
      <c r="L23" s="14">
        <v>1</v>
      </c>
      <c r="M23" s="2">
        <v>2</v>
      </c>
      <c r="N23" s="2"/>
      <c r="O23" s="14" t="s">
        <v>190</v>
      </c>
      <c r="P23" s="13">
        <v>1</v>
      </c>
      <c r="Q23" s="14"/>
      <c r="R23" s="14">
        <v>2</v>
      </c>
      <c r="S23" s="14" t="s">
        <v>190</v>
      </c>
      <c r="T23" s="14">
        <v>2</v>
      </c>
      <c r="U23" s="2" t="s">
        <v>190</v>
      </c>
      <c r="V23" s="2">
        <v>5</v>
      </c>
      <c r="W23" s="14">
        <v>4</v>
      </c>
      <c r="X23" s="14"/>
      <c r="Y23" s="14">
        <v>2</v>
      </c>
      <c r="Z23" s="14"/>
      <c r="AA23" s="14"/>
      <c r="AB23" s="14">
        <v>1.4</v>
      </c>
      <c r="AC23" s="15">
        <v>343</v>
      </c>
      <c r="AD23" s="14">
        <v>501</v>
      </c>
      <c r="AE23" s="14">
        <v>0.0013</v>
      </c>
      <c r="AF23" s="14">
        <v>2</v>
      </c>
      <c r="AG23" s="14">
        <v>4</v>
      </c>
      <c r="AH23" s="14"/>
      <c r="AI23" s="2"/>
      <c r="AJ23" s="14"/>
      <c r="AK23" s="14"/>
      <c r="AL23" s="2">
        <v>6</v>
      </c>
      <c r="AM23" s="14" t="s">
        <v>190</v>
      </c>
      <c r="AN23" s="14"/>
      <c r="AO23" s="14"/>
      <c r="AP23" s="14">
        <v>200</v>
      </c>
      <c r="AQ23" s="14">
        <v>7</v>
      </c>
      <c r="AR23" s="14">
        <v>23</v>
      </c>
      <c r="AS23" s="2">
        <v>2</v>
      </c>
      <c r="AT23" s="2"/>
      <c r="AU23" s="14"/>
      <c r="AV23" s="14">
        <v>1</v>
      </c>
      <c r="AW23" s="14"/>
      <c r="AX23" s="14"/>
      <c r="AY23" s="15">
        <v>3</v>
      </c>
      <c r="AZ23" s="2">
        <v>2</v>
      </c>
      <c r="BA23" s="2"/>
      <c r="BB23" s="2">
        <v>2902</v>
      </c>
      <c r="BC23" s="2"/>
      <c r="BD23" s="2"/>
      <c r="BE23" s="2"/>
      <c r="BF23" s="2"/>
      <c r="BI23" s="82"/>
      <c r="BL23" s="82"/>
      <c r="BN23" s="82"/>
      <c r="BS23" s="82"/>
      <c r="BY23" s="13"/>
    </row>
    <row r="24" spans="1:77" ht="12.75">
      <c r="A24" s="1" t="s">
        <v>234</v>
      </c>
      <c r="B24" s="2">
        <v>3</v>
      </c>
      <c r="C24" s="2" t="s">
        <v>227</v>
      </c>
      <c r="D24" s="10" t="s">
        <v>228</v>
      </c>
      <c r="E24" s="11" t="s">
        <v>235</v>
      </c>
      <c r="F24" s="2">
        <v>1</v>
      </c>
      <c r="G24" s="12" t="s">
        <v>236</v>
      </c>
      <c r="H24" s="10">
        <v>8</v>
      </c>
      <c r="I24" s="13">
        <v>3</v>
      </c>
      <c r="J24" s="13">
        <v>4</v>
      </c>
      <c r="K24" s="14">
        <v>1</v>
      </c>
      <c r="L24" s="14">
        <v>1</v>
      </c>
      <c r="M24" s="2">
        <v>2</v>
      </c>
      <c r="N24" s="2"/>
      <c r="O24" s="14" t="s">
        <v>190</v>
      </c>
      <c r="P24" s="13">
        <v>1</v>
      </c>
      <c r="Q24" s="14"/>
      <c r="R24" s="14">
        <v>1</v>
      </c>
      <c r="S24" s="14" t="s">
        <v>190</v>
      </c>
      <c r="T24" s="14">
        <v>1</v>
      </c>
      <c r="U24" s="2" t="s">
        <v>190</v>
      </c>
      <c r="V24" s="2">
        <v>4</v>
      </c>
      <c r="W24" s="14">
        <v>4</v>
      </c>
      <c r="X24" s="14"/>
      <c r="Y24" s="14">
        <v>2</v>
      </c>
      <c r="Z24" s="14">
        <v>1</v>
      </c>
      <c r="AA24" s="14"/>
      <c r="AB24" s="14">
        <v>12.1</v>
      </c>
      <c r="AC24" s="15">
        <v>656</v>
      </c>
      <c r="AD24" s="14">
        <v>501</v>
      </c>
      <c r="AE24" s="14">
        <v>0.00013</v>
      </c>
      <c r="AF24" s="14">
        <v>1</v>
      </c>
      <c r="AG24" s="14">
        <v>3</v>
      </c>
      <c r="AH24" s="14">
        <v>60</v>
      </c>
      <c r="AI24" s="2">
        <v>54</v>
      </c>
      <c r="AJ24" s="14"/>
      <c r="AK24" s="14"/>
      <c r="AL24" s="2">
        <v>6</v>
      </c>
      <c r="AM24" s="14" t="s">
        <v>190</v>
      </c>
      <c r="AN24" s="14"/>
      <c r="AO24" s="14"/>
      <c r="AP24" s="14">
        <v>39.5</v>
      </c>
      <c r="AQ24" s="14">
        <v>11.8</v>
      </c>
      <c r="AR24" s="14">
        <v>60</v>
      </c>
      <c r="AS24" s="2">
        <v>1</v>
      </c>
      <c r="AT24" s="2"/>
      <c r="AU24" s="14"/>
      <c r="AV24" s="14">
        <v>1</v>
      </c>
      <c r="AW24" s="14"/>
      <c r="AX24" s="14"/>
      <c r="AY24" s="15">
        <v>1</v>
      </c>
      <c r="AZ24" s="2">
        <v>1</v>
      </c>
      <c r="BA24" s="2"/>
      <c r="BB24" s="2">
        <v>870</v>
      </c>
      <c r="BC24" s="2"/>
      <c r="BD24" s="2"/>
      <c r="BE24" s="2"/>
      <c r="BF24" s="2"/>
      <c r="BI24" s="82"/>
      <c r="BL24" s="82"/>
      <c r="BN24" s="82"/>
      <c r="BS24" s="82"/>
      <c r="BY24" s="13"/>
    </row>
    <row r="25" spans="1:77" ht="12.75">
      <c r="A25" s="1" t="s">
        <v>237</v>
      </c>
      <c r="B25" s="2">
        <v>3</v>
      </c>
      <c r="C25" s="2" t="s">
        <v>227</v>
      </c>
      <c r="D25" s="10" t="s">
        <v>238</v>
      </c>
      <c r="E25" s="11" t="s">
        <v>239</v>
      </c>
      <c r="F25" s="2">
        <v>1</v>
      </c>
      <c r="G25" s="12" t="s">
        <v>240</v>
      </c>
      <c r="H25" s="10">
        <v>8</v>
      </c>
      <c r="I25" s="13">
        <v>0</v>
      </c>
      <c r="J25" s="13">
        <v>0</v>
      </c>
      <c r="K25" s="14">
        <v>1</v>
      </c>
      <c r="L25" s="14">
        <v>1</v>
      </c>
      <c r="M25" s="2">
        <v>2</v>
      </c>
      <c r="N25" s="2"/>
      <c r="O25" s="14" t="s">
        <v>190</v>
      </c>
      <c r="P25" s="13">
        <v>1</v>
      </c>
      <c r="Q25" s="14"/>
      <c r="R25" s="14">
        <v>1</v>
      </c>
      <c r="S25" s="14" t="s">
        <v>190</v>
      </c>
      <c r="T25" s="14">
        <v>1</v>
      </c>
      <c r="U25" s="2" t="s">
        <v>190</v>
      </c>
      <c r="V25" s="2">
        <v>4</v>
      </c>
      <c r="W25" s="14">
        <v>3.5</v>
      </c>
      <c r="X25" s="14"/>
      <c r="Y25" s="14">
        <v>2</v>
      </c>
      <c r="Z25" s="14">
        <v>1</v>
      </c>
      <c r="AA25" s="14"/>
      <c r="AB25" s="14">
        <v>1.3</v>
      </c>
      <c r="AC25" s="15">
        <v>516</v>
      </c>
      <c r="AD25" s="14">
        <v>501</v>
      </c>
      <c r="AE25" s="14">
        <v>0.0016</v>
      </c>
      <c r="AF25" s="14">
        <v>1</v>
      </c>
      <c r="AG25" s="14">
        <v>3</v>
      </c>
      <c r="AH25" s="14">
        <v>30</v>
      </c>
      <c r="AI25" s="2">
        <v>32</v>
      </c>
      <c r="AJ25" s="14"/>
      <c r="AK25" s="14"/>
      <c r="AL25" s="2">
        <v>6</v>
      </c>
      <c r="AM25" s="14" t="s">
        <v>190</v>
      </c>
      <c r="AN25" s="14"/>
      <c r="AO25" s="14"/>
      <c r="AP25" s="14">
        <v>54</v>
      </c>
      <c r="AQ25" s="14">
        <v>10.7</v>
      </c>
      <c r="AR25" s="14">
        <v>43</v>
      </c>
      <c r="AS25" s="2">
        <v>2</v>
      </c>
      <c r="AT25" s="2"/>
      <c r="AU25" s="14"/>
      <c r="AV25" s="14">
        <v>1</v>
      </c>
      <c r="AW25" s="14"/>
      <c r="AX25" s="14"/>
      <c r="AY25" s="15">
        <v>1</v>
      </c>
      <c r="AZ25" s="2">
        <v>1</v>
      </c>
      <c r="BA25" s="2"/>
      <c r="BB25" s="2">
        <v>30</v>
      </c>
      <c r="BC25" s="2"/>
      <c r="BD25" s="2"/>
      <c r="BE25" s="2"/>
      <c r="BF25" s="2"/>
      <c r="BI25" s="82"/>
      <c r="BL25" s="82"/>
      <c r="BN25" s="82"/>
      <c r="BS25" s="82"/>
      <c r="BY25" s="13"/>
    </row>
    <row r="26" spans="1:77" s="82" customFormat="1" ht="12.75">
      <c r="A26" s="1" t="s">
        <v>241</v>
      </c>
      <c r="B26" s="2">
        <v>3</v>
      </c>
      <c r="C26" s="2" t="s">
        <v>242</v>
      </c>
      <c r="D26" s="10" t="s">
        <v>243</v>
      </c>
      <c r="E26" s="11" t="s">
        <v>244</v>
      </c>
      <c r="F26" s="2">
        <v>1</v>
      </c>
      <c r="G26" s="12">
        <v>1930</v>
      </c>
      <c r="H26" s="10">
        <v>8</v>
      </c>
      <c r="I26" s="13">
        <v>1</v>
      </c>
      <c r="J26" s="13">
        <v>2</v>
      </c>
      <c r="K26" s="14">
        <v>1</v>
      </c>
      <c r="L26" s="14">
        <v>2</v>
      </c>
      <c r="M26" s="2">
        <v>2</v>
      </c>
      <c r="N26" s="2"/>
      <c r="O26" s="14" t="s">
        <v>190</v>
      </c>
      <c r="P26" s="13">
        <v>1</v>
      </c>
      <c r="Q26" s="14"/>
      <c r="R26" s="14">
        <v>2</v>
      </c>
      <c r="S26" s="14" t="s">
        <v>190</v>
      </c>
      <c r="T26" s="14">
        <v>2</v>
      </c>
      <c r="U26" s="2" t="s">
        <v>190</v>
      </c>
      <c r="V26" s="2">
        <v>5</v>
      </c>
      <c r="W26" s="14">
        <v>4</v>
      </c>
      <c r="X26" s="14"/>
      <c r="Y26" s="14">
        <v>2</v>
      </c>
      <c r="Z26" s="14">
        <v>1</v>
      </c>
      <c r="AA26" s="14"/>
      <c r="AB26" s="14">
        <v>2.7</v>
      </c>
      <c r="AC26" s="15">
        <v>430</v>
      </c>
      <c r="AD26" s="14">
        <v>501</v>
      </c>
      <c r="AE26" s="14">
        <v>0.0014</v>
      </c>
      <c r="AF26" s="14">
        <v>2</v>
      </c>
      <c r="AG26" s="14">
        <v>4</v>
      </c>
      <c r="AH26" s="14">
        <v>32</v>
      </c>
      <c r="AI26" s="2">
        <v>23</v>
      </c>
      <c r="AJ26" s="14"/>
      <c r="AK26" s="14"/>
      <c r="AL26" s="2"/>
      <c r="AM26" s="14" t="s">
        <v>190</v>
      </c>
      <c r="AN26" s="14"/>
      <c r="AO26" s="14"/>
      <c r="AP26" s="14">
        <v>200</v>
      </c>
      <c r="AQ26" s="14">
        <v>8.92</v>
      </c>
      <c r="AR26" s="14">
        <v>23</v>
      </c>
      <c r="AS26" s="2">
        <v>3</v>
      </c>
      <c r="AT26" s="2"/>
      <c r="AU26" s="14"/>
      <c r="AV26" s="14">
        <v>1</v>
      </c>
      <c r="AW26" s="14"/>
      <c r="AX26" s="14"/>
      <c r="AY26" s="15">
        <v>1</v>
      </c>
      <c r="AZ26" s="2">
        <v>1</v>
      </c>
      <c r="BA26" s="2"/>
      <c r="BB26" s="2">
        <v>91</v>
      </c>
      <c r="BC26" s="2"/>
      <c r="BD26" s="2"/>
      <c r="BE26" s="2"/>
      <c r="BF26" s="2"/>
      <c r="BY26" s="13"/>
    </row>
    <row r="27" spans="1:77" ht="12.75">
      <c r="A27" s="1" t="s">
        <v>245</v>
      </c>
      <c r="B27" s="2">
        <v>3</v>
      </c>
      <c r="C27" s="2" t="s">
        <v>242</v>
      </c>
      <c r="D27" s="10" t="s">
        <v>246</v>
      </c>
      <c r="E27" s="11" t="s">
        <v>247</v>
      </c>
      <c r="F27" s="2">
        <v>1</v>
      </c>
      <c r="G27" s="12">
        <v>1927</v>
      </c>
      <c r="H27" s="10">
        <v>8</v>
      </c>
      <c r="I27" s="13">
        <v>1</v>
      </c>
      <c r="J27" s="13">
        <v>3</v>
      </c>
      <c r="K27" s="14">
        <v>1</v>
      </c>
      <c r="L27" s="14">
        <v>2</v>
      </c>
      <c r="M27" s="2">
        <v>2</v>
      </c>
      <c r="N27" s="2"/>
      <c r="O27" s="14" t="s">
        <v>190</v>
      </c>
      <c r="P27" s="13">
        <v>1</v>
      </c>
      <c r="Q27" s="14"/>
      <c r="R27" s="14">
        <v>2</v>
      </c>
      <c r="S27" s="14" t="s">
        <v>190</v>
      </c>
      <c r="T27" s="14">
        <v>2</v>
      </c>
      <c r="U27" s="2" t="s">
        <v>190</v>
      </c>
      <c r="V27" s="2">
        <v>5</v>
      </c>
      <c r="W27" s="14">
        <v>4</v>
      </c>
      <c r="X27" s="14"/>
      <c r="Y27" s="14">
        <v>2</v>
      </c>
      <c r="Z27" s="14">
        <v>2</v>
      </c>
      <c r="AA27" s="14"/>
      <c r="AB27" s="14">
        <v>16.1</v>
      </c>
      <c r="AC27" s="15">
        <v>1278</v>
      </c>
      <c r="AD27" s="14">
        <v>501</v>
      </c>
      <c r="AE27" s="14">
        <v>0.001</v>
      </c>
      <c r="AF27" s="14">
        <v>2</v>
      </c>
      <c r="AG27" s="14">
        <v>4</v>
      </c>
      <c r="AH27" s="14">
        <v>52</v>
      </c>
      <c r="AI27" s="2">
        <v>50</v>
      </c>
      <c r="AJ27" s="14"/>
      <c r="AK27" s="14"/>
      <c r="AL27" s="2">
        <v>6</v>
      </c>
      <c r="AM27" s="14" t="s">
        <v>190</v>
      </c>
      <c r="AN27" s="14"/>
      <c r="AO27" s="14"/>
      <c r="AP27" s="14">
        <v>200</v>
      </c>
      <c r="AQ27" s="14">
        <v>13.7</v>
      </c>
      <c r="AR27" s="14">
        <v>50</v>
      </c>
      <c r="AS27" s="2">
        <v>3</v>
      </c>
      <c r="AT27" s="2"/>
      <c r="AU27" s="14"/>
      <c r="AV27" s="14">
        <v>1</v>
      </c>
      <c r="AW27" s="14"/>
      <c r="AX27" s="14">
        <v>1</v>
      </c>
      <c r="AY27" s="15">
        <v>3</v>
      </c>
      <c r="AZ27" s="2">
        <v>2</v>
      </c>
      <c r="BA27" s="2"/>
      <c r="BB27" s="2">
        <v>1458</v>
      </c>
      <c r="BC27" s="2"/>
      <c r="BD27" s="2"/>
      <c r="BE27" s="2"/>
      <c r="BF27" s="2"/>
      <c r="BI27" s="82"/>
      <c r="BL27" s="82"/>
      <c r="BN27" s="82"/>
      <c r="BS27" s="82"/>
      <c r="BY27" s="13"/>
    </row>
    <row r="28" spans="1:77" ht="12.75">
      <c r="A28" s="1" t="s">
        <v>248</v>
      </c>
      <c r="B28" s="2">
        <v>3</v>
      </c>
      <c r="C28" s="2" t="s">
        <v>242</v>
      </c>
      <c r="D28" s="10" t="s">
        <v>243</v>
      </c>
      <c r="E28" s="11" t="s">
        <v>249</v>
      </c>
      <c r="F28" s="2">
        <v>1</v>
      </c>
      <c r="G28" s="12" t="s">
        <v>250</v>
      </c>
      <c r="H28" s="10">
        <v>5</v>
      </c>
      <c r="I28" s="13">
        <v>1</v>
      </c>
      <c r="J28" s="13">
        <v>3</v>
      </c>
      <c r="K28" s="14">
        <v>3</v>
      </c>
      <c r="L28" s="14">
        <v>2</v>
      </c>
      <c r="M28" s="2">
        <v>2</v>
      </c>
      <c r="N28" s="2"/>
      <c r="O28" s="14" t="s">
        <v>190</v>
      </c>
      <c r="P28" s="13">
        <v>1</v>
      </c>
      <c r="Q28" s="14"/>
      <c r="R28" s="14">
        <v>1</v>
      </c>
      <c r="S28" s="14" t="s">
        <v>190</v>
      </c>
      <c r="T28" s="14">
        <v>1</v>
      </c>
      <c r="U28" s="2" t="s">
        <v>190</v>
      </c>
      <c r="V28" s="2">
        <v>5</v>
      </c>
      <c r="W28" s="14">
        <v>4</v>
      </c>
      <c r="X28" s="14"/>
      <c r="Y28" s="14">
        <v>2</v>
      </c>
      <c r="Z28" s="14"/>
      <c r="AA28" s="14"/>
      <c r="AB28" s="14">
        <v>43.3</v>
      </c>
      <c r="AC28" s="15">
        <v>1923</v>
      </c>
      <c r="AD28" s="14">
        <v>501</v>
      </c>
      <c r="AE28" s="14">
        <v>0.00115</v>
      </c>
      <c r="AF28" s="14">
        <v>2</v>
      </c>
      <c r="AG28" s="14">
        <v>4</v>
      </c>
      <c r="AH28" s="14">
        <v>67</v>
      </c>
      <c r="AI28" s="2">
        <v>60</v>
      </c>
      <c r="AJ28" s="14"/>
      <c r="AK28" s="14"/>
      <c r="AL28" s="2">
        <v>6</v>
      </c>
      <c r="AM28" s="14" t="s">
        <v>190</v>
      </c>
      <c r="AN28" s="14"/>
      <c r="AO28" s="14"/>
      <c r="AP28" s="14">
        <v>200</v>
      </c>
      <c r="AQ28" s="14">
        <v>17</v>
      </c>
      <c r="AR28" s="14">
        <v>60</v>
      </c>
      <c r="AS28" s="2">
        <v>2</v>
      </c>
      <c r="AT28" s="2"/>
      <c r="AU28" s="14"/>
      <c r="AV28" s="14"/>
      <c r="AW28" s="14"/>
      <c r="AX28" s="14"/>
      <c r="AY28" s="15">
        <v>3</v>
      </c>
      <c r="AZ28" s="2">
        <v>2</v>
      </c>
      <c r="BA28" s="2"/>
      <c r="BB28" s="2">
        <v>362</v>
      </c>
      <c r="BC28" s="2"/>
      <c r="BD28" s="2"/>
      <c r="BE28" s="2"/>
      <c r="BF28" s="2"/>
      <c r="BI28" s="82"/>
      <c r="BL28" s="82"/>
      <c r="BN28" s="82"/>
      <c r="BS28" s="82"/>
      <c r="BY28" s="13"/>
    </row>
    <row r="29" spans="1:77" ht="12.75">
      <c r="A29" s="1" t="s">
        <v>251</v>
      </c>
      <c r="B29" s="2">
        <v>3</v>
      </c>
      <c r="C29" s="2" t="s">
        <v>242</v>
      </c>
      <c r="D29" s="10" t="s">
        <v>252</v>
      </c>
      <c r="E29" s="11" t="s">
        <v>253</v>
      </c>
      <c r="F29" s="2">
        <v>1</v>
      </c>
      <c r="G29" s="12" t="s">
        <v>254</v>
      </c>
      <c r="H29" s="10">
        <v>7</v>
      </c>
      <c r="I29" s="13">
        <v>2</v>
      </c>
      <c r="J29" s="13">
        <v>3</v>
      </c>
      <c r="K29" s="14">
        <v>3</v>
      </c>
      <c r="L29" s="14">
        <v>2</v>
      </c>
      <c r="M29" s="2">
        <v>2</v>
      </c>
      <c r="N29" s="2">
        <v>1</v>
      </c>
      <c r="O29" s="14" t="s">
        <v>190</v>
      </c>
      <c r="P29" s="13">
        <v>1</v>
      </c>
      <c r="Q29" s="14"/>
      <c r="R29" s="14">
        <v>2</v>
      </c>
      <c r="S29" s="14" t="s">
        <v>190</v>
      </c>
      <c r="T29" s="14">
        <v>2</v>
      </c>
      <c r="U29" s="2" t="s">
        <v>190</v>
      </c>
      <c r="V29" s="2">
        <v>5</v>
      </c>
      <c r="W29" s="14">
        <v>4</v>
      </c>
      <c r="X29" s="14"/>
      <c r="Y29" s="14">
        <v>2</v>
      </c>
      <c r="Z29" s="14">
        <v>1</v>
      </c>
      <c r="AA29" s="14"/>
      <c r="AB29" s="14">
        <v>1.4</v>
      </c>
      <c r="AC29" s="15">
        <v>287</v>
      </c>
      <c r="AD29" s="14">
        <v>501</v>
      </c>
      <c r="AE29" s="14">
        <v>0.001</v>
      </c>
      <c r="AF29" s="14">
        <v>2</v>
      </c>
      <c r="AG29" s="14">
        <v>4</v>
      </c>
      <c r="AH29" s="14">
        <v>29</v>
      </c>
      <c r="AI29" s="2">
        <v>13</v>
      </c>
      <c r="AJ29" s="14"/>
      <c r="AK29" s="14"/>
      <c r="AL29" s="2">
        <v>6</v>
      </c>
      <c r="AM29" s="14" t="s">
        <v>190</v>
      </c>
      <c r="AN29" s="14"/>
      <c r="AO29" s="14"/>
      <c r="AP29" s="14">
        <v>200</v>
      </c>
      <c r="AQ29" s="14">
        <v>8.7</v>
      </c>
      <c r="AR29" s="14">
        <v>13</v>
      </c>
      <c r="AS29" s="2">
        <v>2</v>
      </c>
      <c r="AT29" s="2"/>
      <c r="AU29" s="14"/>
      <c r="AV29" s="14">
        <v>1</v>
      </c>
      <c r="AW29" s="14"/>
      <c r="AX29" s="14"/>
      <c r="AY29" s="15">
        <v>1</v>
      </c>
      <c r="AZ29" s="2">
        <v>1</v>
      </c>
      <c r="BA29" s="2"/>
      <c r="BB29" s="2">
        <v>27</v>
      </c>
      <c r="BC29" s="2"/>
      <c r="BD29" s="2"/>
      <c r="BE29" s="2"/>
      <c r="BF29" s="2"/>
      <c r="BI29" s="82"/>
      <c r="BL29" s="82"/>
      <c r="BN29" s="82"/>
      <c r="BS29" s="82"/>
      <c r="BY29" s="13"/>
    </row>
    <row r="30" spans="1:77" ht="12.75">
      <c r="A30" s="1" t="s">
        <v>255</v>
      </c>
      <c r="B30" s="2">
        <v>3</v>
      </c>
      <c r="C30" s="2" t="s">
        <v>242</v>
      </c>
      <c r="D30" s="10" t="s">
        <v>256</v>
      </c>
      <c r="E30" s="11" t="s">
        <v>257</v>
      </c>
      <c r="F30" s="2">
        <v>1</v>
      </c>
      <c r="G30" s="12">
        <v>1929</v>
      </c>
      <c r="H30" s="10">
        <v>5</v>
      </c>
      <c r="I30" s="13">
        <v>2</v>
      </c>
      <c r="J30" s="13">
        <v>2</v>
      </c>
      <c r="K30" s="14">
        <v>4</v>
      </c>
      <c r="L30" s="14">
        <v>1</v>
      </c>
      <c r="M30" s="2">
        <v>2</v>
      </c>
      <c r="N30" s="2">
        <v>-2.5</v>
      </c>
      <c r="O30" s="14" t="s">
        <v>190</v>
      </c>
      <c r="P30" s="13">
        <v>1</v>
      </c>
      <c r="Q30" s="14"/>
      <c r="R30" s="14">
        <v>2</v>
      </c>
      <c r="S30" s="14" t="s">
        <v>190</v>
      </c>
      <c r="T30" s="14">
        <v>2</v>
      </c>
      <c r="U30" s="2" t="s">
        <v>190</v>
      </c>
      <c r="V30" s="2">
        <v>4</v>
      </c>
      <c r="W30" s="14">
        <v>3.5</v>
      </c>
      <c r="X30" s="14"/>
      <c r="Y30" s="14">
        <v>2</v>
      </c>
      <c r="Z30" s="14">
        <v>1</v>
      </c>
      <c r="AA30" s="14"/>
      <c r="AB30" s="14">
        <v>0.7</v>
      </c>
      <c r="AC30" s="15">
        <v>223</v>
      </c>
      <c r="AD30" s="14">
        <v>501</v>
      </c>
      <c r="AE30" s="14">
        <v>0.00081</v>
      </c>
      <c r="AF30" s="14">
        <v>2</v>
      </c>
      <c r="AG30" s="14">
        <v>4</v>
      </c>
      <c r="AH30" s="14">
        <v>33</v>
      </c>
      <c r="AI30" s="2">
        <v>18</v>
      </c>
      <c r="AJ30" s="14"/>
      <c r="AK30" s="14"/>
      <c r="AL30" s="2">
        <v>6</v>
      </c>
      <c r="AM30" s="14" t="s">
        <v>190</v>
      </c>
      <c r="AN30" s="14"/>
      <c r="AO30" s="14"/>
      <c r="AP30" s="14">
        <v>200</v>
      </c>
      <c r="AQ30" s="14">
        <v>9.2</v>
      </c>
      <c r="AR30" s="14">
        <v>18</v>
      </c>
      <c r="AS30" s="2">
        <v>1</v>
      </c>
      <c r="AT30" s="2"/>
      <c r="AU30" s="14"/>
      <c r="AV30" s="14">
        <v>1</v>
      </c>
      <c r="AW30" s="14"/>
      <c r="AX30" s="14"/>
      <c r="AY30" s="15">
        <v>1</v>
      </c>
      <c r="AZ30" s="2">
        <v>1</v>
      </c>
      <c r="BA30" s="2"/>
      <c r="BB30" s="2">
        <v>34</v>
      </c>
      <c r="BC30" s="2"/>
      <c r="BD30" s="2"/>
      <c r="BE30" s="2"/>
      <c r="BF30" s="2"/>
      <c r="BI30" s="82"/>
      <c r="BL30" s="82"/>
      <c r="BN30" s="82"/>
      <c r="BS30" s="82"/>
      <c r="BY30" s="13"/>
    </row>
    <row r="31" spans="1:77" ht="12.75">
      <c r="A31" s="1" t="s">
        <v>258</v>
      </c>
      <c r="B31" s="2">
        <v>3</v>
      </c>
      <c r="C31" s="2" t="s">
        <v>242</v>
      </c>
      <c r="D31" s="10" t="s">
        <v>246</v>
      </c>
      <c r="E31" s="11" t="s">
        <v>259</v>
      </c>
      <c r="F31" s="2">
        <v>1</v>
      </c>
      <c r="G31" s="16"/>
      <c r="H31" s="10">
        <v>8</v>
      </c>
      <c r="I31" s="13">
        <v>0</v>
      </c>
      <c r="J31" s="13">
        <v>0</v>
      </c>
      <c r="K31" s="14">
        <v>1</v>
      </c>
      <c r="L31" s="14">
        <v>1</v>
      </c>
      <c r="M31" s="2">
        <v>2</v>
      </c>
      <c r="N31" s="2"/>
      <c r="O31" s="14" t="s">
        <v>190</v>
      </c>
      <c r="P31" s="17">
        <v>1</v>
      </c>
      <c r="Q31" s="14"/>
      <c r="R31" s="14">
        <v>2</v>
      </c>
      <c r="S31" s="14" t="s">
        <v>190</v>
      </c>
      <c r="T31" s="14">
        <v>2</v>
      </c>
      <c r="U31" s="2" t="s">
        <v>190</v>
      </c>
      <c r="V31" s="2">
        <v>4</v>
      </c>
      <c r="W31" s="14">
        <v>3.5</v>
      </c>
      <c r="X31" s="14"/>
      <c r="Y31" s="14">
        <v>2</v>
      </c>
      <c r="Z31" s="14">
        <v>1</v>
      </c>
      <c r="AA31" s="14"/>
      <c r="AB31" s="14">
        <v>2.3</v>
      </c>
      <c r="AC31" s="15">
        <v>462</v>
      </c>
      <c r="AD31" s="14">
        <v>501</v>
      </c>
      <c r="AE31" s="14">
        <v>0.0018</v>
      </c>
      <c r="AF31" s="14">
        <v>1</v>
      </c>
      <c r="AG31" s="14">
        <v>3</v>
      </c>
      <c r="AH31" s="14">
        <v>28</v>
      </c>
      <c r="AI31" s="2">
        <v>34</v>
      </c>
      <c r="AJ31" s="14"/>
      <c r="AK31" s="14"/>
      <c r="AL31" s="2">
        <v>6</v>
      </c>
      <c r="AM31" s="14" t="s">
        <v>190</v>
      </c>
      <c r="AN31" s="14"/>
      <c r="AO31" s="14"/>
      <c r="AP31" s="14">
        <v>67</v>
      </c>
      <c r="AQ31" s="14">
        <v>11.1</v>
      </c>
      <c r="AR31" s="14">
        <v>37</v>
      </c>
      <c r="AS31" s="2">
        <v>2</v>
      </c>
      <c r="AT31" s="2"/>
      <c r="AU31" s="14"/>
      <c r="AV31" s="14">
        <v>1</v>
      </c>
      <c r="AW31" s="14"/>
      <c r="AX31" s="14"/>
      <c r="AY31" s="15">
        <v>3</v>
      </c>
      <c r="AZ31" s="2">
        <v>1</v>
      </c>
      <c r="BA31" s="2"/>
      <c r="BB31" s="2">
        <v>26</v>
      </c>
      <c r="BC31" s="2"/>
      <c r="BD31" s="2"/>
      <c r="BE31" s="2"/>
      <c r="BF31" s="2"/>
      <c r="BI31" s="82"/>
      <c r="BL31" s="82"/>
      <c r="BN31" s="82"/>
      <c r="BS31" s="82"/>
      <c r="BY31" s="13"/>
    </row>
    <row r="32" spans="1:77" ht="12.75">
      <c r="A32" s="1" t="s">
        <v>260</v>
      </c>
      <c r="B32" s="2">
        <v>3</v>
      </c>
      <c r="C32" s="2" t="s">
        <v>261</v>
      </c>
      <c r="D32" s="10" t="s">
        <v>262</v>
      </c>
      <c r="E32" s="11" t="s">
        <v>263</v>
      </c>
      <c r="F32" s="2">
        <v>1</v>
      </c>
      <c r="G32" s="12">
        <v>1924</v>
      </c>
      <c r="H32" s="10">
        <v>8</v>
      </c>
      <c r="I32" s="13">
        <v>1</v>
      </c>
      <c r="J32" s="13">
        <v>3</v>
      </c>
      <c r="K32" s="14">
        <v>1</v>
      </c>
      <c r="L32" s="14"/>
      <c r="M32" s="2">
        <v>2</v>
      </c>
      <c r="N32" s="2"/>
      <c r="O32" s="14" t="s">
        <v>190</v>
      </c>
      <c r="P32" s="13">
        <v>1</v>
      </c>
      <c r="Q32" s="14"/>
      <c r="R32" s="14">
        <v>1</v>
      </c>
      <c r="S32" s="14" t="s">
        <v>190</v>
      </c>
      <c r="T32" s="14">
        <v>1</v>
      </c>
      <c r="U32" s="2" t="s">
        <v>190</v>
      </c>
      <c r="V32" s="2">
        <v>5</v>
      </c>
      <c r="W32" s="14">
        <v>4</v>
      </c>
      <c r="X32" s="14"/>
      <c r="Y32" s="14">
        <v>2</v>
      </c>
      <c r="Z32" s="14">
        <v>2</v>
      </c>
      <c r="AA32" s="14"/>
      <c r="AB32" s="14">
        <v>10.3</v>
      </c>
      <c r="AC32" s="15">
        <v>1320</v>
      </c>
      <c r="AD32" s="14">
        <v>501</v>
      </c>
      <c r="AE32" s="14">
        <v>0.00185</v>
      </c>
      <c r="AF32" s="14">
        <v>2</v>
      </c>
      <c r="AG32" s="14">
        <v>4</v>
      </c>
      <c r="AH32" s="14">
        <v>62</v>
      </c>
      <c r="AI32" s="2">
        <v>60</v>
      </c>
      <c r="AJ32" s="14"/>
      <c r="AK32" s="14"/>
      <c r="AL32" s="2">
        <v>6</v>
      </c>
      <c r="AM32" s="14" t="s">
        <v>190</v>
      </c>
      <c r="AN32" s="14"/>
      <c r="AO32" s="14"/>
      <c r="AP32" s="14">
        <v>200</v>
      </c>
      <c r="AQ32" s="14">
        <v>12.11</v>
      </c>
      <c r="AR32" s="14">
        <v>60</v>
      </c>
      <c r="AS32" s="2">
        <v>3</v>
      </c>
      <c r="AT32" s="2"/>
      <c r="AU32" s="14"/>
      <c r="AV32" s="14">
        <v>1</v>
      </c>
      <c r="AW32" s="14"/>
      <c r="AX32" s="14"/>
      <c r="AY32" s="15">
        <v>1</v>
      </c>
      <c r="AZ32" s="2">
        <v>1</v>
      </c>
      <c r="BA32" s="2"/>
      <c r="BB32" s="2">
        <v>344</v>
      </c>
      <c r="BC32" s="2"/>
      <c r="BD32" s="2"/>
      <c r="BE32" s="2"/>
      <c r="BF32" s="2"/>
      <c r="BI32" s="82"/>
      <c r="BL32" s="82"/>
      <c r="BN32" s="82"/>
      <c r="BS32" s="82"/>
      <c r="BY32" s="13"/>
    </row>
    <row r="33" spans="1:77" ht="12.75">
      <c r="A33" s="1" t="s">
        <v>264</v>
      </c>
      <c r="B33" s="2">
        <v>3</v>
      </c>
      <c r="C33" s="2" t="s">
        <v>261</v>
      </c>
      <c r="D33" s="10" t="s">
        <v>265</v>
      </c>
      <c r="E33" s="11" t="s">
        <v>266</v>
      </c>
      <c r="F33" s="2">
        <v>1</v>
      </c>
      <c r="G33" s="12" t="s">
        <v>267</v>
      </c>
      <c r="H33" s="10">
        <v>4</v>
      </c>
      <c r="I33" s="13">
        <v>5</v>
      </c>
      <c r="J33" s="13">
        <v>14</v>
      </c>
      <c r="K33" s="14">
        <v>3</v>
      </c>
      <c r="L33" s="14">
        <v>2</v>
      </c>
      <c r="M33" s="2">
        <v>2</v>
      </c>
      <c r="N33" s="2">
        <v>0.5</v>
      </c>
      <c r="O33" s="14" t="s">
        <v>190</v>
      </c>
      <c r="P33" s="13">
        <v>1</v>
      </c>
      <c r="Q33" s="14"/>
      <c r="R33" s="14">
        <v>1</v>
      </c>
      <c r="S33" s="14" t="s">
        <v>190</v>
      </c>
      <c r="T33" s="14">
        <v>1</v>
      </c>
      <c r="U33" s="2" t="s">
        <v>190</v>
      </c>
      <c r="V33" s="2"/>
      <c r="W33" s="14"/>
      <c r="X33" s="14"/>
      <c r="Y33" s="14">
        <v>2</v>
      </c>
      <c r="Z33" s="14">
        <v>1</v>
      </c>
      <c r="AA33" s="14"/>
      <c r="AB33" s="14">
        <v>2.1</v>
      </c>
      <c r="AC33" s="15">
        <v>480</v>
      </c>
      <c r="AD33" s="14">
        <v>501</v>
      </c>
      <c r="AE33" s="14">
        <v>0.0017</v>
      </c>
      <c r="AF33" s="14">
        <v>2</v>
      </c>
      <c r="AG33" s="14">
        <v>4</v>
      </c>
      <c r="AH33" s="14">
        <v>20</v>
      </c>
      <c r="AI33" s="2">
        <v>19</v>
      </c>
      <c r="AJ33" s="14"/>
      <c r="AK33" s="14"/>
      <c r="AL33" s="2">
        <v>6</v>
      </c>
      <c r="AM33" s="14" t="s">
        <v>190</v>
      </c>
      <c r="AN33" s="14"/>
      <c r="AO33" s="14"/>
      <c r="AP33" s="14">
        <v>200</v>
      </c>
      <c r="AQ33" s="14">
        <v>5.5</v>
      </c>
      <c r="AR33" s="14">
        <v>20</v>
      </c>
      <c r="AS33" s="2">
        <v>2</v>
      </c>
      <c r="AT33" s="2"/>
      <c r="AU33" s="14"/>
      <c r="AV33" s="14">
        <v>1</v>
      </c>
      <c r="AW33" s="14"/>
      <c r="AX33" s="14"/>
      <c r="AY33" s="15">
        <v>3</v>
      </c>
      <c r="AZ33" s="2">
        <v>1</v>
      </c>
      <c r="BA33" s="2"/>
      <c r="BB33" s="2">
        <v>360</v>
      </c>
      <c r="BC33" s="2"/>
      <c r="BD33" s="2"/>
      <c r="BE33" s="2"/>
      <c r="BF33" s="2"/>
      <c r="BI33" s="82"/>
      <c r="BL33" s="82"/>
      <c r="BN33" s="82"/>
      <c r="BS33" s="82"/>
      <c r="BY33" s="13"/>
    </row>
    <row r="34" spans="1:77" ht="12.75">
      <c r="A34" s="1" t="s">
        <v>268</v>
      </c>
      <c r="B34" s="2">
        <v>3</v>
      </c>
      <c r="C34" s="2" t="s">
        <v>261</v>
      </c>
      <c r="D34" s="10" t="s">
        <v>265</v>
      </c>
      <c r="E34" s="11" t="s">
        <v>269</v>
      </c>
      <c r="F34" s="2">
        <v>1</v>
      </c>
      <c r="G34" s="12" t="s">
        <v>270</v>
      </c>
      <c r="H34" s="10">
        <v>8</v>
      </c>
      <c r="I34" s="13">
        <v>0</v>
      </c>
      <c r="J34" s="13">
        <v>0</v>
      </c>
      <c r="K34" s="14">
        <v>3</v>
      </c>
      <c r="L34" s="14">
        <v>1</v>
      </c>
      <c r="M34" s="2">
        <v>2</v>
      </c>
      <c r="N34" s="2">
        <v>0</v>
      </c>
      <c r="O34" s="14" t="s">
        <v>190</v>
      </c>
      <c r="P34" s="13">
        <v>1</v>
      </c>
      <c r="Q34" s="14"/>
      <c r="R34" s="14">
        <v>1</v>
      </c>
      <c r="S34" s="14" t="s">
        <v>190</v>
      </c>
      <c r="T34" s="14">
        <v>1</v>
      </c>
      <c r="U34" s="2" t="s">
        <v>190</v>
      </c>
      <c r="V34" s="2">
        <v>4</v>
      </c>
      <c r="W34" s="14">
        <v>3.5</v>
      </c>
      <c r="X34" s="14"/>
      <c r="Y34" s="14">
        <v>2</v>
      </c>
      <c r="Z34" s="14">
        <v>1</v>
      </c>
      <c r="AA34" s="14"/>
      <c r="AB34" s="14">
        <v>17.4</v>
      </c>
      <c r="AC34" s="15">
        <v>1931</v>
      </c>
      <c r="AD34" s="14">
        <v>501</v>
      </c>
      <c r="AE34" s="14">
        <v>0.0063</v>
      </c>
      <c r="AF34" s="14">
        <v>1</v>
      </c>
      <c r="AG34" s="14">
        <v>3</v>
      </c>
      <c r="AH34" s="14">
        <v>62</v>
      </c>
      <c r="AI34" s="2">
        <v>64</v>
      </c>
      <c r="AJ34" s="14"/>
      <c r="AK34" s="14"/>
      <c r="AL34" s="2">
        <v>6</v>
      </c>
      <c r="AM34" s="14" t="s">
        <v>190</v>
      </c>
      <c r="AN34" s="14"/>
      <c r="AO34" s="14"/>
      <c r="AP34" s="14">
        <v>46</v>
      </c>
      <c r="AQ34" s="14">
        <v>13.4</v>
      </c>
      <c r="AR34" s="14">
        <v>64</v>
      </c>
      <c r="AS34" s="2">
        <v>1</v>
      </c>
      <c r="AT34" s="2"/>
      <c r="AU34" s="14"/>
      <c r="AV34" s="14">
        <v>1</v>
      </c>
      <c r="AW34" s="14"/>
      <c r="AX34" s="14"/>
      <c r="AY34" s="15">
        <v>1</v>
      </c>
      <c r="AZ34" s="2">
        <v>1</v>
      </c>
      <c r="BA34" s="2"/>
      <c r="BB34" s="2">
        <v>51</v>
      </c>
      <c r="BC34" s="2"/>
      <c r="BD34" s="2"/>
      <c r="BE34" s="2"/>
      <c r="BF34" s="2"/>
      <c r="BI34" s="82"/>
      <c r="BL34" s="82"/>
      <c r="BN34" s="82"/>
      <c r="BS34" s="82"/>
      <c r="BY34" s="13"/>
    </row>
    <row r="35" spans="1:77" ht="12.75">
      <c r="A35" s="1" t="s">
        <v>271</v>
      </c>
      <c r="B35" s="2">
        <v>3</v>
      </c>
      <c r="C35" s="2" t="s">
        <v>272</v>
      </c>
      <c r="D35" s="10" t="s">
        <v>273</v>
      </c>
      <c r="E35" s="11" t="s">
        <v>274</v>
      </c>
      <c r="F35" s="2">
        <v>1</v>
      </c>
      <c r="G35" s="12">
        <v>1936</v>
      </c>
      <c r="H35" s="10">
        <v>5</v>
      </c>
      <c r="I35" s="13">
        <v>7</v>
      </c>
      <c r="J35" s="13">
        <v>10</v>
      </c>
      <c r="K35" s="14">
        <v>2</v>
      </c>
      <c r="L35" s="14">
        <v>1</v>
      </c>
      <c r="M35" s="2">
        <v>2</v>
      </c>
      <c r="N35" s="2">
        <v>1</v>
      </c>
      <c r="O35" s="14" t="s">
        <v>190</v>
      </c>
      <c r="P35" s="13">
        <v>1</v>
      </c>
      <c r="Q35" s="14"/>
      <c r="R35" s="14">
        <v>2</v>
      </c>
      <c r="S35" s="14" t="s">
        <v>190</v>
      </c>
      <c r="T35" s="14">
        <v>2</v>
      </c>
      <c r="U35" s="2" t="s">
        <v>190</v>
      </c>
      <c r="V35" s="2">
        <v>4</v>
      </c>
      <c r="W35" s="14">
        <v>3.5</v>
      </c>
      <c r="X35" s="14"/>
      <c r="Y35" s="14">
        <v>2</v>
      </c>
      <c r="Z35" s="14">
        <v>1</v>
      </c>
      <c r="AA35" s="14"/>
      <c r="AB35" s="14">
        <v>5.3</v>
      </c>
      <c r="AC35" s="15">
        <v>555</v>
      </c>
      <c r="AD35" s="14">
        <v>501</v>
      </c>
      <c r="AE35" s="14">
        <v>0.003</v>
      </c>
      <c r="AF35" s="14">
        <v>2</v>
      </c>
      <c r="AG35" s="14">
        <v>4</v>
      </c>
      <c r="AH35" s="14">
        <v>36</v>
      </c>
      <c r="AI35" s="2">
        <v>23</v>
      </c>
      <c r="AJ35" s="14"/>
      <c r="AK35" s="14"/>
      <c r="AL35" s="2">
        <v>6</v>
      </c>
      <c r="AM35" s="14" t="s">
        <v>190</v>
      </c>
      <c r="AN35" s="14"/>
      <c r="AO35" s="14"/>
      <c r="AP35" s="14">
        <v>200</v>
      </c>
      <c r="AQ35" s="14">
        <v>7.8</v>
      </c>
      <c r="AR35" s="14">
        <v>27</v>
      </c>
      <c r="AS35" s="2">
        <v>1</v>
      </c>
      <c r="AT35" s="2"/>
      <c r="AU35" s="14"/>
      <c r="AV35" s="14">
        <v>1</v>
      </c>
      <c r="AW35" s="14"/>
      <c r="AX35" s="14"/>
      <c r="AY35" s="15">
        <v>2</v>
      </c>
      <c r="AZ35" s="2">
        <v>1</v>
      </c>
      <c r="BA35" s="2"/>
      <c r="BB35" s="2">
        <v>681</v>
      </c>
      <c r="BC35" s="2"/>
      <c r="BD35" s="2"/>
      <c r="BE35" s="2"/>
      <c r="BF35" s="2"/>
      <c r="BI35" s="82"/>
      <c r="BL35" s="82"/>
      <c r="BN35" s="82"/>
      <c r="BS35" s="82"/>
      <c r="BY35" s="13"/>
    </row>
    <row r="36" spans="1:77" ht="12.75">
      <c r="A36" s="1" t="s">
        <v>275</v>
      </c>
      <c r="B36" s="2">
        <v>3</v>
      </c>
      <c r="C36" s="2" t="s">
        <v>272</v>
      </c>
      <c r="D36" s="10" t="s">
        <v>273</v>
      </c>
      <c r="E36" s="11" t="s">
        <v>276</v>
      </c>
      <c r="F36" s="2">
        <v>1</v>
      </c>
      <c r="G36" s="16"/>
      <c r="H36" s="10">
        <v>8</v>
      </c>
      <c r="I36" s="13">
        <v>0</v>
      </c>
      <c r="J36" s="13">
        <v>0</v>
      </c>
      <c r="K36" s="14">
        <v>1</v>
      </c>
      <c r="L36" s="14">
        <v>1</v>
      </c>
      <c r="M36" s="2">
        <v>2</v>
      </c>
      <c r="N36" s="2"/>
      <c r="O36" s="14" t="s">
        <v>190</v>
      </c>
      <c r="P36" s="13">
        <v>1</v>
      </c>
      <c r="Q36" s="14"/>
      <c r="R36" s="14">
        <v>2</v>
      </c>
      <c r="S36" s="14" t="s">
        <v>190</v>
      </c>
      <c r="T36" s="14">
        <v>2</v>
      </c>
      <c r="U36" s="2" t="s">
        <v>190</v>
      </c>
      <c r="V36" s="2">
        <v>5</v>
      </c>
      <c r="W36" s="14">
        <v>4</v>
      </c>
      <c r="X36" s="14"/>
      <c r="Y36" s="14">
        <v>2</v>
      </c>
      <c r="Z36" s="14">
        <v>1</v>
      </c>
      <c r="AA36" s="14"/>
      <c r="AB36" s="14">
        <v>0.7</v>
      </c>
      <c r="AC36" s="15">
        <v>66</v>
      </c>
      <c r="AD36" s="14">
        <v>501</v>
      </c>
      <c r="AE36" s="14">
        <v>0.00123</v>
      </c>
      <c r="AF36" s="14">
        <v>2</v>
      </c>
      <c r="AG36" s="14">
        <v>4</v>
      </c>
      <c r="AH36" s="14">
        <v>13</v>
      </c>
      <c r="AI36" s="2">
        <v>20</v>
      </c>
      <c r="AJ36" s="14"/>
      <c r="AK36" s="14"/>
      <c r="AL36" s="2">
        <v>6</v>
      </c>
      <c r="AM36" s="14" t="s">
        <v>190</v>
      </c>
      <c r="AN36" s="14"/>
      <c r="AO36" s="14"/>
      <c r="AP36" s="14">
        <v>200</v>
      </c>
      <c r="AQ36" s="14"/>
      <c r="AR36" s="14">
        <v>20</v>
      </c>
      <c r="AS36" s="2">
        <v>1</v>
      </c>
      <c r="AT36" s="2"/>
      <c r="AU36" s="14"/>
      <c r="AV36" s="14">
        <v>1</v>
      </c>
      <c r="AW36" s="14"/>
      <c r="AX36" s="14"/>
      <c r="AY36" s="15">
        <v>3</v>
      </c>
      <c r="AZ36" s="2">
        <v>1</v>
      </c>
      <c r="BA36" s="2"/>
      <c r="BB36" s="2">
        <v>14</v>
      </c>
      <c r="BC36" s="2"/>
      <c r="BD36" s="2"/>
      <c r="BE36" s="2"/>
      <c r="BF36" s="2"/>
      <c r="BI36" s="82"/>
      <c r="BL36" s="82"/>
      <c r="BN36" s="82"/>
      <c r="BS36" s="82"/>
      <c r="BY36" s="13"/>
    </row>
    <row r="37" spans="1:77" ht="12.75">
      <c r="A37" s="1" t="s">
        <v>277</v>
      </c>
      <c r="B37" s="2">
        <v>3</v>
      </c>
      <c r="C37" s="2" t="s">
        <v>278</v>
      </c>
      <c r="D37" s="10" t="s">
        <v>273</v>
      </c>
      <c r="E37" s="11" t="s">
        <v>279</v>
      </c>
      <c r="F37" s="2">
        <v>1</v>
      </c>
      <c r="G37" s="12" t="s">
        <v>280</v>
      </c>
      <c r="H37" s="10">
        <v>8</v>
      </c>
      <c r="I37" s="13">
        <v>2</v>
      </c>
      <c r="J37" s="13">
        <v>2</v>
      </c>
      <c r="K37" s="14">
        <v>1</v>
      </c>
      <c r="L37" s="14">
        <v>1</v>
      </c>
      <c r="M37" s="2">
        <v>2</v>
      </c>
      <c r="N37" s="2"/>
      <c r="O37" s="14" t="s">
        <v>190</v>
      </c>
      <c r="P37" s="13">
        <v>1</v>
      </c>
      <c r="Q37" s="14"/>
      <c r="R37" s="14">
        <v>2</v>
      </c>
      <c r="S37" s="14" t="s">
        <v>190</v>
      </c>
      <c r="T37" s="14">
        <v>2</v>
      </c>
      <c r="U37" s="2" t="s">
        <v>190</v>
      </c>
      <c r="V37" s="2">
        <v>4.5</v>
      </c>
      <c r="W37" s="14">
        <v>5</v>
      </c>
      <c r="X37" s="14"/>
      <c r="Y37" s="14">
        <v>2</v>
      </c>
      <c r="Z37" s="14">
        <v>1</v>
      </c>
      <c r="AA37" s="14"/>
      <c r="AB37" s="14">
        <v>1.7</v>
      </c>
      <c r="AC37" s="15">
        <v>430</v>
      </c>
      <c r="AD37" s="14">
        <v>501</v>
      </c>
      <c r="AE37" s="14">
        <v>0.0067</v>
      </c>
      <c r="AF37" s="14">
        <v>2</v>
      </c>
      <c r="AG37" s="14">
        <v>4</v>
      </c>
      <c r="AH37" s="14">
        <v>41</v>
      </c>
      <c r="AI37" s="2">
        <v>20</v>
      </c>
      <c r="AJ37" s="14"/>
      <c r="AK37" s="14"/>
      <c r="AL37" s="2">
        <v>6</v>
      </c>
      <c r="AM37" s="14" t="s">
        <v>190</v>
      </c>
      <c r="AN37" s="14"/>
      <c r="AO37" s="14"/>
      <c r="AP37" s="14">
        <v>200</v>
      </c>
      <c r="AQ37" s="14">
        <v>6.32</v>
      </c>
      <c r="AR37" s="14">
        <v>20</v>
      </c>
      <c r="AS37" s="2">
        <v>1</v>
      </c>
      <c r="AT37" s="2"/>
      <c r="AU37" s="14"/>
      <c r="AV37" s="14">
        <v>1</v>
      </c>
      <c r="AW37" s="14"/>
      <c r="AX37" s="14"/>
      <c r="AY37" s="15">
        <v>1</v>
      </c>
      <c r="AZ37" s="2">
        <v>2</v>
      </c>
      <c r="BA37" s="2"/>
      <c r="BB37" s="2">
        <v>39</v>
      </c>
      <c r="BC37" s="2"/>
      <c r="BD37" s="2"/>
      <c r="BE37" s="2"/>
      <c r="BF37" s="2"/>
      <c r="BI37" s="82"/>
      <c r="BL37" s="82"/>
      <c r="BN37" s="82"/>
      <c r="BS37" s="82"/>
      <c r="BY37" s="13"/>
    </row>
    <row r="38" spans="1:77" ht="12.75">
      <c r="A38" s="1" t="s">
        <v>281</v>
      </c>
      <c r="B38" s="2">
        <v>3</v>
      </c>
      <c r="C38" s="2" t="s">
        <v>278</v>
      </c>
      <c r="D38" s="10" t="s">
        <v>282</v>
      </c>
      <c r="E38" s="11" t="s">
        <v>283</v>
      </c>
      <c r="F38" s="2">
        <v>1</v>
      </c>
      <c r="G38" s="12" t="s">
        <v>284</v>
      </c>
      <c r="H38" s="10">
        <v>8</v>
      </c>
      <c r="I38" s="13">
        <v>0</v>
      </c>
      <c r="J38" s="13">
        <v>1</v>
      </c>
      <c r="K38" s="14">
        <v>1</v>
      </c>
      <c r="L38" s="14">
        <v>2</v>
      </c>
      <c r="M38" s="2">
        <v>2</v>
      </c>
      <c r="N38" s="2"/>
      <c r="O38" s="14" t="s">
        <v>190</v>
      </c>
      <c r="P38" s="13">
        <v>1</v>
      </c>
      <c r="Q38" s="14"/>
      <c r="R38" s="14">
        <v>2</v>
      </c>
      <c r="S38" s="14" t="s">
        <v>190</v>
      </c>
      <c r="T38" s="14">
        <v>2</v>
      </c>
      <c r="U38" s="2" t="s">
        <v>190</v>
      </c>
      <c r="V38" s="2">
        <v>4</v>
      </c>
      <c r="W38" s="14">
        <v>3.5</v>
      </c>
      <c r="X38" s="14"/>
      <c r="Y38" s="14">
        <v>2</v>
      </c>
      <c r="Z38" s="14">
        <v>1</v>
      </c>
      <c r="AA38" s="14"/>
      <c r="AB38" s="14">
        <v>0.5</v>
      </c>
      <c r="AC38" s="15">
        <v>720</v>
      </c>
      <c r="AD38" s="14">
        <v>501</v>
      </c>
      <c r="AE38" s="14">
        <v>0.0041</v>
      </c>
      <c r="AF38" s="14">
        <v>2</v>
      </c>
      <c r="AG38" s="14">
        <v>4</v>
      </c>
      <c r="AH38" s="14">
        <v>30</v>
      </c>
      <c r="AI38" s="2">
        <v>24</v>
      </c>
      <c r="AJ38" s="14"/>
      <c r="AK38" s="14"/>
      <c r="AL38" s="2">
        <v>6</v>
      </c>
      <c r="AM38" s="14" t="s">
        <v>190</v>
      </c>
      <c r="AN38" s="14"/>
      <c r="AO38" s="14"/>
      <c r="AP38" s="14">
        <v>200</v>
      </c>
      <c r="AQ38" s="14">
        <v>9.53</v>
      </c>
      <c r="AR38" s="14">
        <v>28.3</v>
      </c>
      <c r="AS38" s="2">
        <v>1</v>
      </c>
      <c r="AT38" s="2"/>
      <c r="AU38" s="14"/>
      <c r="AV38" s="14">
        <v>1</v>
      </c>
      <c r="AW38" s="14"/>
      <c r="AX38" s="14"/>
      <c r="AY38" s="15">
        <v>2</v>
      </c>
      <c r="AZ38" s="2">
        <v>1</v>
      </c>
      <c r="BA38" s="2"/>
      <c r="BB38" s="2">
        <v>50</v>
      </c>
      <c r="BC38" s="2"/>
      <c r="BD38" s="2"/>
      <c r="BE38" s="2"/>
      <c r="BF38" s="2"/>
      <c r="BI38" s="82"/>
      <c r="BL38" s="82"/>
      <c r="BN38" s="82"/>
      <c r="BS38" s="82"/>
      <c r="BY38" s="13"/>
    </row>
    <row r="39" spans="1:77" ht="12.75">
      <c r="A39" s="1" t="s">
        <v>285</v>
      </c>
      <c r="B39" s="2">
        <v>3</v>
      </c>
      <c r="C39" s="2" t="s">
        <v>278</v>
      </c>
      <c r="D39" s="10" t="s">
        <v>286</v>
      </c>
      <c r="E39" s="11" t="s">
        <v>287</v>
      </c>
      <c r="F39" s="2">
        <v>1</v>
      </c>
      <c r="G39" s="12" t="s">
        <v>288</v>
      </c>
      <c r="H39" s="10">
        <v>8</v>
      </c>
      <c r="I39" s="13">
        <v>18</v>
      </c>
      <c r="J39" s="13">
        <v>22</v>
      </c>
      <c r="K39" s="14">
        <v>1</v>
      </c>
      <c r="L39" s="14">
        <v>2</v>
      </c>
      <c r="M39" s="2">
        <v>2</v>
      </c>
      <c r="N39" s="2"/>
      <c r="O39" s="14" t="s">
        <v>190</v>
      </c>
      <c r="P39" s="13">
        <v>1</v>
      </c>
      <c r="Q39" s="14"/>
      <c r="R39" s="14">
        <v>2</v>
      </c>
      <c r="S39" s="14" t="s">
        <v>190</v>
      </c>
      <c r="T39" s="14">
        <v>2</v>
      </c>
      <c r="U39" s="2" t="s">
        <v>190</v>
      </c>
      <c r="V39" s="2">
        <v>4.5</v>
      </c>
      <c r="W39" s="14">
        <v>5</v>
      </c>
      <c r="X39" s="14"/>
      <c r="Y39" s="14">
        <v>2</v>
      </c>
      <c r="Z39" s="14">
        <v>1</v>
      </c>
      <c r="AA39" s="14">
        <v>1</v>
      </c>
      <c r="AB39" s="14">
        <v>2.1</v>
      </c>
      <c r="AC39" s="15">
        <v>1370</v>
      </c>
      <c r="AD39" s="14">
        <v>501</v>
      </c>
      <c r="AE39" s="14">
        <v>0.0008</v>
      </c>
      <c r="AF39" s="14">
        <v>2</v>
      </c>
      <c r="AG39" s="14">
        <v>4</v>
      </c>
      <c r="AH39" s="14">
        <v>65</v>
      </c>
      <c r="AI39" s="2">
        <v>19</v>
      </c>
      <c r="AJ39" s="14"/>
      <c r="AK39" s="14"/>
      <c r="AL39" s="2">
        <v>6</v>
      </c>
      <c r="AM39" s="14" t="s">
        <v>190</v>
      </c>
      <c r="AN39" s="14"/>
      <c r="AO39" s="14"/>
      <c r="AP39" s="14">
        <v>200</v>
      </c>
      <c r="AQ39" s="14">
        <v>9.9</v>
      </c>
      <c r="AR39" s="14">
        <v>20</v>
      </c>
      <c r="AS39" s="2">
        <v>1</v>
      </c>
      <c r="AT39" s="2"/>
      <c r="AU39" s="14"/>
      <c r="AV39" s="14">
        <v>1</v>
      </c>
      <c r="AW39" s="14"/>
      <c r="AX39" s="14"/>
      <c r="AY39" s="15">
        <v>1</v>
      </c>
      <c r="AZ39" s="2">
        <v>1</v>
      </c>
      <c r="BA39" s="2"/>
      <c r="BB39" s="2">
        <v>253</v>
      </c>
      <c r="BC39" s="2"/>
      <c r="BD39" s="2"/>
      <c r="BE39" s="2"/>
      <c r="BF39" s="2"/>
      <c r="BI39" s="82"/>
      <c r="BL39" s="82"/>
      <c r="BN39" s="82"/>
      <c r="BS39" s="82"/>
      <c r="BY39" s="13"/>
    </row>
    <row r="40" spans="1:77" ht="12.75">
      <c r="A40" s="1" t="s">
        <v>289</v>
      </c>
      <c r="B40" s="2">
        <v>3</v>
      </c>
      <c r="C40" s="2" t="s">
        <v>290</v>
      </c>
      <c r="D40" s="10" t="s">
        <v>291</v>
      </c>
      <c r="E40" s="11" t="s">
        <v>292</v>
      </c>
      <c r="F40" s="2">
        <v>1</v>
      </c>
      <c r="G40" s="12">
        <v>1924</v>
      </c>
      <c r="H40" s="10">
        <v>4</v>
      </c>
      <c r="I40" s="13">
        <v>16</v>
      </c>
      <c r="J40" s="13">
        <v>18</v>
      </c>
      <c r="K40" s="14">
        <v>1</v>
      </c>
      <c r="L40" s="14">
        <v>2</v>
      </c>
      <c r="M40" s="2">
        <v>2</v>
      </c>
      <c r="N40" s="2"/>
      <c r="O40" s="14" t="s">
        <v>190</v>
      </c>
      <c r="P40" s="13">
        <v>1</v>
      </c>
      <c r="Q40" s="14"/>
      <c r="R40" s="14">
        <v>2</v>
      </c>
      <c r="S40" s="14" t="s">
        <v>190</v>
      </c>
      <c r="T40" s="14">
        <v>2</v>
      </c>
      <c r="U40" s="2" t="s">
        <v>190</v>
      </c>
      <c r="V40" s="2">
        <v>4</v>
      </c>
      <c r="W40" s="14">
        <v>6</v>
      </c>
      <c r="X40" s="14"/>
      <c r="Y40" s="14">
        <v>2</v>
      </c>
      <c r="Z40" s="14">
        <v>2</v>
      </c>
      <c r="AA40" s="14"/>
      <c r="AB40" s="14">
        <v>11.1</v>
      </c>
      <c r="AC40" s="15">
        <v>2461</v>
      </c>
      <c r="AD40" s="14">
        <v>501</v>
      </c>
      <c r="AE40" s="14">
        <v>0.00285</v>
      </c>
      <c r="AF40" s="14">
        <v>2</v>
      </c>
      <c r="AG40" s="14">
        <v>4</v>
      </c>
      <c r="AH40" s="14">
        <v>23</v>
      </c>
      <c r="AI40" s="2">
        <v>23</v>
      </c>
      <c r="AJ40" s="14"/>
      <c r="AK40" s="14"/>
      <c r="AL40" s="2">
        <v>6</v>
      </c>
      <c r="AM40" s="14" t="s">
        <v>190</v>
      </c>
      <c r="AN40" s="14"/>
      <c r="AO40" s="14"/>
      <c r="AP40" s="14">
        <v>200</v>
      </c>
      <c r="AQ40" s="14">
        <v>9.5</v>
      </c>
      <c r="AR40" s="14">
        <v>29.4</v>
      </c>
      <c r="AS40" s="2">
        <v>2</v>
      </c>
      <c r="AT40" s="2"/>
      <c r="AU40" s="14"/>
      <c r="AV40" s="14">
        <v>1</v>
      </c>
      <c r="AW40" s="14"/>
      <c r="AX40" s="14"/>
      <c r="AY40" s="15">
        <v>1</v>
      </c>
      <c r="AZ40" s="2">
        <v>1</v>
      </c>
      <c r="BA40" s="2"/>
      <c r="BB40" s="2">
        <v>272</v>
      </c>
      <c r="BC40" s="2"/>
      <c r="BD40" s="2"/>
      <c r="BE40" s="2"/>
      <c r="BF40" s="2"/>
      <c r="BI40" s="82"/>
      <c r="BL40" s="82"/>
      <c r="BN40" s="82"/>
      <c r="BS40" s="82"/>
      <c r="BY40" s="13"/>
    </row>
    <row r="41" spans="1:77" ht="12.75">
      <c r="A41" s="18" t="s">
        <v>293</v>
      </c>
      <c r="B41" s="2">
        <v>4</v>
      </c>
      <c r="C41" s="2" t="s">
        <v>294</v>
      </c>
      <c r="D41" s="2" t="s">
        <v>295</v>
      </c>
      <c r="E41" s="2" t="s">
        <v>296</v>
      </c>
      <c r="F41" s="2">
        <v>2</v>
      </c>
      <c r="G41" s="2">
        <v>1956</v>
      </c>
      <c r="H41" s="2">
        <v>4</v>
      </c>
      <c r="I41" s="2">
        <v>7</v>
      </c>
      <c r="J41" s="2">
        <v>12</v>
      </c>
      <c r="K41" s="2">
        <v>1</v>
      </c>
      <c r="L41" s="2">
        <v>1</v>
      </c>
      <c r="M41" s="2">
        <v>2</v>
      </c>
      <c r="N41" s="2">
        <v>13.6</v>
      </c>
      <c r="O41" s="2">
        <v>2</v>
      </c>
      <c r="P41" s="2">
        <v>1</v>
      </c>
      <c r="Q41" s="2">
        <v>18</v>
      </c>
      <c r="R41" s="2">
        <v>2</v>
      </c>
      <c r="S41" s="2"/>
      <c r="T41" s="2">
        <v>2</v>
      </c>
      <c r="U41" s="2"/>
      <c r="V41" s="2">
        <v>4</v>
      </c>
      <c r="W41" s="2">
        <v>6</v>
      </c>
      <c r="X41" s="2">
        <v>3</v>
      </c>
      <c r="Y41" s="2">
        <v>2</v>
      </c>
      <c r="Z41" s="2">
        <v>2</v>
      </c>
      <c r="AA41" s="2">
        <v>3</v>
      </c>
      <c r="AB41" s="2">
        <v>0.6</v>
      </c>
      <c r="AC41" s="6">
        <v>974</v>
      </c>
      <c r="AD41" s="2">
        <v>501</v>
      </c>
      <c r="AE41" s="2">
        <v>0.0147</v>
      </c>
      <c r="AF41" s="2">
        <v>2</v>
      </c>
      <c r="AG41" s="2">
        <v>4</v>
      </c>
      <c r="AH41" s="2">
        <v>44</v>
      </c>
      <c r="AI41" s="2">
        <v>16</v>
      </c>
      <c r="AJ41" s="2"/>
      <c r="AK41" s="2"/>
      <c r="AL41" s="2"/>
      <c r="AM41" s="2"/>
      <c r="AN41" s="2"/>
      <c r="AO41" s="2"/>
      <c r="AP41" s="2">
        <v>71</v>
      </c>
      <c r="AQ41" s="2">
        <v>11.3</v>
      </c>
      <c r="AR41" s="2">
        <v>18</v>
      </c>
      <c r="AS41" s="2">
        <v>2</v>
      </c>
      <c r="AT41" s="2">
        <v>2</v>
      </c>
      <c r="AU41" s="2">
        <v>9</v>
      </c>
      <c r="AV41" s="2">
        <v>1</v>
      </c>
      <c r="AW41" s="2"/>
      <c r="AX41" s="2"/>
      <c r="AY41" s="6">
        <v>2</v>
      </c>
      <c r="AZ41" s="2">
        <v>1</v>
      </c>
      <c r="BA41" s="2"/>
      <c r="BB41" s="2">
        <v>40</v>
      </c>
      <c r="BC41" s="2"/>
      <c r="BD41" s="2"/>
      <c r="BE41" s="2"/>
      <c r="BF41" s="2"/>
      <c r="BI41" s="82"/>
      <c r="BL41" s="82"/>
      <c r="BN41" s="82"/>
      <c r="BS41" s="82"/>
      <c r="BY41" s="2"/>
    </row>
    <row r="42" spans="1:77" ht="12.75">
      <c r="A42" s="18" t="s">
        <v>297</v>
      </c>
      <c r="B42" s="2">
        <v>4</v>
      </c>
      <c r="C42" s="2" t="s">
        <v>294</v>
      </c>
      <c r="D42" s="2" t="s">
        <v>298</v>
      </c>
      <c r="E42" s="2" t="s">
        <v>299</v>
      </c>
      <c r="F42" s="2">
        <v>2</v>
      </c>
      <c r="G42" s="2">
        <v>1928</v>
      </c>
      <c r="H42" s="2">
        <v>8</v>
      </c>
      <c r="I42" s="2">
        <v>2</v>
      </c>
      <c r="J42" s="2">
        <v>4</v>
      </c>
      <c r="K42" s="2">
        <v>1</v>
      </c>
      <c r="L42" s="2">
        <v>1</v>
      </c>
      <c r="M42" s="2">
        <v>2</v>
      </c>
      <c r="N42" s="2">
        <v>15</v>
      </c>
      <c r="O42" s="2">
        <v>2</v>
      </c>
      <c r="P42" s="2">
        <v>1</v>
      </c>
      <c r="Q42" s="2">
        <v>24</v>
      </c>
      <c r="R42" s="2">
        <v>2</v>
      </c>
      <c r="S42" s="2"/>
      <c r="T42" s="2">
        <v>2</v>
      </c>
      <c r="U42" s="2"/>
      <c r="V42" s="2">
        <v>4.5</v>
      </c>
      <c r="W42" s="2">
        <v>5</v>
      </c>
      <c r="X42" s="2">
        <v>3</v>
      </c>
      <c r="Y42" s="2">
        <v>1</v>
      </c>
      <c r="Z42" s="2">
        <v>2</v>
      </c>
      <c r="AA42" s="2">
        <v>3</v>
      </c>
      <c r="AB42" s="2">
        <v>2.6</v>
      </c>
      <c r="AC42" s="6">
        <v>1490</v>
      </c>
      <c r="AD42" s="2">
        <v>501</v>
      </c>
      <c r="AE42" s="2">
        <v>0.004</v>
      </c>
      <c r="AF42" s="2">
        <v>2</v>
      </c>
      <c r="AG42" s="2">
        <v>4</v>
      </c>
      <c r="AH42" s="2">
        <v>24</v>
      </c>
      <c r="AI42" s="2">
        <v>24</v>
      </c>
      <c r="AJ42" s="2"/>
      <c r="AK42" s="2"/>
      <c r="AL42" s="2"/>
      <c r="AM42" s="2"/>
      <c r="AN42" s="2"/>
      <c r="AO42" s="2"/>
      <c r="AP42" s="2">
        <v>91</v>
      </c>
      <c r="AQ42" s="2">
        <v>9.8</v>
      </c>
      <c r="AR42" s="2">
        <v>24</v>
      </c>
      <c r="AS42" s="2">
        <v>2</v>
      </c>
      <c r="AT42" s="2">
        <v>2</v>
      </c>
      <c r="AU42" s="2">
        <v>6</v>
      </c>
      <c r="AV42" s="2">
        <v>1</v>
      </c>
      <c r="AW42" s="2"/>
      <c r="AX42" s="2"/>
      <c r="AY42" s="6">
        <v>3</v>
      </c>
      <c r="AZ42" s="2">
        <v>2</v>
      </c>
      <c r="BA42" s="2"/>
      <c r="BB42" s="2">
        <v>78</v>
      </c>
      <c r="BC42" s="2">
        <v>2</v>
      </c>
      <c r="BD42" s="2"/>
      <c r="BE42" s="2"/>
      <c r="BF42" s="2"/>
      <c r="BI42" s="82"/>
      <c r="BL42" s="82"/>
      <c r="BN42" s="82"/>
      <c r="BS42" s="82"/>
      <c r="BY42" s="2"/>
    </row>
    <row r="43" spans="1:77" ht="12.75">
      <c r="A43" s="18" t="s">
        <v>300</v>
      </c>
      <c r="B43" s="2">
        <v>4</v>
      </c>
      <c r="C43" s="2" t="s">
        <v>294</v>
      </c>
      <c r="D43" s="2" t="s">
        <v>301</v>
      </c>
      <c r="E43" s="2" t="s">
        <v>302</v>
      </c>
      <c r="F43" s="2">
        <v>2</v>
      </c>
      <c r="G43" s="2">
        <v>1930</v>
      </c>
      <c r="H43" s="2">
        <v>3</v>
      </c>
      <c r="I43" s="2">
        <v>6</v>
      </c>
      <c r="J43" s="2">
        <v>12</v>
      </c>
      <c r="K43" s="2">
        <v>2</v>
      </c>
      <c r="L43" s="2">
        <v>2</v>
      </c>
      <c r="M43" s="2">
        <v>2</v>
      </c>
      <c r="N43" s="2">
        <v>2.7</v>
      </c>
      <c r="O43" s="2">
        <v>2</v>
      </c>
      <c r="P43" s="2">
        <v>1</v>
      </c>
      <c r="Q43" s="2">
        <v>53.5</v>
      </c>
      <c r="R43" s="2">
        <v>2</v>
      </c>
      <c r="S43" s="2"/>
      <c r="T43" s="2">
        <v>2</v>
      </c>
      <c r="U43" s="2"/>
      <c r="V43" s="2">
        <v>4</v>
      </c>
      <c r="W43" s="2">
        <v>3.5</v>
      </c>
      <c r="X43" s="2">
        <v>3</v>
      </c>
      <c r="Y43" s="2">
        <v>1</v>
      </c>
      <c r="Z43" s="2">
        <v>2</v>
      </c>
      <c r="AA43" s="2">
        <v>3</v>
      </c>
      <c r="AB43" s="2">
        <v>12.2</v>
      </c>
      <c r="AC43" s="6">
        <v>3247</v>
      </c>
      <c r="AD43" s="2">
        <v>501</v>
      </c>
      <c r="AE43" s="2">
        <v>0.0026</v>
      </c>
      <c r="AF43" s="2">
        <v>2</v>
      </c>
      <c r="AG43" s="2">
        <v>4</v>
      </c>
      <c r="AH43" s="2">
        <v>67</v>
      </c>
      <c r="AI43" s="2">
        <v>54</v>
      </c>
      <c r="AJ43" s="2"/>
      <c r="AK43" s="2"/>
      <c r="AL43" s="2"/>
      <c r="AM43" s="2"/>
      <c r="AN43" s="2"/>
      <c r="AO43" s="2"/>
      <c r="AP43" s="2">
        <v>67</v>
      </c>
      <c r="AQ43" s="2">
        <v>13.3</v>
      </c>
      <c r="AR43" s="2">
        <v>53.5</v>
      </c>
      <c r="AS43" s="2">
        <v>1</v>
      </c>
      <c r="AT43" s="2">
        <v>2</v>
      </c>
      <c r="AU43" s="2">
        <v>7</v>
      </c>
      <c r="AV43" s="2">
        <v>1</v>
      </c>
      <c r="AW43" s="2"/>
      <c r="AX43" s="2">
        <v>1</v>
      </c>
      <c r="AY43" s="6">
        <v>2</v>
      </c>
      <c r="AZ43" s="2">
        <v>2</v>
      </c>
      <c r="BA43" s="2"/>
      <c r="BB43" s="2">
        <v>837</v>
      </c>
      <c r="BC43" s="2"/>
      <c r="BD43" s="2"/>
      <c r="BE43" s="2"/>
      <c r="BF43" s="2"/>
      <c r="BI43" s="82"/>
      <c r="BL43" s="82"/>
      <c r="BN43" s="82"/>
      <c r="BS43" s="82"/>
      <c r="BY43" s="2"/>
    </row>
    <row r="44" spans="1:77" ht="12.75">
      <c r="A44" s="18" t="s">
        <v>303</v>
      </c>
      <c r="B44" s="2">
        <v>4</v>
      </c>
      <c r="C44" s="2" t="s">
        <v>294</v>
      </c>
      <c r="D44" s="2" t="s">
        <v>304</v>
      </c>
      <c r="E44" s="2" t="s">
        <v>305</v>
      </c>
      <c r="F44" s="2">
        <v>2</v>
      </c>
      <c r="G44" s="2">
        <v>1934</v>
      </c>
      <c r="H44" s="2">
        <v>5</v>
      </c>
      <c r="I44" s="2">
        <v>11</v>
      </c>
      <c r="J44" s="2">
        <v>22</v>
      </c>
      <c r="K44" s="2">
        <v>1</v>
      </c>
      <c r="L44" s="2">
        <v>1</v>
      </c>
      <c r="M44" s="2">
        <v>2</v>
      </c>
      <c r="N44" s="2">
        <v>14.1</v>
      </c>
      <c r="O44" s="2">
        <v>2</v>
      </c>
      <c r="P44" s="2">
        <v>1</v>
      </c>
      <c r="Q44" s="2">
        <v>72</v>
      </c>
      <c r="R44" s="2">
        <v>2</v>
      </c>
      <c r="S44" s="2"/>
      <c r="T44" s="2">
        <v>2</v>
      </c>
      <c r="U44" s="2"/>
      <c r="V44" s="2">
        <v>4</v>
      </c>
      <c r="W44" s="2">
        <v>3.5</v>
      </c>
      <c r="X44" s="2">
        <v>3</v>
      </c>
      <c r="Y44" s="2">
        <v>1</v>
      </c>
      <c r="Z44" s="2">
        <v>2</v>
      </c>
      <c r="AA44" s="2">
        <v>3</v>
      </c>
      <c r="AB44" s="2">
        <v>15.3</v>
      </c>
      <c r="AC44" s="6">
        <v>4550</v>
      </c>
      <c r="AD44" s="2">
        <v>501</v>
      </c>
      <c r="AE44" s="2">
        <v>0.0019</v>
      </c>
      <c r="AF44" s="2">
        <v>2</v>
      </c>
      <c r="AG44" s="2">
        <v>4</v>
      </c>
      <c r="AH44" s="2">
        <v>47</v>
      </c>
      <c r="AI44" s="2">
        <v>26</v>
      </c>
      <c r="AJ44" s="2"/>
      <c r="AK44" s="2"/>
      <c r="AL44" s="2"/>
      <c r="AM44" s="2"/>
      <c r="AN44" s="2"/>
      <c r="AO44" s="2"/>
      <c r="AP44" s="2">
        <v>83</v>
      </c>
      <c r="AQ44" s="2">
        <v>12.9</v>
      </c>
      <c r="AR44" s="2">
        <v>72</v>
      </c>
      <c r="AS44" s="2">
        <v>2</v>
      </c>
      <c r="AT44" s="2">
        <v>2</v>
      </c>
      <c r="AU44" s="2">
        <v>10</v>
      </c>
      <c r="AV44" s="2">
        <v>1</v>
      </c>
      <c r="AW44" s="2"/>
      <c r="AX44" s="2"/>
      <c r="AY44" s="6">
        <v>1</v>
      </c>
      <c r="AZ44" s="2">
        <v>2</v>
      </c>
      <c r="BA44" s="2"/>
      <c r="BB44" s="2">
        <v>590</v>
      </c>
      <c r="BC44" s="2">
        <v>3</v>
      </c>
      <c r="BD44" s="2"/>
      <c r="BE44" s="2"/>
      <c r="BF44" s="2"/>
      <c r="BI44" s="82"/>
      <c r="BL44" s="82"/>
      <c r="BN44" s="82"/>
      <c r="BS44" s="82"/>
      <c r="BY44" s="2"/>
    </row>
    <row r="45" spans="1:77" ht="12.75">
      <c r="A45" s="18" t="s">
        <v>306</v>
      </c>
      <c r="B45" s="2">
        <v>4</v>
      </c>
      <c r="C45" s="2" t="s">
        <v>294</v>
      </c>
      <c r="D45" s="2" t="s">
        <v>307</v>
      </c>
      <c r="E45" s="2" t="s">
        <v>308</v>
      </c>
      <c r="F45" s="2">
        <v>2</v>
      </c>
      <c r="G45" s="2">
        <v>1935</v>
      </c>
      <c r="H45" s="2">
        <v>3</v>
      </c>
      <c r="I45" s="2">
        <v>5</v>
      </c>
      <c r="J45" s="2">
        <v>10</v>
      </c>
      <c r="K45" s="2">
        <v>3</v>
      </c>
      <c r="L45" s="2">
        <v>2</v>
      </c>
      <c r="M45" s="2">
        <v>2</v>
      </c>
      <c r="N45" s="2">
        <v>3.3</v>
      </c>
      <c r="O45" s="2">
        <v>2</v>
      </c>
      <c r="P45" s="2">
        <v>1</v>
      </c>
      <c r="Q45" s="2">
        <v>54.6</v>
      </c>
      <c r="R45" s="2">
        <v>2</v>
      </c>
      <c r="S45" s="2" t="s">
        <v>190</v>
      </c>
      <c r="T45" s="2">
        <v>2</v>
      </c>
      <c r="U45" s="2"/>
      <c r="V45" s="2">
        <v>4</v>
      </c>
      <c r="W45" s="2">
        <v>3.5</v>
      </c>
      <c r="X45" s="2">
        <v>3</v>
      </c>
      <c r="Y45" s="2">
        <v>1</v>
      </c>
      <c r="Z45" s="2">
        <v>3</v>
      </c>
      <c r="AA45" s="2">
        <v>3</v>
      </c>
      <c r="AB45" s="2">
        <v>11.4</v>
      </c>
      <c r="AC45" s="6">
        <v>3626</v>
      </c>
      <c r="AD45" s="2">
        <v>501</v>
      </c>
      <c r="AE45" s="2">
        <v>0.0022</v>
      </c>
      <c r="AF45" s="2">
        <v>2</v>
      </c>
      <c r="AG45" s="2">
        <v>4</v>
      </c>
      <c r="AH45" s="2">
        <v>72</v>
      </c>
      <c r="AI45" s="2">
        <v>54.6</v>
      </c>
      <c r="AJ45" s="2"/>
      <c r="AK45" s="2"/>
      <c r="AL45" s="2"/>
      <c r="AM45" s="2"/>
      <c r="AN45" s="2"/>
      <c r="AO45" s="2"/>
      <c r="AP45" s="2">
        <v>56</v>
      </c>
      <c r="AQ45" s="2">
        <v>14.8</v>
      </c>
      <c r="AR45" s="2">
        <v>54.6</v>
      </c>
      <c r="AS45" s="2">
        <v>2</v>
      </c>
      <c r="AT45" s="2">
        <v>2</v>
      </c>
      <c r="AU45" s="2">
        <v>10</v>
      </c>
      <c r="AV45" s="2">
        <v>1</v>
      </c>
      <c r="AW45" s="2"/>
      <c r="AX45" s="2">
        <v>1</v>
      </c>
      <c r="AY45" s="6">
        <v>1</v>
      </c>
      <c r="AZ45" s="2">
        <v>1</v>
      </c>
      <c r="BA45" s="2"/>
      <c r="BB45" s="2">
        <v>218</v>
      </c>
      <c r="BC45" s="2">
        <v>3</v>
      </c>
      <c r="BD45" s="2"/>
      <c r="BE45" s="2"/>
      <c r="BF45" s="2"/>
      <c r="BI45" s="82"/>
      <c r="BL45" s="82"/>
      <c r="BN45" s="82"/>
      <c r="BS45" s="82"/>
      <c r="BY45" s="2"/>
    </row>
    <row r="46" spans="1:77" ht="12.75">
      <c r="A46" s="19" t="s">
        <v>309</v>
      </c>
      <c r="B46" s="2">
        <v>4</v>
      </c>
      <c r="C46" s="2" t="s">
        <v>310</v>
      </c>
      <c r="D46" s="2" t="s">
        <v>311</v>
      </c>
      <c r="E46" s="2" t="s">
        <v>312</v>
      </c>
      <c r="F46" s="2">
        <v>2</v>
      </c>
      <c r="G46" s="2">
        <v>1928</v>
      </c>
      <c r="H46" s="2">
        <v>5</v>
      </c>
      <c r="I46" s="2">
        <v>11</v>
      </c>
      <c r="J46" s="2">
        <v>19</v>
      </c>
      <c r="K46" s="2">
        <v>1</v>
      </c>
      <c r="L46" s="2">
        <v>1</v>
      </c>
      <c r="M46" s="2"/>
      <c r="N46" s="2">
        <v>19.8</v>
      </c>
      <c r="O46" s="2">
        <v>2</v>
      </c>
      <c r="P46" s="2">
        <v>1</v>
      </c>
      <c r="Q46" s="2">
        <v>30</v>
      </c>
      <c r="R46" s="2">
        <v>2</v>
      </c>
      <c r="S46" s="2"/>
      <c r="T46" s="2">
        <v>2</v>
      </c>
      <c r="U46" s="2"/>
      <c r="V46" s="2">
        <v>4.5</v>
      </c>
      <c r="W46" s="2">
        <v>5</v>
      </c>
      <c r="X46" s="2">
        <v>3</v>
      </c>
      <c r="Y46" s="2">
        <v>1</v>
      </c>
      <c r="Z46" s="2">
        <v>2</v>
      </c>
      <c r="AA46" s="2">
        <v>3</v>
      </c>
      <c r="AB46" s="2">
        <v>8.68</v>
      </c>
      <c r="AC46" s="6">
        <v>2510</v>
      </c>
      <c r="AD46" s="2"/>
      <c r="AE46" s="2">
        <v>0.0029</v>
      </c>
      <c r="AF46" s="2">
        <v>2</v>
      </c>
      <c r="AG46" s="2">
        <v>4</v>
      </c>
      <c r="AH46" s="2">
        <v>70.1</v>
      </c>
      <c r="AI46" s="2">
        <v>30</v>
      </c>
      <c r="AJ46" s="2"/>
      <c r="AK46" s="2"/>
      <c r="AL46" s="2"/>
      <c r="AM46" s="2"/>
      <c r="AN46" s="2"/>
      <c r="AO46" s="2"/>
      <c r="AP46" s="2">
        <v>33</v>
      </c>
      <c r="AQ46" s="2">
        <v>15.1</v>
      </c>
      <c r="AR46" s="2">
        <v>30</v>
      </c>
      <c r="AS46" s="2">
        <v>2</v>
      </c>
      <c r="AT46" s="2">
        <v>2</v>
      </c>
      <c r="AU46" s="2">
        <v>12.5</v>
      </c>
      <c r="AV46" s="2">
        <v>1</v>
      </c>
      <c r="AW46" s="2"/>
      <c r="AX46" s="2"/>
      <c r="AY46" s="6">
        <v>1</v>
      </c>
      <c r="AZ46" s="2">
        <v>2</v>
      </c>
      <c r="BA46" s="2"/>
      <c r="BB46" s="2">
        <v>719</v>
      </c>
      <c r="BC46" s="2">
        <v>3</v>
      </c>
      <c r="BD46" s="2"/>
      <c r="BE46" s="2"/>
      <c r="BF46" s="2"/>
      <c r="BI46" s="82"/>
      <c r="BL46" s="82"/>
      <c r="BN46" s="82"/>
      <c r="BS46" s="82"/>
      <c r="BY46" s="2"/>
    </row>
    <row r="47" spans="1:77" ht="12.75">
      <c r="A47" s="19" t="s">
        <v>313</v>
      </c>
      <c r="B47" s="2">
        <v>4</v>
      </c>
      <c r="C47" s="2" t="s">
        <v>314</v>
      </c>
      <c r="D47" s="2" t="s">
        <v>315</v>
      </c>
      <c r="E47" s="2" t="s">
        <v>316</v>
      </c>
      <c r="F47" s="2">
        <v>2</v>
      </c>
      <c r="G47" s="2">
        <v>1928</v>
      </c>
      <c r="H47" s="2">
        <v>2</v>
      </c>
      <c r="I47" s="2">
        <v>19</v>
      </c>
      <c r="J47" s="2">
        <v>25</v>
      </c>
      <c r="K47" s="2">
        <v>3</v>
      </c>
      <c r="L47" s="2">
        <v>1</v>
      </c>
      <c r="M47" s="2">
        <v>2</v>
      </c>
      <c r="N47" s="2">
        <v>7.2</v>
      </c>
      <c r="O47" s="2">
        <v>2</v>
      </c>
      <c r="P47" s="2">
        <v>1</v>
      </c>
      <c r="Q47" s="2">
        <v>60.4</v>
      </c>
      <c r="R47" s="2">
        <v>2</v>
      </c>
      <c r="S47" s="2"/>
      <c r="T47" s="2">
        <v>2</v>
      </c>
      <c r="U47" s="2"/>
      <c r="V47" s="2">
        <v>4.5</v>
      </c>
      <c r="W47" s="2">
        <v>5</v>
      </c>
      <c r="X47" s="2">
        <v>3</v>
      </c>
      <c r="Y47" s="2">
        <v>1</v>
      </c>
      <c r="Z47" s="2">
        <v>2</v>
      </c>
      <c r="AA47" s="2">
        <v>3</v>
      </c>
      <c r="AB47" s="2">
        <v>22.1</v>
      </c>
      <c r="AC47" s="6">
        <v>4089</v>
      </c>
      <c r="AD47" s="2"/>
      <c r="AE47" s="2">
        <v>0.001</v>
      </c>
      <c r="AF47" s="2">
        <v>2</v>
      </c>
      <c r="AG47" s="2">
        <v>4</v>
      </c>
      <c r="AH47" s="2">
        <v>45.4</v>
      </c>
      <c r="AI47" s="2">
        <v>39</v>
      </c>
      <c r="AJ47" s="2"/>
      <c r="AK47" s="2"/>
      <c r="AL47" s="2"/>
      <c r="AM47" s="2"/>
      <c r="AN47" s="2"/>
      <c r="AO47" s="2"/>
      <c r="AP47" s="2">
        <v>62</v>
      </c>
      <c r="AQ47" s="2">
        <v>20.3</v>
      </c>
      <c r="AR47" s="2">
        <v>60.4</v>
      </c>
      <c r="AS47" s="2">
        <v>2</v>
      </c>
      <c r="AT47" s="2">
        <v>2</v>
      </c>
      <c r="AU47" s="2">
        <v>11.5</v>
      </c>
      <c r="AV47" s="2">
        <v>1</v>
      </c>
      <c r="AW47" s="2"/>
      <c r="AX47" s="2">
        <v>1</v>
      </c>
      <c r="AY47" s="6">
        <v>1</v>
      </c>
      <c r="AZ47" s="2">
        <v>2</v>
      </c>
      <c r="BA47" s="2"/>
      <c r="BB47" s="2">
        <v>752</v>
      </c>
      <c r="BC47" s="2">
        <v>3</v>
      </c>
      <c r="BD47" s="2"/>
      <c r="BE47" s="2"/>
      <c r="BF47" s="2"/>
      <c r="BI47" s="82"/>
      <c r="BL47" s="82"/>
      <c r="BN47" s="82"/>
      <c r="BS47" s="82"/>
      <c r="BY47" s="2"/>
    </row>
    <row r="48" spans="1:77" ht="12.75">
      <c r="A48" s="19" t="s">
        <v>317</v>
      </c>
      <c r="B48" s="2">
        <v>4</v>
      </c>
      <c r="C48" s="2" t="s">
        <v>314</v>
      </c>
      <c r="D48" s="2" t="s">
        <v>318</v>
      </c>
      <c r="E48" s="2" t="s">
        <v>319</v>
      </c>
      <c r="F48" s="2">
        <v>2</v>
      </c>
      <c r="G48" s="2">
        <v>1933</v>
      </c>
      <c r="H48" s="2">
        <v>8</v>
      </c>
      <c r="I48" s="2">
        <v>5</v>
      </c>
      <c r="J48" s="2">
        <v>7</v>
      </c>
      <c r="K48" s="2">
        <v>1</v>
      </c>
      <c r="L48" s="2">
        <v>1</v>
      </c>
      <c r="M48" s="2">
        <v>2</v>
      </c>
      <c r="N48" s="2">
        <v>19.7</v>
      </c>
      <c r="O48" s="2">
        <v>2</v>
      </c>
      <c r="P48" s="2">
        <v>1</v>
      </c>
      <c r="Q48" s="2">
        <v>28</v>
      </c>
      <c r="R48" s="2">
        <v>2</v>
      </c>
      <c r="S48" s="2"/>
      <c r="T48" s="2">
        <v>2</v>
      </c>
      <c r="U48" s="2"/>
      <c r="V48" s="2">
        <v>4.5</v>
      </c>
      <c r="W48" s="2">
        <v>5</v>
      </c>
      <c r="X48" s="2">
        <v>3</v>
      </c>
      <c r="Y48" s="2">
        <v>2</v>
      </c>
      <c r="Z48" s="2">
        <v>3</v>
      </c>
      <c r="AA48" s="2">
        <v>3</v>
      </c>
      <c r="AB48" s="2">
        <v>3.12</v>
      </c>
      <c r="AC48" s="6">
        <v>1304</v>
      </c>
      <c r="AD48" s="2"/>
      <c r="AE48" s="2">
        <v>0.0033</v>
      </c>
      <c r="AF48" s="2">
        <v>2</v>
      </c>
      <c r="AG48" s="2">
        <v>4</v>
      </c>
      <c r="AH48" s="2">
        <v>65</v>
      </c>
      <c r="AI48" s="2">
        <v>24.2</v>
      </c>
      <c r="AJ48" s="2"/>
      <c r="AK48" s="2"/>
      <c r="AL48" s="2"/>
      <c r="AM48" s="2"/>
      <c r="AN48" s="2"/>
      <c r="AO48" s="2"/>
      <c r="AP48" s="2">
        <v>56</v>
      </c>
      <c r="AQ48" s="2">
        <v>12.1</v>
      </c>
      <c r="AR48" s="2">
        <v>28</v>
      </c>
      <c r="AS48" s="2">
        <v>2</v>
      </c>
      <c r="AT48" s="2">
        <v>2</v>
      </c>
      <c r="AU48" s="2">
        <v>9.5</v>
      </c>
      <c r="AV48" s="2">
        <v>1</v>
      </c>
      <c r="AW48" s="2"/>
      <c r="AX48" s="2"/>
      <c r="AY48" s="6"/>
      <c r="AZ48" s="2"/>
      <c r="BA48" s="2"/>
      <c r="BB48" s="2">
        <v>234</v>
      </c>
      <c r="BC48" s="2"/>
      <c r="BD48" s="2"/>
      <c r="BE48" s="2"/>
      <c r="BF48" s="2"/>
      <c r="BI48" s="82"/>
      <c r="BL48" s="82"/>
      <c r="BN48" s="82"/>
      <c r="BS48" s="82"/>
      <c r="BY48" s="2"/>
    </row>
    <row r="49" spans="1:77" ht="12.75">
      <c r="A49" s="19" t="s">
        <v>320</v>
      </c>
      <c r="B49" s="2">
        <v>4</v>
      </c>
      <c r="C49" s="2" t="s">
        <v>314</v>
      </c>
      <c r="D49" s="2" t="s">
        <v>315</v>
      </c>
      <c r="E49" s="2" t="s">
        <v>321</v>
      </c>
      <c r="F49" s="2">
        <v>2</v>
      </c>
      <c r="G49" s="2">
        <v>1928</v>
      </c>
      <c r="H49" s="2">
        <v>3</v>
      </c>
      <c r="I49" s="2">
        <v>7</v>
      </c>
      <c r="J49" s="2">
        <v>13</v>
      </c>
      <c r="K49" s="2">
        <v>3</v>
      </c>
      <c r="L49" s="2">
        <v>2</v>
      </c>
      <c r="M49" s="2">
        <v>2</v>
      </c>
      <c r="N49" s="2">
        <v>-5.5</v>
      </c>
      <c r="O49" s="2">
        <v>2</v>
      </c>
      <c r="P49" s="2">
        <v>1</v>
      </c>
      <c r="Q49" s="2">
        <v>19.2</v>
      </c>
      <c r="R49" s="2">
        <v>2</v>
      </c>
      <c r="S49" s="2"/>
      <c r="T49" s="2">
        <v>2</v>
      </c>
      <c r="U49" s="2"/>
      <c r="V49" s="2">
        <v>4.5</v>
      </c>
      <c r="W49" s="2">
        <v>5</v>
      </c>
      <c r="X49" s="2">
        <v>3</v>
      </c>
      <c r="Y49" s="2">
        <v>1</v>
      </c>
      <c r="Z49" s="2">
        <v>3</v>
      </c>
      <c r="AA49" s="2">
        <v>3</v>
      </c>
      <c r="AB49" s="2">
        <v>5.28</v>
      </c>
      <c r="AC49" s="6">
        <v>1722</v>
      </c>
      <c r="AD49" s="2"/>
      <c r="AE49" s="2">
        <v>0.0037</v>
      </c>
      <c r="AF49" s="2">
        <v>2</v>
      </c>
      <c r="AG49" s="2">
        <v>4</v>
      </c>
      <c r="AH49" s="2">
        <v>41.2</v>
      </c>
      <c r="AI49" s="2">
        <v>19.2</v>
      </c>
      <c r="AJ49" s="2"/>
      <c r="AK49" s="2"/>
      <c r="AL49" s="2"/>
      <c r="AM49" s="2"/>
      <c r="AN49" s="2"/>
      <c r="AO49" s="2"/>
      <c r="AP49" s="2">
        <v>43</v>
      </c>
      <c r="AQ49" s="2">
        <v>18.9</v>
      </c>
      <c r="AR49" s="2">
        <v>19.2</v>
      </c>
      <c r="AS49" s="2">
        <v>1</v>
      </c>
      <c r="AT49" s="2">
        <v>2</v>
      </c>
      <c r="AU49" s="2">
        <v>5.5</v>
      </c>
      <c r="AV49" s="2">
        <v>1</v>
      </c>
      <c r="AW49" s="2"/>
      <c r="AX49" s="2" t="s">
        <v>190</v>
      </c>
      <c r="AY49" s="6">
        <v>1</v>
      </c>
      <c r="AZ49" s="2">
        <v>1</v>
      </c>
      <c r="BA49" s="2"/>
      <c r="BB49" s="2">
        <v>307</v>
      </c>
      <c r="BC49" s="2">
        <v>3</v>
      </c>
      <c r="BD49" s="2"/>
      <c r="BE49" s="2"/>
      <c r="BF49" s="2"/>
      <c r="BI49" s="82"/>
      <c r="BL49" s="82"/>
      <c r="BN49" s="82"/>
      <c r="BS49" s="82"/>
      <c r="BY49" s="2"/>
    </row>
    <row r="50" spans="1:77" ht="12.75">
      <c r="A50" s="20" t="s">
        <v>322</v>
      </c>
      <c r="B50" s="21">
        <v>5</v>
      </c>
      <c r="C50" s="21" t="s">
        <v>323</v>
      </c>
      <c r="D50" s="21" t="s">
        <v>324</v>
      </c>
      <c r="E50" s="9" t="s">
        <v>325</v>
      </c>
      <c r="F50" s="21">
        <v>1</v>
      </c>
      <c r="G50" s="4">
        <v>1953</v>
      </c>
      <c r="H50" s="21">
        <v>8</v>
      </c>
      <c r="I50" s="21">
        <v>1</v>
      </c>
      <c r="J50" s="21">
        <v>2</v>
      </c>
      <c r="K50" s="21">
        <v>1</v>
      </c>
      <c r="L50" s="21">
        <v>2</v>
      </c>
      <c r="M50" s="21">
        <v>2</v>
      </c>
      <c r="N50" s="22">
        <v>3</v>
      </c>
      <c r="O50" s="21">
        <v>2</v>
      </c>
      <c r="P50" s="21">
        <v>1</v>
      </c>
      <c r="Q50" s="21">
        <v>21.6</v>
      </c>
      <c r="R50" s="21">
        <v>2</v>
      </c>
      <c r="S50" s="21" t="s">
        <v>190</v>
      </c>
      <c r="T50" s="21">
        <v>1</v>
      </c>
      <c r="U50" s="21" t="s">
        <v>190</v>
      </c>
      <c r="V50" s="21">
        <v>4</v>
      </c>
      <c r="W50" s="21">
        <v>6</v>
      </c>
      <c r="X50" s="21"/>
      <c r="Y50" s="21">
        <v>2</v>
      </c>
      <c r="Z50" s="21">
        <v>1</v>
      </c>
      <c r="AA50" s="21">
        <v>3</v>
      </c>
      <c r="AB50" s="21">
        <v>3.4</v>
      </c>
      <c r="AC50" s="22">
        <v>920</v>
      </c>
      <c r="AD50" s="21">
        <v>501</v>
      </c>
      <c r="AE50" s="21">
        <v>0.0009</v>
      </c>
      <c r="AF50" s="21">
        <v>2</v>
      </c>
      <c r="AG50" s="21">
        <v>4</v>
      </c>
      <c r="AH50" s="21">
        <v>17</v>
      </c>
      <c r="AI50" s="21">
        <v>20.2</v>
      </c>
      <c r="AJ50" s="21">
        <v>0</v>
      </c>
      <c r="AK50" s="21" t="s">
        <v>190</v>
      </c>
      <c r="AL50" s="21">
        <v>6</v>
      </c>
      <c r="AM50" s="21" t="s">
        <v>190</v>
      </c>
      <c r="AN50" s="21"/>
      <c r="AO50" s="21">
        <v>0</v>
      </c>
      <c r="AP50" s="23"/>
      <c r="AQ50" s="21">
        <v>14.2</v>
      </c>
      <c r="AR50" s="21">
        <v>20.5</v>
      </c>
      <c r="AS50" s="21">
        <v>1</v>
      </c>
      <c r="AT50" s="21">
        <v>2</v>
      </c>
      <c r="AU50" s="21"/>
      <c r="AV50" s="21"/>
      <c r="AW50" s="21"/>
      <c r="AX50" s="21" t="s">
        <v>190</v>
      </c>
      <c r="AY50" s="22">
        <v>3</v>
      </c>
      <c r="AZ50" s="21">
        <v>2</v>
      </c>
      <c r="BA50" s="21"/>
      <c r="BB50" s="21">
        <v>181</v>
      </c>
      <c r="BC50" s="21"/>
      <c r="BD50" s="21"/>
      <c r="BE50" s="21"/>
      <c r="BF50" s="21"/>
      <c r="BI50" s="82"/>
      <c r="BL50" s="82"/>
      <c r="BN50" s="82"/>
      <c r="BS50" s="82"/>
      <c r="BY50" s="21"/>
    </row>
    <row r="51" spans="1:77" ht="12.75">
      <c r="A51" s="24" t="s">
        <v>326</v>
      </c>
      <c r="B51" s="21">
        <v>5</v>
      </c>
      <c r="C51" s="21" t="s">
        <v>323</v>
      </c>
      <c r="D51" s="21" t="s">
        <v>327</v>
      </c>
      <c r="E51" s="9" t="s">
        <v>328</v>
      </c>
      <c r="F51" s="21">
        <v>1</v>
      </c>
      <c r="G51" s="4">
        <v>1972</v>
      </c>
      <c r="H51" s="21">
        <v>3</v>
      </c>
      <c r="I51" s="21">
        <v>9</v>
      </c>
      <c r="J51" s="21">
        <v>13</v>
      </c>
      <c r="K51" s="21">
        <v>2</v>
      </c>
      <c r="L51" s="21">
        <v>2</v>
      </c>
      <c r="M51" s="21">
        <v>2</v>
      </c>
      <c r="N51" s="22">
        <v>4</v>
      </c>
      <c r="O51" s="21">
        <v>2</v>
      </c>
      <c r="P51" s="21">
        <v>1</v>
      </c>
      <c r="Q51" s="21">
        <v>42.4</v>
      </c>
      <c r="R51" s="21">
        <v>2</v>
      </c>
      <c r="S51" s="21" t="s">
        <v>190</v>
      </c>
      <c r="T51" s="21">
        <v>2</v>
      </c>
      <c r="U51" s="21" t="s">
        <v>190</v>
      </c>
      <c r="V51" s="21">
        <v>4</v>
      </c>
      <c r="W51" s="21">
        <v>6</v>
      </c>
      <c r="X51" s="21"/>
      <c r="Y51" s="21">
        <v>3</v>
      </c>
      <c r="Z51" s="21">
        <v>1</v>
      </c>
      <c r="AA51" s="21">
        <v>3</v>
      </c>
      <c r="AB51" s="21">
        <v>8.84</v>
      </c>
      <c r="AC51" s="22">
        <v>1324</v>
      </c>
      <c r="AD51" s="21">
        <v>501</v>
      </c>
      <c r="AE51" s="21">
        <v>0.0017</v>
      </c>
      <c r="AF51" s="21">
        <v>2</v>
      </c>
      <c r="AG51" s="21">
        <v>4</v>
      </c>
      <c r="AH51" s="21">
        <v>23</v>
      </c>
      <c r="AI51" s="21">
        <v>39.9</v>
      </c>
      <c r="AJ51" s="21">
        <v>0</v>
      </c>
      <c r="AK51" s="21" t="s">
        <v>190</v>
      </c>
      <c r="AL51" s="21">
        <v>6</v>
      </c>
      <c r="AM51" s="21" t="s">
        <v>190</v>
      </c>
      <c r="AN51" s="21"/>
      <c r="AO51" s="21">
        <v>0</v>
      </c>
      <c r="AP51" s="23"/>
      <c r="AQ51" s="21">
        <v>9.919999999999959</v>
      </c>
      <c r="AR51" s="21">
        <v>39.9</v>
      </c>
      <c r="AS51" s="21">
        <v>1</v>
      </c>
      <c r="AT51" s="21">
        <v>2</v>
      </c>
      <c r="AU51" s="21"/>
      <c r="AV51" s="21"/>
      <c r="AW51" s="21"/>
      <c r="AX51" s="21" t="s">
        <v>190</v>
      </c>
      <c r="AY51" s="22">
        <v>1</v>
      </c>
      <c r="AZ51" s="21">
        <v>1</v>
      </c>
      <c r="BA51" s="21"/>
      <c r="BB51" s="21">
        <v>944</v>
      </c>
      <c r="BC51" s="21">
        <v>3</v>
      </c>
      <c r="BD51" s="21"/>
      <c r="BE51" s="21"/>
      <c r="BF51" s="21"/>
      <c r="BI51" s="82"/>
      <c r="BL51" s="82"/>
      <c r="BN51" s="82"/>
      <c r="BS51" s="82"/>
      <c r="BY51" s="21"/>
    </row>
    <row r="52" spans="1:77" ht="12.75">
      <c r="A52" s="24" t="s">
        <v>329</v>
      </c>
      <c r="B52" s="21">
        <v>5</v>
      </c>
      <c r="C52" s="21" t="s">
        <v>323</v>
      </c>
      <c r="D52" s="21" t="s">
        <v>330</v>
      </c>
      <c r="E52" s="21" t="s">
        <v>331</v>
      </c>
      <c r="F52" s="21">
        <v>1</v>
      </c>
      <c r="G52" s="4">
        <v>1933</v>
      </c>
      <c r="H52" s="21">
        <v>3</v>
      </c>
      <c r="I52" s="21">
        <v>8</v>
      </c>
      <c r="J52" s="21">
        <v>8</v>
      </c>
      <c r="K52" s="21">
        <v>2</v>
      </c>
      <c r="L52" s="21">
        <v>1</v>
      </c>
      <c r="M52" s="21">
        <v>2</v>
      </c>
      <c r="N52" s="22">
        <v>0</v>
      </c>
      <c r="O52" s="21">
        <v>2</v>
      </c>
      <c r="P52" s="21">
        <v>1</v>
      </c>
      <c r="Q52" s="21">
        <v>52</v>
      </c>
      <c r="R52" s="21">
        <v>2</v>
      </c>
      <c r="S52" s="21" t="s">
        <v>190</v>
      </c>
      <c r="T52" s="21">
        <v>2</v>
      </c>
      <c r="U52" s="21" t="s">
        <v>190</v>
      </c>
      <c r="V52" s="21">
        <v>4.5</v>
      </c>
      <c r="W52" s="21">
        <v>5</v>
      </c>
      <c r="X52" s="21"/>
      <c r="Y52" s="21">
        <v>3</v>
      </c>
      <c r="Z52" s="21">
        <v>1</v>
      </c>
      <c r="AA52" s="21">
        <v>3</v>
      </c>
      <c r="AB52" s="21">
        <v>6.02</v>
      </c>
      <c r="AC52" s="22">
        <v>1486</v>
      </c>
      <c r="AD52" s="21">
        <v>40</v>
      </c>
      <c r="AE52" s="21">
        <v>0.00145</v>
      </c>
      <c r="AF52" s="21">
        <v>2</v>
      </c>
      <c r="AG52" s="21">
        <v>4</v>
      </c>
      <c r="AH52" s="21">
        <v>52</v>
      </c>
      <c r="AI52" s="21">
        <v>27</v>
      </c>
      <c r="AJ52" s="21">
        <v>0</v>
      </c>
      <c r="AK52" s="21" t="s">
        <v>190</v>
      </c>
      <c r="AL52" s="21">
        <v>6</v>
      </c>
      <c r="AM52" s="21" t="s">
        <v>190</v>
      </c>
      <c r="AN52" s="21"/>
      <c r="AO52" s="21">
        <v>0</v>
      </c>
      <c r="AP52" s="22">
        <v>50</v>
      </c>
      <c r="AQ52" s="21">
        <v>4.75</v>
      </c>
      <c r="AR52" s="21">
        <v>49</v>
      </c>
      <c r="AS52" s="21">
        <v>1</v>
      </c>
      <c r="AT52" s="21">
        <v>2</v>
      </c>
      <c r="AU52" s="21">
        <v>5.7</v>
      </c>
      <c r="AV52" s="21"/>
      <c r="AW52" s="21"/>
      <c r="AX52" s="21" t="s">
        <v>190</v>
      </c>
      <c r="AY52" s="22">
        <v>1</v>
      </c>
      <c r="AZ52" s="21">
        <v>1</v>
      </c>
      <c r="BA52" s="21"/>
      <c r="BB52" s="21">
        <v>1080</v>
      </c>
      <c r="BC52" s="21">
        <v>3</v>
      </c>
      <c r="BD52" s="21"/>
      <c r="BE52" s="21"/>
      <c r="BF52" s="21"/>
      <c r="BI52" s="82"/>
      <c r="BL52" s="82"/>
      <c r="BN52" s="82"/>
      <c r="BS52" s="82"/>
      <c r="BY52" s="21"/>
    </row>
    <row r="53" spans="1:77" ht="12.75">
      <c r="A53" s="25" t="s">
        <v>332</v>
      </c>
      <c r="B53" s="21">
        <v>5</v>
      </c>
      <c r="C53" s="21" t="s">
        <v>323</v>
      </c>
      <c r="D53" s="21" t="s">
        <v>333</v>
      </c>
      <c r="E53" s="9" t="s">
        <v>334</v>
      </c>
      <c r="F53" s="21">
        <v>1</v>
      </c>
      <c r="G53" s="4">
        <v>1978</v>
      </c>
      <c r="H53" s="21">
        <v>8</v>
      </c>
      <c r="I53" s="21">
        <v>0</v>
      </c>
      <c r="J53" s="21">
        <v>0</v>
      </c>
      <c r="K53" s="21">
        <v>1</v>
      </c>
      <c r="L53" s="21">
        <v>2</v>
      </c>
      <c r="M53" s="21">
        <v>2</v>
      </c>
      <c r="N53" s="26">
        <v>9.5</v>
      </c>
      <c r="O53" s="21">
        <v>2</v>
      </c>
      <c r="P53" s="21">
        <v>1</v>
      </c>
      <c r="Q53" s="21">
        <v>61.95</v>
      </c>
      <c r="R53" s="21">
        <v>2</v>
      </c>
      <c r="S53" s="21" t="s">
        <v>190</v>
      </c>
      <c r="T53" s="21">
        <v>2</v>
      </c>
      <c r="U53" s="21" t="s">
        <v>190</v>
      </c>
      <c r="V53" s="21">
        <v>4</v>
      </c>
      <c r="W53" s="21">
        <v>6</v>
      </c>
      <c r="X53" s="21"/>
      <c r="Y53" s="21">
        <v>3</v>
      </c>
      <c r="Z53" s="21">
        <v>1</v>
      </c>
      <c r="AA53" s="21">
        <v>3</v>
      </c>
      <c r="AB53" s="21">
        <v>17.58</v>
      </c>
      <c r="AC53" s="22">
        <v>1098</v>
      </c>
      <c r="AD53" s="21">
        <v>501</v>
      </c>
      <c r="AE53" s="21">
        <v>0.00029</v>
      </c>
      <c r="AF53" s="21">
        <v>2</v>
      </c>
      <c r="AG53" s="21">
        <v>4</v>
      </c>
      <c r="AH53" s="21">
        <v>30</v>
      </c>
      <c r="AI53" s="21">
        <v>57.5</v>
      </c>
      <c r="AJ53" s="21"/>
      <c r="AK53" s="21" t="s">
        <v>190</v>
      </c>
      <c r="AL53" s="21">
        <v>6</v>
      </c>
      <c r="AM53" s="21" t="s">
        <v>190</v>
      </c>
      <c r="AN53" s="21"/>
      <c r="AO53" s="21"/>
      <c r="AP53" s="22">
        <v>40</v>
      </c>
      <c r="AQ53" s="21">
        <v>12.6</v>
      </c>
      <c r="AR53" s="21">
        <v>57.5</v>
      </c>
      <c r="AS53" s="21">
        <v>1</v>
      </c>
      <c r="AT53" s="21">
        <v>2</v>
      </c>
      <c r="AU53" s="21">
        <v>8.5</v>
      </c>
      <c r="AV53" s="21"/>
      <c r="AW53" s="21"/>
      <c r="AX53" s="21" t="s">
        <v>190</v>
      </c>
      <c r="AY53" s="22">
        <v>1</v>
      </c>
      <c r="AZ53" s="21"/>
      <c r="BA53" s="21"/>
      <c r="BB53" s="21">
        <v>482</v>
      </c>
      <c r="BC53" s="21">
        <v>3</v>
      </c>
      <c r="BD53" s="21"/>
      <c r="BE53" s="21"/>
      <c r="BF53" s="21"/>
      <c r="BI53" s="82"/>
      <c r="BL53" s="82"/>
      <c r="BN53" s="82"/>
      <c r="BS53" s="82"/>
      <c r="BY53" s="21"/>
    </row>
    <row r="54" spans="1:77" ht="12.75">
      <c r="A54" s="27" t="s">
        <v>335</v>
      </c>
      <c r="B54" s="21">
        <v>5</v>
      </c>
      <c r="C54" s="21" t="s">
        <v>323</v>
      </c>
      <c r="D54" s="21" t="s">
        <v>324</v>
      </c>
      <c r="E54" s="9" t="s">
        <v>336</v>
      </c>
      <c r="F54" s="21">
        <v>1</v>
      </c>
      <c r="G54" s="4">
        <v>1942</v>
      </c>
      <c r="H54" s="21"/>
      <c r="I54" s="21">
        <v>6</v>
      </c>
      <c r="J54" s="21">
        <v>10</v>
      </c>
      <c r="K54" s="21">
        <v>1</v>
      </c>
      <c r="L54" s="21">
        <v>2</v>
      </c>
      <c r="M54" s="21">
        <v>2</v>
      </c>
      <c r="N54" s="22">
        <v>6</v>
      </c>
      <c r="O54" s="21">
        <v>2</v>
      </c>
      <c r="P54" s="21">
        <v>1</v>
      </c>
      <c r="Q54" s="21">
        <v>20</v>
      </c>
      <c r="R54" s="21">
        <v>2</v>
      </c>
      <c r="S54" s="21" t="s">
        <v>190</v>
      </c>
      <c r="T54" s="21">
        <v>2</v>
      </c>
      <c r="U54" s="21" t="s">
        <v>190</v>
      </c>
      <c r="V54" s="21">
        <v>4.5</v>
      </c>
      <c r="W54" s="21">
        <v>5</v>
      </c>
      <c r="X54" s="21"/>
      <c r="Y54" s="21">
        <v>3</v>
      </c>
      <c r="Z54" s="21">
        <v>1</v>
      </c>
      <c r="AA54" s="21">
        <v>3</v>
      </c>
      <c r="AB54" s="21">
        <v>1.83</v>
      </c>
      <c r="AC54" s="22">
        <v>395</v>
      </c>
      <c r="AD54" s="21">
        <v>501</v>
      </c>
      <c r="AE54" s="21">
        <v>0.00293</v>
      </c>
      <c r="AF54" s="21">
        <v>2</v>
      </c>
      <c r="AG54" s="21">
        <v>4</v>
      </c>
      <c r="AH54" s="21">
        <v>35</v>
      </c>
      <c r="AI54" s="21">
        <v>18.5</v>
      </c>
      <c r="AJ54" s="21"/>
      <c r="AK54" s="21" t="s">
        <v>190</v>
      </c>
      <c r="AL54" s="21">
        <v>6</v>
      </c>
      <c r="AM54" s="21" t="s">
        <v>190</v>
      </c>
      <c r="AN54" s="21"/>
      <c r="AO54" s="21"/>
      <c r="AP54" s="22">
        <v>15</v>
      </c>
      <c r="AQ54" s="21">
        <v>5.3</v>
      </c>
      <c r="AR54" s="21">
        <v>18.5</v>
      </c>
      <c r="AS54" s="21">
        <v>1</v>
      </c>
      <c r="AT54" s="21">
        <v>2</v>
      </c>
      <c r="AU54" s="21">
        <v>1</v>
      </c>
      <c r="AV54" s="21"/>
      <c r="AW54" s="21"/>
      <c r="AX54" s="21">
        <v>3</v>
      </c>
      <c r="AY54" s="22">
        <v>1</v>
      </c>
      <c r="AZ54" s="21"/>
      <c r="BA54" s="21"/>
      <c r="BB54" s="21">
        <v>134</v>
      </c>
      <c r="BC54" s="21">
        <v>1</v>
      </c>
      <c r="BD54" s="21"/>
      <c r="BE54" s="21"/>
      <c r="BF54" s="21"/>
      <c r="BI54" s="82"/>
      <c r="BL54" s="82"/>
      <c r="BN54" s="82"/>
      <c r="BS54" s="82"/>
      <c r="BY54" s="21"/>
    </row>
    <row r="55" spans="1:77" ht="12.75">
      <c r="A55" s="27" t="s">
        <v>337</v>
      </c>
      <c r="B55" s="21">
        <v>5</v>
      </c>
      <c r="C55" s="21" t="s">
        <v>323</v>
      </c>
      <c r="D55" s="21" t="s">
        <v>338</v>
      </c>
      <c r="E55" s="9" t="s">
        <v>339</v>
      </c>
      <c r="F55" s="21">
        <v>1</v>
      </c>
      <c r="G55" s="4">
        <v>1983</v>
      </c>
      <c r="H55" s="21">
        <v>8</v>
      </c>
      <c r="I55" s="21">
        <v>2</v>
      </c>
      <c r="J55" s="21">
        <v>6</v>
      </c>
      <c r="K55" s="21">
        <v>1</v>
      </c>
      <c r="L55" s="21">
        <v>1</v>
      </c>
      <c r="M55" s="21">
        <v>2</v>
      </c>
      <c r="N55" s="22"/>
      <c r="O55" s="21">
        <v>2</v>
      </c>
      <c r="P55" s="21">
        <v>1</v>
      </c>
      <c r="Q55" s="21">
        <v>60.6</v>
      </c>
      <c r="R55" s="21">
        <v>1</v>
      </c>
      <c r="S55" s="21" t="s">
        <v>190</v>
      </c>
      <c r="T55" s="21">
        <v>1</v>
      </c>
      <c r="U55" s="21" t="s">
        <v>190</v>
      </c>
      <c r="V55" s="21">
        <v>4</v>
      </c>
      <c r="W55" s="21">
        <v>6</v>
      </c>
      <c r="X55" s="21"/>
      <c r="Y55" s="21">
        <v>3</v>
      </c>
      <c r="Z55" s="21">
        <v>1</v>
      </c>
      <c r="AA55" s="21">
        <v>3</v>
      </c>
      <c r="AB55" s="21">
        <v>3.35</v>
      </c>
      <c r="AC55" s="22">
        <v>884</v>
      </c>
      <c r="AD55" s="21">
        <v>501</v>
      </c>
      <c r="AE55" s="21">
        <v>0.0017</v>
      </c>
      <c r="AF55" s="21">
        <v>1</v>
      </c>
      <c r="AG55" s="21">
        <v>3</v>
      </c>
      <c r="AH55" s="21">
        <v>10</v>
      </c>
      <c r="AI55" s="21">
        <v>42.8</v>
      </c>
      <c r="AJ55" s="21"/>
      <c r="AK55" s="21" t="s">
        <v>190</v>
      </c>
      <c r="AL55" s="21">
        <v>6</v>
      </c>
      <c r="AM55" s="21" t="s">
        <v>190</v>
      </c>
      <c r="AN55" s="21"/>
      <c r="AO55" s="21"/>
      <c r="AP55" s="28">
        <v>50</v>
      </c>
      <c r="AQ55" s="21">
        <v>10.4</v>
      </c>
      <c r="AR55" s="21">
        <v>64.3</v>
      </c>
      <c r="AS55" s="21">
        <v>1</v>
      </c>
      <c r="AT55" s="21">
        <v>2</v>
      </c>
      <c r="AU55" s="21">
        <v>8.75</v>
      </c>
      <c r="AV55" s="21"/>
      <c r="AW55" s="21"/>
      <c r="AX55" s="21"/>
      <c r="AY55" s="22"/>
      <c r="AZ55" s="21"/>
      <c r="BA55" s="21"/>
      <c r="BB55" s="21">
        <v>896</v>
      </c>
      <c r="BC55" s="21"/>
      <c r="BD55" s="21"/>
      <c r="BE55" s="21"/>
      <c r="BF55" s="21"/>
      <c r="BI55" s="82"/>
      <c r="BL55" s="82"/>
      <c r="BN55" s="82"/>
      <c r="BS55" s="82"/>
      <c r="BY55" s="21"/>
    </row>
    <row r="56" spans="1:77" ht="12.75">
      <c r="A56" s="27" t="s">
        <v>340</v>
      </c>
      <c r="B56" s="21">
        <v>5</v>
      </c>
      <c r="C56" s="21" t="s">
        <v>323</v>
      </c>
      <c r="D56" s="21" t="s">
        <v>341</v>
      </c>
      <c r="E56" s="9" t="s">
        <v>342</v>
      </c>
      <c r="F56" s="21">
        <v>1</v>
      </c>
      <c r="G56" s="4">
        <v>1983</v>
      </c>
      <c r="H56" s="21">
        <v>8</v>
      </c>
      <c r="I56" s="21">
        <v>5</v>
      </c>
      <c r="J56" s="21">
        <v>6</v>
      </c>
      <c r="K56" s="21">
        <v>1</v>
      </c>
      <c r="L56" s="21">
        <v>1</v>
      </c>
      <c r="M56" s="21">
        <v>2</v>
      </c>
      <c r="N56" s="22"/>
      <c r="O56" s="21">
        <v>2</v>
      </c>
      <c r="P56" s="21">
        <v>1</v>
      </c>
      <c r="Q56" s="21">
        <v>37.6</v>
      </c>
      <c r="R56" s="21">
        <v>1</v>
      </c>
      <c r="S56" s="21" t="s">
        <v>190</v>
      </c>
      <c r="T56" s="21">
        <v>1</v>
      </c>
      <c r="U56" s="21" t="s">
        <v>190</v>
      </c>
      <c r="V56" s="21">
        <v>1</v>
      </c>
      <c r="W56" s="21">
        <v>2</v>
      </c>
      <c r="X56" s="21"/>
      <c r="Y56" s="21">
        <v>2</v>
      </c>
      <c r="Z56" s="21">
        <v>2</v>
      </c>
      <c r="AA56" s="21">
        <v>2</v>
      </c>
      <c r="AB56" s="21">
        <v>2.05</v>
      </c>
      <c r="AC56" s="22">
        <v>771</v>
      </c>
      <c r="AD56" s="21">
        <v>20</v>
      </c>
      <c r="AE56" s="21">
        <v>0.00278</v>
      </c>
      <c r="AF56" s="21">
        <v>1</v>
      </c>
      <c r="AG56" s="21">
        <v>3</v>
      </c>
      <c r="AH56" s="21">
        <v>26</v>
      </c>
      <c r="AI56" s="21">
        <v>38</v>
      </c>
      <c r="AJ56" s="21"/>
      <c r="AK56" s="21" t="s">
        <v>190</v>
      </c>
      <c r="AL56" s="21">
        <v>6</v>
      </c>
      <c r="AM56" s="21" t="s">
        <v>190</v>
      </c>
      <c r="AN56" s="21"/>
      <c r="AO56" s="21"/>
      <c r="AP56" s="28">
        <v>60</v>
      </c>
      <c r="AQ56" s="21">
        <v>5.4</v>
      </c>
      <c r="AR56" s="21">
        <v>38</v>
      </c>
      <c r="AS56" s="21">
        <v>1</v>
      </c>
      <c r="AT56" s="21">
        <v>2</v>
      </c>
      <c r="AU56" s="21">
        <v>4.5</v>
      </c>
      <c r="AV56" s="21"/>
      <c r="AW56" s="21"/>
      <c r="AX56" s="21"/>
      <c r="AY56" s="22"/>
      <c r="AZ56" s="21"/>
      <c r="BA56" s="21"/>
      <c r="BB56" s="21">
        <v>300</v>
      </c>
      <c r="BC56" s="21"/>
      <c r="BD56" s="21"/>
      <c r="BE56" s="21"/>
      <c r="BF56" s="21"/>
      <c r="BI56" s="82"/>
      <c r="BL56" s="82"/>
      <c r="BN56" s="82"/>
      <c r="BS56" s="82"/>
      <c r="BY56" s="21"/>
    </row>
    <row r="57" spans="1:77" ht="12.75">
      <c r="A57" s="29" t="s">
        <v>343</v>
      </c>
      <c r="B57" s="21">
        <v>5</v>
      </c>
      <c r="C57" s="21" t="s">
        <v>344</v>
      </c>
      <c r="D57" s="21" t="s">
        <v>345</v>
      </c>
      <c r="E57" s="9" t="s">
        <v>346</v>
      </c>
      <c r="F57" s="21">
        <v>2</v>
      </c>
      <c r="G57" s="4">
        <v>1925</v>
      </c>
      <c r="H57" s="21">
        <v>3</v>
      </c>
      <c r="I57" s="21">
        <v>7</v>
      </c>
      <c r="J57" s="21">
        <v>11</v>
      </c>
      <c r="K57" s="21">
        <v>4</v>
      </c>
      <c r="L57" s="21">
        <v>2</v>
      </c>
      <c r="M57" s="21">
        <v>2</v>
      </c>
      <c r="N57" s="21">
        <v>0</v>
      </c>
      <c r="O57" s="21">
        <v>2</v>
      </c>
      <c r="P57" s="21">
        <v>1</v>
      </c>
      <c r="Q57" s="21">
        <v>36</v>
      </c>
      <c r="R57" s="21">
        <v>2</v>
      </c>
      <c r="S57" s="21">
        <v>2</v>
      </c>
      <c r="T57" s="21">
        <v>2</v>
      </c>
      <c r="U57" s="21">
        <v>2</v>
      </c>
      <c r="V57" s="21">
        <v>4</v>
      </c>
      <c r="W57" s="21">
        <v>3.5</v>
      </c>
      <c r="X57" s="21"/>
      <c r="Y57" s="21">
        <v>2</v>
      </c>
      <c r="Z57" s="21">
        <v>2</v>
      </c>
      <c r="AA57" s="21">
        <v>2</v>
      </c>
      <c r="AB57" s="21">
        <v>1.95</v>
      </c>
      <c r="AC57" s="22">
        <v>942</v>
      </c>
      <c r="AD57" s="21">
        <v>501</v>
      </c>
      <c r="AE57" s="21">
        <v>0.0026</v>
      </c>
      <c r="AF57" s="21">
        <v>2</v>
      </c>
      <c r="AG57" s="21">
        <v>4</v>
      </c>
      <c r="AH57" s="21">
        <v>26</v>
      </c>
      <c r="AI57" s="21">
        <v>25</v>
      </c>
      <c r="AJ57" s="21"/>
      <c r="AK57" s="22" t="s">
        <v>190</v>
      </c>
      <c r="AL57" s="21">
        <v>6</v>
      </c>
      <c r="AM57" s="30" t="s">
        <v>190</v>
      </c>
      <c r="AN57" s="21"/>
      <c r="AO57" s="21"/>
      <c r="AP57" s="28">
        <v>50</v>
      </c>
      <c r="AQ57" s="21"/>
      <c r="AR57" s="21">
        <v>24.75</v>
      </c>
      <c r="AS57" s="21">
        <v>1</v>
      </c>
      <c r="AT57" s="21">
        <v>2</v>
      </c>
      <c r="AU57" s="21">
        <v>4.2</v>
      </c>
      <c r="AV57" s="21"/>
      <c r="AW57" s="21"/>
      <c r="AX57" s="21" t="s">
        <v>190</v>
      </c>
      <c r="AY57" s="22">
        <v>1</v>
      </c>
      <c r="AZ57" s="21"/>
      <c r="BA57" s="21"/>
      <c r="BB57" s="21">
        <v>287</v>
      </c>
      <c r="BC57" s="21">
        <v>3</v>
      </c>
      <c r="BD57" s="21"/>
      <c r="BE57" s="21"/>
      <c r="BF57" s="21"/>
      <c r="BI57" s="82"/>
      <c r="BL57" s="82"/>
      <c r="BN57" s="82"/>
      <c r="BS57" s="82"/>
      <c r="BY57" s="21"/>
    </row>
    <row r="58" spans="1:77" ht="12.75">
      <c r="A58" s="29" t="s">
        <v>347</v>
      </c>
      <c r="B58" s="21">
        <v>5</v>
      </c>
      <c r="C58" s="21" t="s">
        <v>344</v>
      </c>
      <c r="D58" s="21" t="s">
        <v>348</v>
      </c>
      <c r="E58" s="9" t="s">
        <v>349</v>
      </c>
      <c r="F58" s="21">
        <v>2</v>
      </c>
      <c r="G58" s="4">
        <v>1951</v>
      </c>
      <c r="H58" s="21">
        <v>3</v>
      </c>
      <c r="I58" s="21">
        <v>17</v>
      </c>
      <c r="J58" s="21">
        <v>22</v>
      </c>
      <c r="K58" s="21">
        <v>1</v>
      </c>
      <c r="L58" s="21">
        <v>1</v>
      </c>
      <c r="M58" s="21">
        <v>2</v>
      </c>
      <c r="N58" s="21">
        <v>5</v>
      </c>
      <c r="O58" s="21">
        <v>2</v>
      </c>
      <c r="P58" s="21">
        <v>1</v>
      </c>
      <c r="Q58" s="21">
        <v>41.5</v>
      </c>
      <c r="R58" s="21">
        <v>2</v>
      </c>
      <c r="S58" s="21" t="s">
        <v>190</v>
      </c>
      <c r="T58" s="21">
        <v>2</v>
      </c>
      <c r="U58" s="21" t="s">
        <v>190</v>
      </c>
      <c r="V58" s="21">
        <v>5</v>
      </c>
      <c r="W58" s="21">
        <v>4</v>
      </c>
      <c r="X58" s="21"/>
      <c r="Y58" s="21">
        <v>2</v>
      </c>
      <c r="Z58" s="21">
        <v>2</v>
      </c>
      <c r="AA58" s="21">
        <v>3</v>
      </c>
      <c r="AB58" s="21">
        <v>6.6</v>
      </c>
      <c r="AC58" s="22">
        <v>1930</v>
      </c>
      <c r="AD58" s="21">
        <v>501</v>
      </c>
      <c r="AE58" s="21">
        <v>0.001</v>
      </c>
      <c r="AF58" s="21">
        <v>2</v>
      </c>
      <c r="AG58" s="21">
        <v>4</v>
      </c>
      <c r="AH58" s="21">
        <v>44</v>
      </c>
      <c r="AI58" s="21">
        <v>40</v>
      </c>
      <c r="AJ58" s="21"/>
      <c r="AK58" s="22" t="s">
        <v>190</v>
      </c>
      <c r="AL58" s="21">
        <v>6</v>
      </c>
      <c r="AM58" s="30" t="s">
        <v>190</v>
      </c>
      <c r="AN58" s="21"/>
      <c r="AO58" s="21"/>
      <c r="AP58" s="28">
        <v>20</v>
      </c>
      <c r="AQ58" s="21">
        <v>10.9</v>
      </c>
      <c r="AR58" s="21">
        <v>40</v>
      </c>
      <c r="AS58" s="21">
        <v>1</v>
      </c>
      <c r="AT58" s="21">
        <v>2</v>
      </c>
      <c r="AU58" s="21">
        <v>2</v>
      </c>
      <c r="AV58" s="21"/>
      <c r="AW58" s="21"/>
      <c r="AX58" s="21" t="s">
        <v>190</v>
      </c>
      <c r="AY58" s="22">
        <v>1</v>
      </c>
      <c r="AZ58" s="21"/>
      <c r="BA58" s="21"/>
      <c r="BB58" s="21">
        <v>396</v>
      </c>
      <c r="BC58" s="21">
        <v>3</v>
      </c>
      <c r="BD58" s="21"/>
      <c r="BE58" s="21"/>
      <c r="BF58" s="21"/>
      <c r="BI58" s="82"/>
      <c r="BL58" s="82"/>
      <c r="BN58" s="82"/>
      <c r="BS58" s="82"/>
      <c r="BY58" s="21"/>
    </row>
    <row r="59" spans="1:77" ht="12.75">
      <c r="A59" s="29" t="s">
        <v>350</v>
      </c>
      <c r="B59" s="21">
        <v>5</v>
      </c>
      <c r="C59" s="21" t="s">
        <v>351</v>
      </c>
      <c r="D59" s="21" t="s">
        <v>352</v>
      </c>
      <c r="E59" s="9" t="s">
        <v>353</v>
      </c>
      <c r="F59" s="21">
        <v>1</v>
      </c>
      <c r="G59" s="4">
        <v>1970</v>
      </c>
      <c r="H59" s="21">
        <v>3</v>
      </c>
      <c r="I59" s="21">
        <v>16</v>
      </c>
      <c r="J59" s="21">
        <v>20</v>
      </c>
      <c r="K59" s="21">
        <v>3</v>
      </c>
      <c r="L59" s="21">
        <v>2</v>
      </c>
      <c r="M59" s="21">
        <v>2</v>
      </c>
      <c r="N59" s="21">
        <v>0</v>
      </c>
      <c r="O59" s="21">
        <v>2</v>
      </c>
      <c r="P59" s="21">
        <v>1</v>
      </c>
      <c r="Q59" s="21">
        <v>35.6</v>
      </c>
      <c r="R59" s="21">
        <v>1</v>
      </c>
      <c r="S59" s="21"/>
      <c r="T59" s="21">
        <v>1</v>
      </c>
      <c r="U59" s="21"/>
      <c r="V59" s="21">
        <v>4</v>
      </c>
      <c r="W59" s="21">
        <v>6</v>
      </c>
      <c r="X59" s="21"/>
      <c r="Y59" s="21">
        <v>2</v>
      </c>
      <c r="Z59" s="21">
        <v>1</v>
      </c>
      <c r="AA59" s="21">
        <v>3</v>
      </c>
      <c r="AB59" s="21">
        <v>7.11</v>
      </c>
      <c r="AC59" s="22">
        <v>843</v>
      </c>
      <c r="AD59" s="21">
        <v>501</v>
      </c>
      <c r="AE59" s="21">
        <v>0.00064</v>
      </c>
      <c r="AF59" s="21">
        <v>2</v>
      </c>
      <c r="AG59" s="21">
        <v>3</v>
      </c>
      <c r="AH59" s="21">
        <v>29</v>
      </c>
      <c r="AI59" s="21">
        <v>29.5</v>
      </c>
      <c r="AJ59" s="21"/>
      <c r="AK59" s="21"/>
      <c r="AL59" s="21">
        <v>6</v>
      </c>
      <c r="AM59" s="21"/>
      <c r="AN59" s="21"/>
      <c r="AO59" s="21"/>
      <c r="AP59" s="28"/>
      <c r="AQ59" s="21">
        <v>8</v>
      </c>
      <c r="AR59" s="21">
        <v>35.6</v>
      </c>
      <c r="AS59" s="21"/>
      <c r="AT59" s="21">
        <v>2</v>
      </c>
      <c r="AU59" s="21"/>
      <c r="AV59" s="21"/>
      <c r="AW59" s="21"/>
      <c r="AX59" s="21">
        <v>2</v>
      </c>
      <c r="AY59" s="22">
        <v>1</v>
      </c>
      <c r="AZ59" s="21">
        <v>1</v>
      </c>
      <c r="BA59" s="21"/>
      <c r="BB59" s="21">
        <v>562</v>
      </c>
      <c r="BC59" s="21">
        <v>3</v>
      </c>
      <c r="BD59" s="21"/>
      <c r="BE59" s="21"/>
      <c r="BF59" s="21"/>
      <c r="BI59" s="82"/>
      <c r="BL59" s="82"/>
      <c r="BN59" s="82"/>
      <c r="BS59" s="82"/>
      <c r="BY59" s="21"/>
    </row>
    <row r="60" spans="1:77" ht="12.75">
      <c r="A60" s="31" t="s">
        <v>354</v>
      </c>
      <c r="B60" s="21">
        <v>5</v>
      </c>
      <c r="C60" s="21" t="s">
        <v>355</v>
      </c>
      <c r="D60" s="21" t="s">
        <v>345</v>
      </c>
      <c r="E60" s="9" t="s">
        <v>356</v>
      </c>
      <c r="F60" s="21">
        <v>1</v>
      </c>
      <c r="G60" s="4">
        <v>1954</v>
      </c>
      <c r="H60" s="21">
        <v>3</v>
      </c>
      <c r="I60" s="21">
        <v>4</v>
      </c>
      <c r="J60" s="21">
        <v>6</v>
      </c>
      <c r="K60" s="21">
        <v>3</v>
      </c>
      <c r="L60" s="21">
        <v>2</v>
      </c>
      <c r="M60" s="21">
        <v>2</v>
      </c>
      <c r="N60" s="21">
        <v>0</v>
      </c>
      <c r="O60" s="21">
        <v>2</v>
      </c>
      <c r="P60" s="21">
        <v>1</v>
      </c>
      <c r="Q60" s="21">
        <v>29.5</v>
      </c>
      <c r="R60" s="21">
        <v>2</v>
      </c>
      <c r="S60" s="21"/>
      <c r="T60" s="21">
        <v>2</v>
      </c>
      <c r="U60" s="21"/>
      <c r="V60" s="21">
        <v>4</v>
      </c>
      <c r="W60" s="21">
        <v>6</v>
      </c>
      <c r="X60" s="21"/>
      <c r="Y60" s="21">
        <v>2</v>
      </c>
      <c r="Z60" s="21">
        <v>2</v>
      </c>
      <c r="AA60" s="21">
        <v>3</v>
      </c>
      <c r="AB60" s="21">
        <v>2.66</v>
      </c>
      <c r="AC60" s="22">
        <v>878</v>
      </c>
      <c r="AD60" s="21">
        <v>501</v>
      </c>
      <c r="AE60" s="21">
        <v>0.00333</v>
      </c>
      <c r="AF60" s="21">
        <v>2</v>
      </c>
      <c r="AG60" s="21">
        <v>4</v>
      </c>
      <c r="AH60" s="21">
        <v>15</v>
      </c>
      <c r="AI60" s="21">
        <v>28</v>
      </c>
      <c r="AJ60" s="21"/>
      <c r="AK60" s="21"/>
      <c r="AL60" s="21">
        <v>6</v>
      </c>
      <c r="AM60" s="21"/>
      <c r="AN60" s="21"/>
      <c r="AO60" s="21">
        <v>0</v>
      </c>
      <c r="AP60" s="21">
        <v>200</v>
      </c>
      <c r="AQ60" s="21">
        <v>9</v>
      </c>
      <c r="AR60" s="21">
        <v>29.5</v>
      </c>
      <c r="AS60" s="21"/>
      <c r="AT60" s="21">
        <v>2</v>
      </c>
      <c r="AU60" s="21"/>
      <c r="AV60" s="21"/>
      <c r="AW60" s="21"/>
      <c r="AX60" s="21" t="s">
        <v>190</v>
      </c>
      <c r="AY60" s="22">
        <v>1</v>
      </c>
      <c r="AZ60" s="21">
        <v>1</v>
      </c>
      <c r="BA60" s="21"/>
      <c r="BB60" s="21">
        <v>210</v>
      </c>
      <c r="BC60" s="21">
        <v>3</v>
      </c>
      <c r="BD60" s="21"/>
      <c r="BE60" s="21"/>
      <c r="BF60" s="21"/>
      <c r="BI60" s="82"/>
      <c r="BL60" s="82"/>
      <c r="BN60" s="82"/>
      <c r="BS60" s="82"/>
      <c r="BY60" s="21"/>
    </row>
    <row r="61" spans="1:77" ht="12.75">
      <c r="A61" s="31" t="s">
        <v>357</v>
      </c>
      <c r="B61" s="21">
        <v>5</v>
      </c>
      <c r="C61" s="21" t="s">
        <v>355</v>
      </c>
      <c r="D61" s="21" t="s">
        <v>358</v>
      </c>
      <c r="E61" s="9" t="s">
        <v>359</v>
      </c>
      <c r="F61" s="21">
        <v>1</v>
      </c>
      <c r="G61" s="4">
        <v>1988</v>
      </c>
      <c r="H61" s="21">
        <v>8</v>
      </c>
      <c r="I61" s="21">
        <v>1</v>
      </c>
      <c r="J61" s="21">
        <v>1</v>
      </c>
      <c r="K61" s="21">
        <v>1</v>
      </c>
      <c r="L61" s="21">
        <v>1</v>
      </c>
      <c r="M61" s="21">
        <v>2</v>
      </c>
      <c r="N61" s="21">
        <v>2</v>
      </c>
      <c r="O61" s="21">
        <v>2</v>
      </c>
      <c r="P61" s="21">
        <v>1</v>
      </c>
      <c r="Q61" s="21">
        <v>60.5</v>
      </c>
      <c r="R61" s="21">
        <v>2</v>
      </c>
      <c r="S61" s="21" t="s">
        <v>190</v>
      </c>
      <c r="T61" s="21">
        <v>2</v>
      </c>
      <c r="U61" s="21" t="s">
        <v>190</v>
      </c>
      <c r="V61" s="21">
        <v>4</v>
      </c>
      <c r="W61" s="21">
        <v>6</v>
      </c>
      <c r="X61" s="21"/>
      <c r="Y61" s="21">
        <v>1</v>
      </c>
      <c r="Z61" s="21">
        <v>1</v>
      </c>
      <c r="AA61" s="21">
        <v>3</v>
      </c>
      <c r="AB61" s="21">
        <v>6.46</v>
      </c>
      <c r="AC61" s="22">
        <v>789</v>
      </c>
      <c r="AD61" s="21">
        <v>501</v>
      </c>
      <c r="AE61" s="21">
        <v>0.00231</v>
      </c>
      <c r="AF61" s="21">
        <v>1</v>
      </c>
      <c r="AG61" s="21">
        <v>3</v>
      </c>
      <c r="AH61" s="21">
        <v>36</v>
      </c>
      <c r="AI61" s="21">
        <v>40</v>
      </c>
      <c r="AJ61" s="21"/>
      <c r="AK61" s="21"/>
      <c r="AL61" s="21">
        <v>6</v>
      </c>
      <c r="AM61" s="21"/>
      <c r="AN61" s="21"/>
      <c r="AO61" s="21"/>
      <c r="AP61" s="21">
        <v>50</v>
      </c>
      <c r="AQ61" s="21">
        <v>9.5</v>
      </c>
      <c r="AR61" s="21">
        <v>50</v>
      </c>
      <c r="AS61" s="21"/>
      <c r="AT61" s="21">
        <v>2</v>
      </c>
      <c r="AU61" s="21"/>
      <c r="AV61" s="21"/>
      <c r="AW61" s="21"/>
      <c r="AX61" s="21" t="s">
        <v>190</v>
      </c>
      <c r="AY61" s="22">
        <v>1</v>
      </c>
      <c r="AZ61" s="21">
        <v>2</v>
      </c>
      <c r="BA61" s="21"/>
      <c r="BB61" s="21">
        <v>163</v>
      </c>
      <c r="BC61" s="21">
        <v>3</v>
      </c>
      <c r="BD61" s="21"/>
      <c r="BE61" s="21"/>
      <c r="BF61" s="21"/>
      <c r="BI61" s="82"/>
      <c r="BL61" s="82"/>
      <c r="BN61" s="82"/>
      <c r="BS61" s="82"/>
      <c r="BY61" s="21"/>
    </row>
    <row r="62" spans="1:77" ht="12.75">
      <c r="A62" s="31" t="s">
        <v>360</v>
      </c>
      <c r="B62" s="21">
        <v>5</v>
      </c>
      <c r="C62" s="21" t="s">
        <v>361</v>
      </c>
      <c r="D62" s="21" t="s">
        <v>341</v>
      </c>
      <c r="E62" s="21" t="s">
        <v>362</v>
      </c>
      <c r="F62" s="21">
        <v>1</v>
      </c>
      <c r="G62" s="4">
        <v>1980</v>
      </c>
      <c r="H62" s="21">
        <v>8</v>
      </c>
      <c r="I62" s="21">
        <v>0</v>
      </c>
      <c r="J62" s="21">
        <v>0</v>
      </c>
      <c r="K62" s="21">
        <v>1</v>
      </c>
      <c r="L62" s="21">
        <v>2</v>
      </c>
      <c r="M62" s="21">
        <v>2</v>
      </c>
      <c r="N62" s="21">
        <v>1</v>
      </c>
      <c r="O62" s="21">
        <v>2</v>
      </c>
      <c r="P62" s="21">
        <v>1</v>
      </c>
      <c r="Q62" s="21">
        <v>41.8</v>
      </c>
      <c r="R62" s="21">
        <v>2</v>
      </c>
      <c r="S62" s="21">
        <v>2</v>
      </c>
      <c r="T62" s="21">
        <v>2</v>
      </c>
      <c r="U62" s="21">
        <v>2</v>
      </c>
      <c r="V62" s="21">
        <v>4.5</v>
      </c>
      <c r="W62" s="21">
        <v>5</v>
      </c>
      <c r="X62" s="21"/>
      <c r="Y62" s="21"/>
      <c r="Z62" s="21">
        <v>2</v>
      </c>
      <c r="AA62" s="21">
        <v>3</v>
      </c>
      <c r="AB62" s="21">
        <v>19.01</v>
      </c>
      <c r="AC62" s="22">
        <v>1672</v>
      </c>
      <c r="AD62" s="21">
        <v>501</v>
      </c>
      <c r="AE62" s="21">
        <v>0.00043</v>
      </c>
      <c r="AF62" s="21">
        <v>2</v>
      </c>
      <c r="AG62" s="21">
        <v>4</v>
      </c>
      <c r="AH62" s="21">
        <v>13.5</v>
      </c>
      <c r="AI62" s="21">
        <v>40</v>
      </c>
      <c r="AJ62" s="21">
        <v>0</v>
      </c>
      <c r="AK62" s="32">
        <v>2</v>
      </c>
      <c r="AL62" s="21">
        <v>6</v>
      </c>
      <c r="AM62" s="32">
        <v>0</v>
      </c>
      <c r="AN62" s="21"/>
      <c r="AO62" s="21"/>
      <c r="AP62" s="21"/>
      <c r="AQ62" s="21">
        <v>13</v>
      </c>
      <c r="AR62" s="21">
        <v>41.8</v>
      </c>
      <c r="AS62" s="21"/>
      <c r="AT62" s="21">
        <v>2</v>
      </c>
      <c r="AU62" s="21"/>
      <c r="AV62" s="21"/>
      <c r="AW62" s="21"/>
      <c r="AX62" s="21" t="s">
        <v>190</v>
      </c>
      <c r="AY62" s="22">
        <v>1</v>
      </c>
      <c r="AZ62" s="21">
        <v>1</v>
      </c>
      <c r="BA62" s="21"/>
      <c r="BB62" s="21">
        <v>344</v>
      </c>
      <c r="BC62" s="21">
        <v>3</v>
      </c>
      <c r="BD62" s="21"/>
      <c r="BE62" s="21"/>
      <c r="BF62" s="21"/>
      <c r="BI62" s="82"/>
      <c r="BL62" s="82"/>
      <c r="BN62" s="82"/>
      <c r="BS62" s="82"/>
      <c r="BY62" s="21"/>
    </row>
    <row r="63" spans="1:77" ht="12.75">
      <c r="A63" s="8" t="s">
        <v>363</v>
      </c>
      <c r="B63" s="21">
        <v>5</v>
      </c>
      <c r="C63" s="21" t="s">
        <v>364</v>
      </c>
      <c r="D63" s="21" t="s">
        <v>365</v>
      </c>
      <c r="E63" s="21" t="s">
        <v>366</v>
      </c>
      <c r="F63" s="21">
        <v>2</v>
      </c>
      <c r="G63" s="4">
        <v>1924</v>
      </c>
      <c r="H63" s="21">
        <v>3</v>
      </c>
      <c r="I63" s="21">
        <v>6</v>
      </c>
      <c r="J63" s="21">
        <v>10</v>
      </c>
      <c r="K63" s="21">
        <v>2</v>
      </c>
      <c r="L63" s="21">
        <v>2</v>
      </c>
      <c r="M63" s="21">
        <v>2</v>
      </c>
      <c r="N63" s="21">
        <v>2</v>
      </c>
      <c r="O63" s="21">
        <v>2</v>
      </c>
      <c r="P63" s="21">
        <v>1</v>
      </c>
      <c r="Q63" s="21">
        <v>29.1</v>
      </c>
      <c r="R63" s="21">
        <v>2</v>
      </c>
      <c r="S63" s="21">
        <v>2</v>
      </c>
      <c r="T63" s="21">
        <v>2</v>
      </c>
      <c r="U63" s="21">
        <v>2</v>
      </c>
      <c r="V63" s="21">
        <v>4</v>
      </c>
      <c r="W63" s="21">
        <v>6</v>
      </c>
      <c r="X63" s="21"/>
      <c r="Y63" s="21"/>
      <c r="Z63" s="21">
        <v>2</v>
      </c>
      <c r="AA63" s="21">
        <v>3</v>
      </c>
      <c r="AB63" s="21">
        <v>2.5</v>
      </c>
      <c r="AC63" s="22">
        <v>1209</v>
      </c>
      <c r="AD63" s="21">
        <v>501</v>
      </c>
      <c r="AE63" s="21">
        <v>0.0032</v>
      </c>
      <c r="AF63" s="21">
        <v>2</v>
      </c>
      <c r="AG63" s="21">
        <v>4</v>
      </c>
      <c r="AH63" s="21">
        <v>32</v>
      </c>
      <c r="AI63" s="21">
        <v>28</v>
      </c>
      <c r="AJ63" s="21">
        <v>0</v>
      </c>
      <c r="AK63" s="22" t="s">
        <v>190</v>
      </c>
      <c r="AL63" s="21">
        <v>6</v>
      </c>
      <c r="AM63" s="22" t="s">
        <v>190</v>
      </c>
      <c r="AN63" s="21"/>
      <c r="AO63" s="21"/>
      <c r="AP63" s="21"/>
      <c r="AQ63" s="21">
        <v>8</v>
      </c>
      <c r="AR63" s="21">
        <v>28</v>
      </c>
      <c r="AS63" s="21">
        <v>3</v>
      </c>
      <c r="AT63" s="21">
        <v>2</v>
      </c>
      <c r="AU63" s="21"/>
      <c r="AV63" s="21"/>
      <c r="AW63" s="21"/>
      <c r="AX63" s="21"/>
      <c r="AY63" s="22">
        <v>1</v>
      </c>
      <c r="AZ63" s="21">
        <v>1</v>
      </c>
      <c r="BA63" s="21"/>
      <c r="BB63" s="21">
        <v>187</v>
      </c>
      <c r="BC63" s="21">
        <v>3</v>
      </c>
      <c r="BD63" s="21"/>
      <c r="BE63" s="21"/>
      <c r="BF63" s="21"/>
      <c r="BI63" s="82"/>
      <c r="BL63" s="82"/>
      <c r="BN63" s="82"/>
      <c r="BS63" s="82"/>
      <c r="BY63" s="21"/>
    </row>
    <row r="64" spans="1:77" ht="12.75">
      <c r="A64" s="27" t="s">
        <v>367</v>
      </c>
      <c r="B64" s="21">
        <v>5</v>
      </c>
      <c r="C64" s="21" t="s">
        <v>368</v>
      </c>
      <c r="D64" s="21" t="s">
        <v>369</v>
      </c>
      <c r="E64" s="9" t="s">
        <v>370</v>
      </c>
      <c r="F64" s="21">
        <v>1</v>
      </c>
      <c r="G64" s="4">
        <v>1951</v>
      </c>
      <c r="H64" s="21">
        <v>8</v>
      </c>
      <c r="I64" s="21">
        <v>3</v>
      </c>
      <c r="J64" s="21">
        <v>7</v>
      </c>
      <c r="K64" s="21">
        <v>1</v>
      </c>
      <c r="L64" s="21">
        <v>2</v>
      </c>
      <c r="M64" s="21">
        <v>2</v>
      </c>
      <c r="N64" s="21">
        <v>7</v>
      </c>
      <c r="O64" s="21">
        <v>2</v>
      </c>
      <c r="P64" s="21">
        <v>1</v>
      </c>
      <c r="Q64" s="21">
        <v>23.42</v>
      </c>
      <c r="R64" s="21">
        <v>2</v>
      </c>
      <c r="S64" s="21">
        <v>2</v>
      </c>
      <c r="T64" s="21">
        <v>2</v>
      </c>
      <c r="U64" s="21">
        <v>2</v>
      </c>
      <c r="V64" s="21">
        <v>4</v>
      </c>
      <c r="W64" s="21">
        <v>6</v>
      </c>
      <c r="X64" s="21"/>
      <c r="Y64" s="21"/>
      <c r="Z64" s="21">
        <v>2</v>
      </c>
      <c r="AA64" s="21">
        <v>3</v>
      </c>
      <c r="AB64" s="21">
        <v>4.26</v>
      </c>
      <c r="AC64" s="22">
        <v>950</v>
      </c>
      <c r="AD64" s="21">
        <v>501</v>
      </c>
      <c r="AE64" s="21"/>
      <c r="AF64" s="21">
        <v>2</v>
      </c>
      <c r="AG64" s="21">
        <v>4</v>
      </c>
      <c r="AH64" s="21">
        <v>40</v>
      </c>
      <c r="AI64" s="21">
        <v>40</v>
      </c>
      <c r="AJ64" s="21">
        <v>0</v>
      </c>
      <c r="AK64" s="22" t="s">
        <v>190</v>
      </c>
      <c r="AL64" s="21">
        <v>6</v>
      </c>
      <c r="AM64" s="30" t="s">
        <v>190</v>
      </c>
      <c r="AN64" s="21"/>
      <c r="AO64" s="21"/>
      <c r="AP64" s="21"/>
      <c r="AQ64" s="21">
        <v>6.580000000000041</v>
      </c>
      <c r="AR64" s="21">
        <v>22</v>
      </c>
      <c r="AS64" s="21"/>
      <c r="AT64" s="21">
        <v>2</v>
      </c>
      <c r="AU64" s="21"/>
      <c r="AV64" s="21"/>
      <c r="AW64" s="21"/>
      <c r="AX64" s="21"/>
      <c r="AY64" s="22">
        <v>1</v>
      </c>
      <c r="AZ64" s="21">
        <v>1</v>
      </c>
      <c r="BA64" s="21"/>
      <c r="BB64" s="21">
        <v>330</v>
      </c>
      <c r="BC64" s="21">
        <v>2</v>
      </c>
      <c r="BD64" s="21"/>
      <c r="BE64" s="21"/>
      <c r="BF64" s="21"/>
      <c r="BI64" s="82"/>
      <c r="BL64" s="82"/>
      <c r="BN64" s="82"/>
      <c r="BS64" s="82"/>
      <c r="BY64" s="21"/>
    </row>
    <row r="65" spans="1:77" ht="12.75">
      <c r="A65" s="8" t="s">
        <v>371</v>
      </c>
      <c r="B65" s="21">
        <v>5</v>
      </c>
      <c r="C65" s="21" t="s">
        <v>368</v>
      </c>
      <c r="D65" s="21" t="s">
        <v>333</v>
      </c>
      <c r="E65" s="21" t="s">
        <v>372</v>
      </c>
      <c r="F65" s="21">
        <v>1</v>
      </c>
      <c r="G65" s="4">
        <v>1977</v>
      </c>
      <c r="H65" s="21">
        <v>8</v>
      </c>
      <c r="I65" s="21">
        <v>2</v>
      </c>
      <c r="J65" s="21">
        <v>3</v>
      </c>
      <c r="K65" s="21">
        <v>1</v>
      </c>
      <c r="L65" s="21">
        <v>2</v>
      </c>
      <c r="M65" s="21">
        <v>2</v>
      </c>
      <c r="N65" s="21">
        <v>2</v>
      </c>
      <c r="O65" s="21">
        <v>2</v>
      </c>
      <c r="P65" s="21">
        <v>1</v>
      </c>
      <c r="Q65" s="21">
        <v>37</v>
      </c>
      <c r="R65" s="21">
        <v>2</v>
      </c>
      <c r="S65" s="21" t="s">
        <v>190</v>
      </c>
      <c r="T65" s="21">
        <v>2</v>
      </c>
      <c r="U65" s="21" t="s">
        <v>190</v>
      </c>
      <c r="V65" s="21">
        <v>4</v>
      </c>
      <c r="W65" s="21">
        <v>6</v>
      </c>
      <c r="X65" s="21"/>
      <c r="Y65" s="21"/>
      <c r="Z65" s="21">
        <v>1</v>
      </c>
      <c r="AA65" s="21">
        <v>3</v>
      </c>
      <c r="AB65" s="21">
        <v>1.57</v>
      </c>
      <c r="AC65" s="22">
        <v>99</v>
      </c>
      <c r="AD65" s="21">
        <v>501</v>
      </c>
      <c r="AE65" s="21">
        <v>0.0002</v>
      </c>
      <c r="AF65" s="21">
        <v>2</v>
      </c>
      <c r="AG65" s="21">
        <v>4</v>
      </c>
      <c r="AH65" s="21">
        <v>20</v>
      </c>
      <c r="AI65" s="21">
        <v>35</v>
      </c>
      <c r="AJ65" s="21"/>
      <c r="AK65" s="21" t="s">
        <v>190</v>
      </c>
      <c r="AL65" s="21">
        <v>6</v>
      </c>
      <c r="AM65" s="21" t="s">
        <v>190</v>
      </c>
      <c r="AN65" s="21"/>
      <c r="AO65" s="21"/>
      <c r="AP65" s="23"/>
      <c r="AQ65" s="21">
        <v>6</v>
      </c>
      <c r="AR65" s="21">
        <v>35</v>
      </c>
      <c r="AS65" s="21"/>
      <c r="AT65" s="21">
        <v>2</v>
      </c>
      <c r="AU65" s="21"/>
      <c r="AV65" s="21"/>
      <c r="AW65" s="21"/>
      <c r="AX65" s="21" t="s">
        <v>190</v>
      </c>
      <c r="AY65" s="22">
        <v>1</v>
      </c>
      <c r="AZ65" s="21">
        <v>1</v>
      </c>
      <c r="BA65" s="21"/>
      <c r="BB65" s="21">
        <v>293</v>
      </c>
      <c r="BC65" s="21">
        <v>3</v>
      </c>
      <c r="BD65" s="21"/>
      <c r="BE65" s="21"/>
      <c r="BF65" s="21"/>
      <c r="BI65" s="82"/>
      <c r="BL65" s="82"/>
      <c r="BN65" s="82"/>
      <c r="BS65" s="82"/>
      <c r="BY65" s="21"/>
    </row>
    <row r="66" spans="1:77" ht="12.75">
      <c r="A66" s="8" t="s">
        <v>373</v>
      </c>
      <c r="B66" s="21">
        <v>5</v>
      </c>
      <c r="C66" s="21" t="s">
        <v>374</v>
      </c>
      <c r="D66" s="21" t="s">
        <v>375</v>
      </c>
      <c r="E66" s="21" t="s">
        <v>376</v>
      </c>
      <c r="F66" s="21">
        <v>1</v>
      </c>
      <c r="G66" s="4">
        <v>1981</v>
      </c>
      <c r="H66" s="21">
        <v>8</v>
      </c>
      <c r="I66" s="21">
        <v>2</v>
      </c>
      <c r="J66" s="21">
        <v>2</v>
      </c>
      <c r="K66" s="21">
        <v>1</v>
      </c>
      <c r="L66" s="21">
        <v>2</v>
      </c>
      <c r="M66" s="21">
        <v>2</v>
      </c>
      <c r="N66" s="21">
        <v>1</v>
      </c>
      <c r="O66" s="21">
        <v>2</v>
      </c>
      <c r="P66" s="21">
        <v>1</v>
      </c>
      <c r="Q66" s="21">
        <v>31.75</v>
      </c>
      <c r="R66" s="21">
        <v>2</v>
      </c>
      <c r="S66" s="21" t="s">
        <v>190</v>
      </c>
      <c r="T66" s="21">
        <v>2</v>
      </c>
      <c r="U66" s="21" t="s">
        <v>190</v>
      </c>
      <c r="V66" s="21">
        <v>4</v>
      </c>
      <c r="W66" s="21">
        <v>6</v>
      </c>
      <c r="X66" s="21"/>
      <c r="Y66" s="21"/>
      <c r="Z66" s="21">
        <v>3</v>
      </c>
      <c r="AA66" s="21">
        <v>3</v>
      </c>
      <c r="AB66" s="21">
        <v>5.26</v>
      </c>
      <c r="AC66" s="22">
        <v>1515</v>
      </c>
      <c r="AD66" s="21">
        <v>200</v>
      </c>
      <c r="AE66" s="21">
        <v>0.00271</v>
      </c>
      <c r="AF66" s="21">
        <v>2</v>
      </c>
      <c r="AG66" s="21">
        <v>4</v>
      </c>
      <c r="AH66" s="21">
        <v>25</v>
      </c>
      <c r="AI66" s="21">
        <v>28.33</v>
      </c>
      <c r="AJ66" s="21"/>
      <c r="AK66" s="21" t="s">
        <v>190</v>
      </c>
      <c r="AL66" s="21">
        <v>6</v>
      </c>
      <c r="AM66" s="21" t="s">
        <v>190</v>
      </c>
      <c r="AN66" s="21"/>
      <c r="AO66" s="21"/>
      <c r="AP66" s="23"/>
      <c r="AQ66" s="21">
        <v>8.25</v>
      </c>
      <c r="AR66" s="21">
        <v>25</v>
      </c>
      <c r="AS66" s="21"/>
      <c r="AT66" s="21">
        <v>2</v>
      </c>
      <c r="AU66" s="21"/>
      <c r="AV66" s="21"/>
      <c r="AW66" s="21"/>
      <c r="AX66" s="21" t="s">
        <v>190</v>
      </c>
      <c r="AY66" s="22">
        <v>2</v>
      </c>
      <c r="AZ66" s="21">
        <v>2</v>
      </c>
      <c r="BA66" s="21"/>
      <c r="BB66" s="21">
        <v>123</v>
      </c>
      <c r="BC66" s="21">
        <v>3</v>
      </c>
      <c r="BD66" s="21"/>
      <c r="BE66" s="21"/>
      <c r="BF66" s="21"/>
      <c r="BI66" s="82"/>
      <c r="BL66" s="82"/>
      <c r="BN66" s="82"/>
      <c r="BS66" s="82"/>
      <c r="BY66" s="21"/>
    </row>
    <row r="67" spans="1:77" ht="12.75">
      <c r="A67" s="8" t="s">
        <v>377</v>
      </c>
      <c r="B67" s="21">
        <v>5</v>
      </c>
      <c r="C67" s="21" t="s">
        <v>368</v>
      </c>
      <c r="D67" s="21" t="s">
        <v>378</v>
      </c>
      <c r="E67" s="21" t="s">
        <v>379</v>
      </c>
      <c r="F67" s="21">
        <v>1</v>
      </c>
      <c r="G67" s="4">
        <v>1993</v>
      </c>
      <c r="H67" s="21">
        <v>8</v>
      </c>
      <c r="I67" s="21">
        <v>12</v>
      </c>
      <c r="J67" s="21">
        <v>12</v>
      </c>
      <c r="K67" s="21">
        <v>1</v>
      </c>
      <c r="L67" s="21">
        <v>2</v>
      </c>
      <c r="M67" s="21">
        <v>2</v>
      </c>
      <c r="N67" s="21"/>
      <c r="O67" s="21">
        <v>2</v>
      </c>
      <c r="P67" s="21">
        <v>1</v>
      </c>
      <c r="Q67" s="21">
        <v>78.18</v>
      </c>
      <c r="R67" s="21">
        <v>1</v>
      </c>
      <c r="S67" s="21" t="s">
        <v>190</v>
      </c>
      <c r="T67" s="21">
        <v>1</v>
      </c>
      <c r="U67" s="21" t="s">
        <v>190</v>
      </c>
      <c r="V67" s="21">
        <v>4</v>
      </c>
      <c r="W67" s="21">
        <v>6</v>
      </c>
      <c r="X67" s="21"/>
      <c r="Y67" s="21"/>
      <c r="Z67" s="21">
        <v>1</v>
      </c>
      <c r="AA67" s="21">
        <v>3</v>
      </c>
      <c r="AB67" s="21">
        <v>30.12</v>
      </c>
      <c r="AC67" s="22">
        <v>3587</v>
      </c>
      <c r="AD67" s="21">
        <v>100</v>
      </c>
      <c r="AE67" s="21">
        <v>0.00035</v>
      </c>
      <c r="AF67" s="21">
        <v>2</v>
      </c>
      <c r="AG67" s="21">
        <v>4</v>
      </c>
      <c r="AH67" s="21">
        <v>54</v>
      </c>
      <c r="AI67" s="21">
        <v>74</v>
      </c>
      <c r="AJ67" s="21"/>
      <c r="AK67" s="21" t="s">
        <v>190</v>
      </c>
      <c r="AL67" s="21">
        <v>6</v>
      </c>
      <c r="AM67" s="21" t="s">
        <v>190</v>
      </c>
      <c r="AN67" s="21"/>
      <c r="AO67" s="21"/>
      <c r="AP67" s="23"/>
      <c r="AQ67" s="21">
        <v>12.5</v>
      </c>
      <c r="AR67" s="21">
        <v>72.5</v>
      </c>
      <c r="AS67" s="21">
        <v>3</v>
      </c>
      <c r="AT67" s="21">
        <v>2</v>
      </c>
      <c r="AU67" s="21"/>
      <c r="AV67" s="21"/>
      <c r="AW67" s="21"/>
      <c r="AX67" s="21" t="s">
        <v>190</v>
      </c>
      <c r="AY67" s="22">
        <v>2</v>
      </c>
      <c r="AZ67" s="21">
        <v>2</v>
      </c>
      <c r="BA67" s="21"/>
      <c r="BB67" s="21">
        <v>2300</v>
      </c>
      <c r="BC67" s="21">
        <v>3</v>
      </c>
      <c r="BD67" s="21"/>
      <c r="BE67" s="21">
        <v>1</v>
      </c>
      <c r="BF67" s="21"/>
      <c r="BI67" s="82"/>
      <c r="BL67" s="82"/>
      <c r="BN67" s="82"/>
      <c r="BS67" s="82"/>
      <c r="BY67" s="21"/>
    </row>
    <row r="68" spans="1:77" ht="12.75">
      <c r="A68" s="33" t="s">
        <v>380</v>
      </c>
      <c r="B68" s="2">
        <v>6</v>
      </c>
      <c r="C68" s="2" t="s">
        <v>381</v>
      </c>
      <c r="D68" s="2" t="s">
        <v>382</v>
      </c>
      <c r="E68" s="9" t="s">
        <v>383</v>
      </c>
      <c r="F68" s="2">
        <v>2</v>
      </c>
      <c r="G68" s="4">
        <v>1928</v>
      </c>
      <c r="H68" s="2">
        <v>4</v>
      </c>
      <c r="I68" s="2">
        <v>20</v>
      </c>
      <c r="J68" s="2">
        <v>23</v>
      </c>
      <c r="K68" s="2">
        <v>1</v>
      </c>
      <c r="L68" s="2">
        <v>2</v>
      </c>
      <c r="M68" s="2">
        <v>2</v>
      </c>
      <c r="N68" s="2">
        <v>2</v>
      </c>
      <c r="O68" s="2">
        <v>2</v>
      </c>
      <c r="P68" s="2">
        <v>1</v>
      </c>
      <c r="Q68" s="2">
        <v>25</v>
      </c>
      <c r="R68" s="2">
        <v>2</v>
      </c>
      <c r="S68" s="2">
        <v>2</v>
      </c>
      <c r="T68" s="2">
        <v>2</v>
      </c>
      <c r="U68" s="2">
        <v>2</v>
      </c>
      <c r="V68" s="2">
        <v>3</v>
      </c>
      <c r="W68" s="2">
        <v>3</v>
      </c>
      <c r="X68" s="2"/>
      <c r="Y68" s="2"/>
      <c r="Z68" s="2">
        <v>1</v>
      </c>
      <c r="AA68" s="2">
        <v>3</v>
      </c>
      <c r="AB68" s="2">
        <v>5.24</v>
      </c>
      <c r="AC68" s="6">
        <v>2860</v>
      </c>
      <c r="AD68" s="2">
        <v>101</v>
      </c>
      <c r="AE68" s="2">
        <v>0.0057</v>
      </c>
      <c r="AF68" s="2">
        <v>2</v>
      </c>
      <c r="AG68" s="2">
        <v>4</v>
      </c>
      <c r="AH68" s="2">
        <v>27</v>
      </c>
      <c r="AI68" s="2">
        <v>24</v>
      </c>
      <c r="AJ68" s="2"/>
      <c r="AK68" s="2" t="s">
        <v>190</v>
      </c>
      <c r="AL68" s="2">
        <v>6</v>
      </c>
      <c r="AM68" s="2" t="s">
        <v>190</v>
      </c>
      <c r="AN68" s="2"/>
      <c r="AO68" s="2"/>
      <c r="AP68" s="2">
        <v>200</v>
      </c>
      <c r="AQ68" s="2"/>
      <c r="AR68" s="2">
        <v>26</v>
      </c>
      <c r="AS68" s="2"/>
      <c r="AT68" s="2">
        <v>2</v>
      </c>
      <c r="AU68" s="2"/>
      <c r="AV68" s="2"/>
      <c r="AW68" s="2"/>
      <c r="AX68" s="2"/>
      <c r="AY68" s="6">
        <v>1</v>
      </c>
      <c r="AZ68" s="2">
        <v>1</v>
      </c>
      <c r="BA68" s="2">
        <v>15</v>
      </c>
      <c r="BB68" s="2">
        <v>63</v>
      </c>
      <c r="BC68" s="2">
        <v>3</v>
      </c>
      <c r="BD68" s="2">
        <v>2</v>
      </c>
      <c r="BE68" s="2"/>
      <c r="BF68" s="2"/>
      <c r="BI68" s="82"/>
      <c r="BL68" s="82"/>
      <c r="BN68" s="82"/>
      <c r="BS68" s="82"/>
      <c r="BY68" s="2"/>
    </row>
    <row r="69" spans="1:77" ht="12.75">
      <c r="A69" s="33" t="s">
        <v>384</v>
      </c>
      <c r="B69" s="2">
        <v>6</v>
      </c>
      <c r="C69" s="2" t="s">
        <v>385</v>
      </c>
      <c r="D69" s="2" t="s">
        <v>386</v>
      </c>
      <c r="E69" s="2" t="s">
        <v>387</v>
      </c>
      <c r="F69" s="2">
        <v>2</v>
      </c>
      <c r="G69" s="4">
        <v>1932</v>
      </c>
      <c r="H69" s="2"/>
      <c r="I69" s="2">
        <v>8</v>
      </c>
      <c r="J69" s="2">
        <v>9</v>
      </c>
      <c r="K69" s="2"/>
      <c r="L69" s="2"/>
      <c r="M69" s="2">
        <v>2</v>
      </c>
      <c r="N69" s="2"/>
      <c r="O69" s="2">
        <v>2</v>
      </c>
      <c r="P69" s="2">
        <v>1</v>
      </c>
      <c r="Q69" s="2">
        <v>21</v>
      </c>
      <c r="R69" s="2">
        <v>2</v>
      </c>
      <c r="S69" s="2" t="s">
        <v>190</v>
      </c>
      <c r="T69" s="2">
        <v>2</v>
      </c>
      <c r="U69" s="2" t="s">
        <v>190</v>
      </c>
      <c r="V69" s="2">
        <v>4</v>
      </c>
      <c r="W69" s="2">
        <v>6</v>
      </c>
      <c r="X69" s="2"/>
      <c r="Y69" s="2"/>
      <c r="Z69" s="2">
        <v>2</v>
      </c>
      <c r="AA69" s="2">
        <v>3</v>
      </c>
      <c r="AB69" s="2">
        <v>0.49</v>
      </c>
      <c r="AC69" s="6">
        <v>693</v>
      </c>
      <c r="AD69" s="2">
        <v>501</v>
      </c>
      <c r="AE69" s="2">
        <v>0.002</v>
      </c>
      <c r="AF69" s="2">
        <v>2</v>
      </c>
      <c r="AG69" s="2">
        <v>4</v>
      </c>
      <c r="AH69" s="2">
        <v>23</v>
      </c>
      <c r="AI69" s="2">
        <v>20</v>
      </c>
      <c r="AJ69" s="2"/>
      <c r="AK69" s="2" t="s">
        <v>190</v>
      </c>
      <c r="AL69" s="2">
        <v>6</v>
      </c>
      <c r="AM69" s="2" t="s">
        <v>190</v>
      </c>
      <c r="AN69" s="2"/>
      <c r="AO69" s="2"/>
      <c r="AP69" s="2"/>
      <c r="AQ69" s="2">
        <v>8</v>
      </c>
      <c r="AR69" s="2">
        <v>22.25</v>
      </c>
      <c r="AS69" s="2"/>
      <c r="AT69" s="2">
        <v>2</v>
      </c>
      <c r="AU69" s="2"/>
      <c r="AV69" s="2"/>
      <c r="AW69" s="2"/>
      <c r="AX69" s="2"/>
      <c r="AY69" s="6">
        <v>3</v>
      </c>
      <c r="AZ69" s="2">
        <v>1</v>
      </c>
      <c r="BA69" s="2"/>
      <c r="BB69" s="2">
        <v>101</v>
      </c>
      <c r="BC69" s="2">
        <v>1</v>
      </c>
      <c r="BD69" s="2">
        <v>2</v>
      </c>
      <c r="BE69" s="2"/>
      <c r="BF69" s="2"/>
      <c r="BI69" s="82"/>
      <c r="BL69" s="82"/>
      <c r="BN69" s="82"/>
      <c r="BS69" s="82"/>
      <c r="BY69" s="2"/>
    </row>
    <row r="70" spans="1:77" ht="12.75">
      <c r="A70" s="18" t="s">
        <v>388</v>
      </c>
      <c r="B70" s="2">
        <v>6</v>
      </c>
      <c r="C70" s="2" t="s">
        <v>389</v>
      </c>
      <c r="D70" s="2" t="s">
        <v>390</v>
      </c>
      <c r="E70" s="2" t="s">
        <v>391</v>
      </c>
      <c r="F70" s="2">
        <v>2</v>
      </c>
      <c r="G70" s="4">
        <v>1927</v>
      </c>
      <c r="H70" s="2"/>
      <c r="I70" s="2">
        <v>4</v>
      </c>
      <c r="J70" s="2">
        <v>4</v>
      </c>
      <c r="K70" s="2">
        <v>1</v>
      </c>
      <c r="L70" s="2"/>
      <c r="M70" s="2">
        <v>2</v>
      </c>
      <c r="N70" s="2"/>
      <c r="O70" s="2">
        <v>2</v>
      </c>
      <c r="P70" s="2">
        <v>1</v>
      </c>
      <c r="Q70" s="2">
        <v>59</v>
      </c>
      <c r="R70" s="2">
        <v>2</v>
      </c>
      <c r="S70" s="2" t="s">
        <v>190</v>
      </c>
      <c r="T70" s="2">
        <v>2</v>
      </c>
      <c r="U70" s="2" t="s">
        <v>190</v>
      </c>
      <c r="V70" s="2">
        <v>4.5</v>
      </c>
      <c r="W70" s="2">
        <v>5</v>
      </c>
      <c r="X70" s="2"/>
      <c r="Y70" s="2">
        <v>2</v>
      </c>
      <c r="Z70" s="2">
        <v>2</v>
      </c>
      <c r="AA70" s="2">
        <v>3</v>
      </c>
      <c r="AB70" s="2">
        <v>4.78</v>
      </c>
      <c r="AC70" s="6">
        <v>1203</v>
      </c>
      <c r="AD70" s="2">
        <v>501</v>
      </c>
      <c r="AE70" s="2">
        <v>0.0003</v>
      </c>
      <c r="AF70" s="2">
        <v>2</v>
      </c>
      <c r="AG70" s="2">
        <v>4</v>
      </c>
      <c r="AH70" s="2">
        <v>27</v>
      </c>
      <c r="AI70" s="2">
        <v>16</v>
      </c>
      <c r="AJ70" s="2"/>
      <c r="AK70" s="2" t="s">
        <v>190</v>
      </c>
      <c r="AL70" s="2">
        <v>6</v>
      </c>
      <c r="AM70" s="2" t="s">
        <v>190</v>
      </c>
      <c r="AN70" s="2"/>
      <c r="AO70" s="2"/>
      <c r="AP70" s="2">
        <v>200</v>
      </c>
      <c r="AQ70" s="2">
        <v>6.5</v>
      </c>
      <c r="AR70" s="2">
        <v>59</v>
      </c>
      <c r="AS70" s="2">
        <v>1</v>
      </c>
      <c r="AT70" s="2">
        <v>2</v>
      </c>
      <c r="AU70" s="2">
        <v>4.5</v>
      </c>
      <c r="AV70" s="2"/>
      <c r="AW70" s="2"/>
      <c r="AX70" s="2"/>
      <c r="AY70" s="6">
        <v>2</v>
      </c>
      <c r="AZ70" s="2">
        <v>1</v>
      </c>
      <c r="BA70" s="2"/>
      <c r="BB70" s="2">
        <v>38</v>
      </c>
      <c r="BC70" s="2">
        <v>3</v>
      </c>
      <c r="BD70" s="2">
        <v>2</v>
      </c>
      <c r="BE70" s="2"/>
      <c r="BF70" s="2"/>
      <c r="BI70" s="82"/>
      <c r="BL70" s="82"/>
      <c r="BN70" s="82"/>
      <c r="BS70" s="82"/>
      <c r="BY70" s="2"/>
    </row>
    <row r="71" spans="1:77" ht="12.75">
      <c r="A71" s="18" t="s">
        <v>392</v>
      </c>
      <c r="B71" s="2">
        <v>6</v>
      </c>
      <c r="C71" s="2" t="s">
        <v>389</v>
      </c>
      <c r="D71" s="2" t="s">
        <v>393</v>
      </c>
      <c r="E71" s="2" t="s">
        <v>394</v>
      </c>
      <c r="F71" s="2">
        <v>2</v>
      </c>
      <c r="G71" s="4">
        <v>1932</v>
      </c>
      <c r="H71" s="2"/>
      <c r="I71" s="2">
        <v>-1</v>
      </c>
      <c r="J71" s="2">
        <v>-1</v>
      </c>
      <c r="K71" s="2">
        <v>1</v>
      </c>
      <c r="L71" s="2"/>
      <c r="M71" s="2">
        <v>2</v>
      </c>
      <c r="N71" s="2"/>
      <c r="O71" s="2">
        <v>2</v>
      </c>
      <c r="P71" s="2">
        <v>1</v>
      </c>
      <c r="Q71" s="2">
        <v>19</v>
      </c>
      <c r="R71" s="2">
        <v>3</v>
      </c>
      <c r="S71" s="2" t="s">
        <v>190</v>
      </c>
      <c r="T71" s="2">
        <v>1</v>
      </c>
      <c r="U71" s="2" t="s">
        <v>190</v>
      </c>
      <c r="V71" s="2">
        <v>4.5</v>
      </c>
      <c r="W71" s="2">
        <v>5</v>
      </c>
      <c r="X71" s="2"/>
      <c r="Y71" s="2">
        <v>2</v>
      </c>
      <c r="Z71" s="2">
        <v>3</v>
      </c>
      <c r="AA71" s="2">
        <v>2</v>
      </c>
      <c r="AB71" s="2">
        <v>0.9</v>
      </c>
      <c r="AC71" s="6">
        <v>637</v>
      </c>
      <c r="AD71" s="2">
        <v>501</v>
      </c>
      <c r="AE71" s="2">
        <v>0.007</v>
      </c>
      <c r="AF71" s="2">
        <v>2</v>
      </c>
      <c r="AG71" s="2">
        <v>4</v>
      </c>
      <c r="AH71" s="2">
        <v>15</v>
      </c>
      <c r="AI71" s="2">
        <v>18</v>
      </c>
      <c r="AJ71" s="2"/>
      <c r="AK71" s="2" t="s">
        <v>190</v>
      </c>
      <c r="AL71" s="2">
        <v>6</v>
      </c>
      <c r="AM71" s="2" t="s">
        <v>190</v>
      </c>
      <c r="AN71" s="2"/>
      <c r="AO71" s="2"/>
      <c r="AP71" s="2">
        <v>63</v>
      </c>
      <c r="AQ71" s="2">
        <v>10</v>
      </c>
      <c r="AR71" s="2">
        <v>20</v>
      </c>
      <c r="AS71" s="2">
        <v>1</v>
      </c>
      <c r="AT71" s="2">
        <v>2</v>
      </c>
      <c r="AU71" s="2">
        <v>2.5</v>
      </c>
      <c r="AV71" s="2"/>
      <c r="AW71" s="2"/>
      <c r="AX71" s="2"/>
      <c r="AY71" s="6">
        <v>1</v>
      </c>
      <c r="AZ71" s="2">
        <v>1</v>
      </c>
      <c r="BA71" s="2"/>
      <c r="BB71" s="2">
        <v>36</v>
      </c>
      <c r="BC71" s="2">
        <v>3</v>
      </c>
      <c r="BD71" s="2">
        <v>2</v>
      </c>
      <c r="BE71" s="2"/>
      <c r="BF71" s="2"/>
      <c r="BI71" s="82"/>
      <c r="BL71" s="82"/>
      <c r="BN71" s="82"/>
      <c r="BS71" s="82"/>
      <c r="BY71" s="2"/>
    </row>
    <row r="72" spans="1:77" ht="12.75">
      <c r="A72" s="18" t="s">
        <v>395</v>
      </c>
      <c r="B72" s="2">
        <v>6</v>
      </c>
      <c r="C72" s="2" t="s">
        <v>396</v>
      </c>
      <c r="D72" s="2" t="s">
        <v>397</v>
      </c>
      <c r="E72" s="2" t="s">
        <v>398</v>
      </c>
      <c r="F72" s="2">
        <v>2</v>
      </c>
      <c r="G72" s="4"/>
      <c r="H72" s="2"/>
      <c r="I72" s="2">
        <v>4</v>
      </c>
      <c r="J72" s="2">
        <v>4</v>
      </c>
      <c r="K72" s="2"/>
      <c r="L72" s="2"/>
      <c r="M72" s="2">
        <v>2</v>
      </c>
      <c r="N72" s="2"/>
      <c r="O72" s="2">
        <v>2</v>
      </c>
      <c r="P72" s="2">
        <v>1</v>
      </c>
      <c r="Q72" s="2">
        <v>32.7</v>
      </c>
      <c r="R72" s="2">
        <v>1</v>
      </c>
      <c r="S72" s="2" t="s">
        <v>190</v>
      </c>
      <c r="T72" s="2">
        <v>1</v>
      </c>
      <c r="U72" s="2" t="s">
        <v>190</v>
      </c>
      <c r="V72" s="2"/>
      <c r="W72" s="2"/>
      <c r="X72" s="2"/>
      <c r="Y72" s="2"/>
      <c r="Z72" s="2">
        <v>2</v>
      </c>
      <c r="AA72" s="2">
        <v>3</v>
      </c>
      <c r="AB72" s="2">
        <v>4.63</v>
      </c>
      <c r="AC72" s="6">
        <v>2495</v>
      </c>
      <c r="AD72" s="2">
        <v>501</v>
      </c>
      <c r="AE72" s="2">
        <v>0.007</v>
      </c>
      <c r="AF72" s="2">
        <v>2</v>
      </c>
      <c r="AG72" s="2">
        <v>4</v>
      </c>
      <c r="AH72" s="2">
        <v>43</v>
      </c>
      <c r="AI72" s="2">
        <v>35</v>
      </c>
      <c r="AJ72" s="2"/>
      <c r="AK72" s="2" t="s">
        <v>190</v>
      </c>
      <c r="AL72" s="2">
        <v>6</v>
      </c>
      <c r="AM72" s="2" t="s">
        <v>190</v>
      </c>
      <c r="AN72" s="2"/>
      <c r="AO72" s="2"/>
      <c r="AP72" s="2"/>
      <c r="AQ72" s="2">
        <v>13</v>
      </c>
      <c r="AR72" s="2">
        <v>39.5</v>
      </c>
      <c r="AS72" s="2"/>
      <c r="AT72" s="2">
        <v>2</v>
      </c>
      <c r="AU72" s="2">
        <v>10</v>
      </c>
      <c r="AV72" s="2"/>
      <c r="AW72" s="2"/>
      <c r="AX72" s="2"/>
      <c r="AY72" s="6">
        <v>2</v>
      </c>
      <c r="AZ72" s="2">
        <v>1</v>
      </c>
      <c r="BA72" s="34"/>
      <c r="BB72" s="2">
        <v>159</v>
      </c>
      <c r="BC72" s="2">
        <v>3</v>
      </c>
      <c r="BD72" s="2">
        <v>2</v>
      </c>
      <c r="BE72" s="2"/>
      <c r="BF72" s="2"/>
      <c r="BI72" s="82"/>
      <c r="BL72" s="82"/>
      <c r="BN72" s="82"/>
      <c r="BS72" s="82"/>
      <c r="BY72" s="2"/>
    </row>
    <row r="73" spans="1:77" ht="12.75">
      <c r="A73" s="18" t="s">
        <v>399</v>
      </c>
      <c r="B73" s="2">
        <v>6</v>
      </c>
      <c r="C73" s="2" t="s">
        <v>400</v>
      </c>
      <c r="D73" s="2" t="s">
        <v>401</v>
      </c>
      <c r="E73" s="2" t="s">
        <v>402</v>
      </c>
      <c r="F73" s="2">
        <v>2</v>
      </c>
      <c r="G73" s="4">
        <v>1928</v>
      </c>
      <c r="H73" s="2"/>
      <c r="I73" s="2">
        <v>3</v>
      </c>
      <c r="J73" s="2">
        <v>4</v>
      </c>
      <c r="K73" s="2">
        <v>3</v>
      </c>
      <c r="L73" s="2"/>
      <c r="M73" s="2"/>
      <c r="N73" s="2"/>
      <c r="O73" s="2">
        <v>2</v>
      </c>
      <c r="P73" s="2">
        <v>1</v>
      </c>
      <c r="Q73" s="2">
        <v>40</v>
      </c>
      <c r="R73" s="2">
        <v>1</v>
      </c>
      <c r="S73" s="2"/>
      <c r="T73" s="2">
        <v>1</v>
      </c>
      <c r="U73" s="2"/>
      <c r="V73" s="2">
        <v>4</v>
      </c>
      <c r="W73" s="34">
        <v>3.5</v>
      </c>
      <c r="X73" s="2"/>
      <c r="Y73" s="2">
        <v>2</v>
      </c>
      <c r="Z73" s="2">
        <v>3</v>
      </c>
      <c r="AA73" s="2">
        <v>3</v>
      </c>
      <c r="AB73" s="2">
        <v>4.06</v>
      </c>
      <c r="AC73" s="6">
        <v>1992</v>
      </c>
      <c r="AD73" s="2">
        <v>501</v>
      </c>
      <c r="AE73" s="2">
        <v>0.0025</v>
      </c>
      <c r="AF73" s="2">
        <v>2</v>
      </c>
      <c r="AG73" s="2">
        <v>4</v>
      </c>
      <c r="AH73" s="2">
        <v>33</v>
      </c>
      <c r="AI73" s="2">
        <v>25</v>
      </c>
      <c r="AJ73" s="2"/>
      <c r="AK73" s="2"/>
      <c r="AL73" s="2">
        <v>6</v>
      </c>
      <c r="AM73" s="2"/>
      <c r="AN73" s="2"/>
      <c r="AO73" s="2"/>
      <c r="AP73" s="2">
        <v>40</v>
      </c>
      <c r="AQ73" s="2">
        <v>15.5</v>
      </c>
      <c r="AR73" s="2">
        <v>43</v>
      </c>
      <c r="AS73" s="2"/>
      <c r="AT73" s="2"/>
      <c r="AU73" s="2">
        <v>16</v>
      </c>
      <c r="AV73" s="2"/>
      <c r="AW73" s="2"/>
      <c r="AX73" s="2"/>
      <c r="AY73" s="6">
        <v>2</v>
      </c>
      <c r="AZ73" s="2">
        <v>1</v>
      </c>
      <c r="BA73" s="2"/>
      <c r="BB73" s="2">
        <v>87</v>
      </c>
      <c r="BC73" s="2">
        <v>2</v>
      </c>
      <c r="BD73" s="2"/>
      <c r="BE73" s="2"/>
      <c r="BF73" s="2"/>
      <c r="BI73" s="82"/>
      <c r="BL73" s="82"/>
      <c r="BN73" s="82"/>
      <c r="BS73" s="82"/>
      <c r="BY73" s="2"/>
    </row>
    <row r="74" spans="1:77" ht="12.75">
      <c r="A74" s="18" t="s">
        <v>403</v>
      </c>
      <c r="B74" s="2">
        <v>6</v>
      </c>
      <c r="C74" s="2" t="s">
        <v>400</v>
      </c>
      <c r="D74" s="2" t="s">
        <v>404</v>
      </c>
      <c r="E74" s="2" t="s">
        <v>405</v>
      </c>
      <c r="F74" s="2">
        <v>2</v>
      </c>
      <c r="G74" s="4">
        <v>1923</v>
      </c>
      <c r="H74" s="2"/>
      <c r="I74" s="2">
        <v>7</v>
      </c>
      <c r="J74" s="2">
        <v>10</v>
      </c>
      <c r="K74" s="2"/>
      <c r="L74" s="2"/>
      <c r="M74" s="2"/>
      <c r="N74" s="2"/>
      <c r="O74" s="2">
        <v>2</v>
      </c>
      <c r="P74" s="2">
        <v>1</v>
      </c>
      <c r="Q74" s="2">
        <v>16</v>
      </c>
      <c r="R74" s="2">
        <v>2</v>
      </c>
      <c r="S74" s="2"/>
      <c r="T74" s="2">
        <v>2</v>
      </c>
      <c r="U74" s="2"/>
      <c r="V74" s="2">
        <v>4.5</v>
      </c>
      <c r="W74" s="6">
        <v>5</v>
      </c>
      <c r="X74" s="2"/>
      <c r="Y74" s="2">
        <v>3</v>
      </c>
      <c r="Z74" s="2">
        <v>2</v>
      </c>
      <c r="AA74" s="2">
        <v>3</v>
      </c>
      <c r="AB74" s="2">
        <v>1.5</v>
      </c>
      <c r="AC74" s="6">
        <v>727</v>
      </c>
      <c r="AD74" s="2">
        <v>501</v>
      </c>
      <c r="AE74" s="2">
        <v>0.0041</v>
      </c>
      <c r="AF74" s="2">
        <v>2</v>
      </c>
      <c r="AG74" s="2">
        <v>4</v>
      </c>
      <c r="AH74" s="2">
        <v>27</v>
      </c>
      <c r="AI74" s="2">
        <v>12</v>
      </c>
      <c r="AJ74" s="2"/>
      <c r="AK74" s="2"/>
      <c r="AL74" s="2">
        <v>6</v>
      </c>
      <c r="AM74" s="2"/>
      <c r="AN74" s="2"/>
      <c r="AO74" s="2"/>
      <c r="AP74" s="2">
        <v>50</v>
      </c>
      <c r="AQ74" s="2">
        <v>12</v>
      </c>
      <c r="AR74" s="2">
        <v>17</v>
      </c>
      <c r="AS74" s="2"/>
      <c r="AT74" s="2"/>
      <c r="AU74" s="2">
        <v>8.5</v>
      </c>
      <c r="AV74" s="2"/>
      <c r="AW74" s="2"/>
      <c r="AX74" s="2"/>
      <c r="AY74" s="6">
        <v>2</v>
      </c>
      <c r="AZ74" s="2">
        <v>1</v>
      </c>
      <c r="BA74" s="2"/>
      <c r="BB74" s="2">
        <v>26</v>
      </c>
      <c r="BC74" s="2">
        <v>1</v>
      </c>
      <c r="BD74" s="2"/>
      <c r="BE74" s="2"/>
      <c r="BF74" s="2"/>
      <c r="BI74" s="82"/>
      <c r="BL74" s="82"/>
      <c r="BN74" s="82"/>
      <c r="BS74" s="82"/>
      <c r="BY74" s="2"/>
    </row>
    <row r="75" spans="1:77" s="75" customFormat="1" ht="12.75">
      <c r="A75" s="76" t="s">
        <v>406</v>
      </c>
      <c r="B75" s="71">
        <v>6</v>
      </c>
      <c r="C75" s="71" t="s">
        <v>407</v>
      </c>
      <c r="D75" s="71" t="s">
        <v>408</v>
      </c>
      <c r="E75" s="71" t="s">
        <v>409</v>
      </c>
      <c r="F75" s="71">
        <v>2</v>
      </c>
      <c r="G75" s="77">
        <v>1981</v>
      </c>
      <c r="H75" s="71"/>
      <c r="I75" s="71">
        <v>15</v>
      </c>
      <c r="J75" s="71">
        <v>19</v>
      </c>
      <c r="K75" s="71"/>
      <c r="L75" s="71"/>
      <c r="M75" s="71"/>
      <c r="N75" s="71" t="s">
        <v>190</v>
      </c>
      <c r="O75" s="71">
        <v>2</v>
      </c>
      <c r="P75" s="71">
        <v>1</v>
      </c>
      <c r="Q75" s="71">
        <v>69</v>
      </c>
      <c r="R75" s="71">
        <v>2</v>
      </c>
      <c r="S75" s="71"/>
      <c r="T75" s="71">
        <v>2</v>
      </c>
      <c r="U75" s="71"/>
      <c r="V75" s="71">
        <v>4.5</v>
      </c>
      <c r="W75" s="71">
        <v>5</v>
      </c>
      <c r="X75" s="71"/>
      <c r="Y75" s="71">
        <v>2</v>
      </c>
      <c r="Z75" s="71">
        <v>1</v>
      </c>
      <c r="AA75" s="71">
        <v>3</v>
      </c>
      <c r="AB75" s="71">
        <v>9.7</v>
      </c>
      <c r="AC75" s="73">
        <v>2594</v>
      </c>
      <c r="AD75" s="71">
        <v>501</v>
      </c>
      <c r="AE75" s="71">
        <v>0.003</v>
      </c>
      <c r="AF75" s="71">
        <v>1</v>
      </c>
      <c r="AG75" s="71">
        <v>3</v>
      </c>
      <c r="AH75" s="71">
        <v>180</v>
      </c>
      <c r="AI75" s="71">
        <v>63</v>
      </c>
      <c r="AJ75" s="71"/>
      <c r="AK75" s="71"/>
      <c r="AL75" s="71">
        <v>6</v>
      </c>
      <c r="AM75" s="71"/>
      <c r="AN75" s="71"/>
      <c r="AO75" s="71"/>
      <c r="AP75" s="71">
        <v>70</v>
      </c>
      <c r="AQ75" s="71">
        <v>13</v>
      </c>
      <c r="AR75" s="71">
        <v>69</v>
      </c>
      <c r="AS75" s="71"/>
      <c r="AT75" s="71"/>
      <c r="AU75" s="71">
        <v>23</v>
      </c>
      <c r="AV75" s="71"/>
      <c r="AW75" s="71"/>
      <c r="AX75" s="71"/>
      <c r="AY75" s="73">
        <v>1</v>
      </c>
      <c r="AZ75" s="71">
        <v>1</v>
      </c>
      <c r="BA75" s="71"/>
      <c r="BB75" s="71">
        <v>356</v>
      </c>
      <c r="BC75" s="71">
        <v>1</v>
      </c>
      <c r="BD75" s="71"/>
      <c r="BE75" s="71"/>
      <c r="BF75" s="71"/>
      <c r="BI75" s="82"/>
      <c r="BL75" s="82"/>
      <c r="BN75" s="82"/>
      <c r="BS75" s="82"/>
      <c r="BY75" s="71"/>
    </row>
    <row r="76" spans="1:77" ht="12.75">
      <c r="A76" s="18" t="s">
        <v>410</v>
      </c>
      <c r="B76" s="2">
        <v>6</v>
      </c>
      <c r="C76" s="2" t="s">
        <v>411</v>
      </c>
      <c r="D76" s="2" t="s">
        <v>412</v>
      </c>
      <c r="E76" s="2" t="s">
        <v>413</v>
      </c>
      <c r="F76" s="2">
        <v>2</v>
      </c>
      <c r="G76" s="4"/>
      <c r="H76" s="2"/>
      <c r="I76" s="2">
        <v>10</v>
      </c>
      <c r="J76" s="2">
        <v>11</v>
      </c>
      <c r="K76" s="2"/>
      <c r="L76" s="2"/>
      <c r="M76" s="2">
        <v>2</v>
      </c>
      <c r="N76" s="2"/>
      <c r="O76" s="2">
        <v>2</v>
      </c>
      <c r="P76" s="2">
        <v>1</v>
      </c>
      <c r="Q76" s="2">
        <v>20</v>
      </c>
      <c r="R76" s="2">
        <v>2</v>
      </c>
      <c r="S76" s="2" t="s">
        <v>190</v>
      </c>
      <c r="T76" s="2">
        <v>2</v>
      </c>
      <c r="U76" s="2" t="s">
        <v>190</v>
      </c>
      <c r="V76" s="2"/>
      <c r="W76" s="2"/>
      <c r="X76" s="2"/>
      <c r="Y76" s="2"/>
      <c r="Z76" s="2">
        <v>3</v>
      </c>
      <c r="AA76" s="2">
        <v>2</v>
      </c>
      <c r="AB76" s="2">
        <v>0.78</v>
      </c>
      <c r="AC76" s="6">
        <v>1049</v>
      </c>
      <c r="AD76" s="2">
        <v>501</v>
      </c>
      <c r="AE76" s="2">
        <v>0.0148</v>
      </c>
      <c r="AF76" s="2">
        <v>2</v>
      </c>
      <c r="AG76" s="2">
        <v>4</v>
      </c>
      <c r="AH76" s="2">
        <v>40</v>
      </c>
      <c r="AI76" s="2">
        <v>20</v>
      </c>
      <c r="AJ76" s="2"/>
      <c r="AK76" s="2" t="s">
        <v>190</v>
      </c>
      <c r="AL76" s="2">
        <v>6</v>
      </c>
      <c r="AM76" s="2" t="s">
        <v>190</v>
      </c>
      <c r="AN76" s="2"/>
      <c r="AO76" s="2"/>
      <c r="AP76" s="2"/>
      <c r="AQ76" s="2">
        <v>4.5</v>
      </c>
      <c r="AR76" s="2">
        <v>20</v>
      </c>
      <c r="AS76" s="2"/>
      <c r="AT76" s="2">
        <v>2</v>
      </c>
      <c r="AU76" s="2"/>
      <c r="AV76" s="2"/>
      <c r="AW76" s="2"/>
      <c r="AX76" s="2"/>
      <c r="AY76" s="6">
        <v>3</v>
      </c>
      <c r="AZ76" s="2">
        <v>1</v>
      </c>
      <c r="BA76" s="2"/>
      <c r="BB76" s="2">
        <v>183</v>
      </c>
      <c r="BC76" s="2">
        <v>1</v>
      </c>
      <c r="BD76" s="2">
        <v>2</v>
      </c>
      <c r="BE76" s="2"/>
      <c r="BF76" s="2"/>
      <c r="BI76" s="82"/>
      <c r="BL76" s="82"/>
      <c r="BN76" s="82"/>
      <c r="BS76" s="82"/>
      <c r="BY76" s="2"/>
    </row>
    <row r="77" spans="1:77" ht="12.75">
      <c r="A77" s="19" t="s">
        <v>414</v>
      </c>
      <c r="B77" s="2">
        <v>6</v>
      </c>
      <c r="C77" s="2" t="s">
        <v>415</v>
      </c>
      <c r="D77" s="2" t="s">
        <v>416</v>
      </c>
      <c r="E77" s="2" t="s">
        <v>417</v>
      </c>
      <c r="F77" s="2">
        <v>2</v>
      </c>
      <c r="G77" s="4">
        <v>1929</v>
      </c>
      <c r="H77" s="2"/>
      <c r="I77" s="2">
        <v>2</v>
      </c>
      <c r="J77" s="2">
        <v>2</v>
      </c>
      <c r="K77" s="2"/>
      <c r="L77" s="2"/>
      <c r="M77" s="2"/>
      <c r="N77" s="2"/>
      <c r="O77" s="2">
        <v>2</v>
      </c>
      <c r="P77" s="2">
        <v>1</v>
      </c>
      <c r="Q77" s="2">
        <v>90</v>
      </c>
      <c r="R77" s="2">
        <v>2</v>
      </c>
      <c r="S77" s="2"/>
      <c r="T77" s="2">
        <v>2</v>
      </c>
      <c r="U77" s="2"/>
      <c r="V77" s="2">
        <v>5</v>
      </c>
      <c r="W77" s="2">
        <v>4</v>
      </c>
      <c r="X77" s="2"/>
      <c r="Y77" s="2">
        <v>2</v>
      </c>
      <c r="Z77" s="2">
        <v>2</v>
      </c>
      <c r="AA77" s="2">
        <v>3</v>
      </c>
      <c r="AB77" s="2">
        <v>13.88</v>
      </c>
      <c r="AC77" s="6">
        <v>5319</v>
      </c>
      <c r="AD77" s="2">
        <v>501</v>
      </c>
      <c r="AE77" s="2">
        <v>0.0026</v>
      </c>
      <c r="AF77" s="2">
        <v>2</v>
      </c>
      <c r="AG77" s="2">
        <v>4</v>
      </c>
      <c r="AH77" s="2">
        <v>55</v>
      </c>
      <c r="AI77" s="2">
        <v>66</v>
      </c>
      <c r="AJ77" s="2"/>
      <c r="AK77" s="2"/>
      <c r="AL77" s="2">
        <v>6</v>
      </c>
      <c r="AM77" s="2"/>
      <c r="AN77" s="2"/>
      <c r="AO77" s="2"/>
      <c r="AP77" s="2">
        <v>65</v>
      </c>
      <c r="AQ77" s="2">
        <v>17</v>
      </c>
      <c r="AR77" s="2">
        <v>95</v>
      </c>
      <c r="AS77" s="2"/>
      <c r="AT77" s="2"/>
      <c r="AU77" s="2">
        <v>20</v>
      </c>
      <c r="AV77" s="2"/>
      <c r="AW77" s="2"/>
      <c r="AX77" s="2"/>
      <c r="AY77" s="6">
        <v>1</v>
      </c>
      <c r="AZ77" s="2">
        <v>2</v>
      </c>
      <c r="BA77" s="2"/>
      <c r="BB77" s="2">
        <v>400</v>
      </c>
      <c r="BC77" s="2">
        <v>1</v>
      </c>
      <c r="BD77" s="2"/>
      <c r="BE77" s="2"/>
      <c r="BF77" s="2"/>
      <c r="BI77" s="82"/>
      <c r="BL77" s="82"/>
      <c r="BN77" s="82"/>
      <c r="BS77" s="82"/>
      <c r="BY77" s="2"/>
    </row>
    <row r="78" spans="1:77" ht="12.75">
      <c r="A78" s="18" t="s">
        <v>418</v>
      </c>
      <c r="B78" s="2">
        <v>7</v>
      </c>
      <c r="C78" s="2" t="s">
        <v>419</v>
      </c>
      <c r="D78" s="2" t="s">
        <v>420</v>
      </c>
      <c r="E78" s="2" t="s">
        <v>421</v>
      </c>
      <c r="F78" s="2">
        <v>2</v>
      </c>
      <c r="G78" s="4">
        <v>1935</v>
      </c>
      <c r="H78" s="2">
        <v>3</v>
      </c>
      <c r="I78" s="2">
        <v>8</v>
      </c>
      <c r="J78" s="2">
        <v>16</v>
      </c>
      <c r="K78" s="2">
        <v>4</v>
      </c>
      <c r="L78" s="2">
        <v>2</v>
      </c>
      <c r="M78" s="2">
        <v>2</v>
      </c>
      <c r="N78" s="2"/>
      <c r="O78" s="2">
        <v>2</v>
      </c>
      <c r="P78" s="2">
        <v>1</v>
      </c>
      <c r="Q78" s="2">
        <v>32</v>
      </c>
      <c r="R78" s="2">
        <v>2</v>
      </c>
      <c r="S78" s="2" t="s">
        <v>190</v>
      </c>
      <c r="T78" s="2">
        <v>2</v>
      </c>
      <c r="U78" s="2" t="s">
        <v>190</v>
      </c>
      <c r="V78" s="2"/>
      <c r="W78" s="2"/>
      <c r="X78" s="2"/>
      <c r="Y78" s="2"/>
      <c r="Z78" s="2">
        <v>3</v>
      </c>
      <c r="AA78" s="2">
        <v>3</v>
      </c>
      <c r="AB78" s="2">
        <v>2.3</v>
      </c>
      <c r="AC78" s="6">
        <v>1430</v>
      </c>
      <c r="AD78" s="2"/>
      <c r="AE78" s="2">
        <v>0.0052</v>
      </c>
      <c r="AF78" s="2">
        <v>2</v>
      </c>
      <c r="AG78" s="2"/>
      <c r="AH78" s="2">
        <v>21</v>
      </c>
      <c r="AI78" s="2">
        <v>21</v>
      </c>
      <c r="AJ78" s="2"/>
      <c r="AK78" s="2" t="s">
        <v>190</v>
      </c>
      <c r="AL78" s="2">
        <v>6</v>
      </c>
      <c r="AM78" s="2" t="s">
        <v>190</v>
      </c>
      <c r="AN78" s="2"/>
      <c r="AO78" s="2"/>
      <c r="AP78" s="2"/>
      <c r="AQ78" s="2"/>
      <c r="AR78" s="2">
        <v>34</v>
      </c>
      <c r="AS78" s="2"/>
      <c r="AT78" s="2">
        <v>2</v>
      </c>
      <c r="AU78" s="2"/>
      <c r="AV78" s="2"/>
      <c r="AW78" s="2"/>
      <c r="AX78" s="2"/>
      <c r="AY78" s="6">
        <v>3</v>
      </c>
      <c r="AZ78" s="2">
        <v>1</v>
      </c>
      <c r="BA78" s="2"/>
      <c r="BB78" s="2">
        <v>1500</v>
      </c>
      <c r="BC78" s="2">
        <v>3</v>
      </c>
      <c r="BD78" s="2">
        <v>2</v>
      </c>
      <c r="BE78" s="2"/>
      <c r="BF78" s="2"/>
      <c r="BI78" s="82"/>
      <c r="BL78" s="82"/>
      <c r="BN78" s="82"/>
      <c r="BS78" s="82"/>
      <c r="BY78" s="2"/>
    </row>
    <row r="79" spans="1:77" ht="12.75">
      <c r="A79" s="35" t="s">
        <v>422</v>
      </c>
      <c r="B79" s="2">
        <v>8</v>
      </c>
      <c r="C79" s="2" t="s">
        <v>423</v>
      </c>
      <c r="D79" s="2" t="s">
        <v>424</v>
      </c>
      <c r="E79" s="2" t="s">
        <v>425</v>
      </c>
      <c r="F79" s="2">
        <v>2</v>
      </c>
      <c r="G79" s="4">
        <v>1986</v>
      </c>
      <c r="H79" s="2"/>
      <c r="I79" s="2">
        <v>3</v>
      </c>
      <c r="J79" s="2">
        <v>3</v>
      </c>
      <c r="K79" s="2">
        <v>1</v>
      </c>
      <c r="L79" s="2">
        <v>2</v>
      </c>
      <c r="M79" s="2">
        <v>4</v>
      </c>
      <c r="N79" s="2">
        <v>5</v>
      </c>
      <c r="O79" s="2">
        <v>2</v>
      </c>
      <c r="P79" s="2">
        <v>1</v>
      </c>
      <c r="Q79" s="2">
        <v>19</v>
      </c>
      <c r="R79" s="2">
        <v>2</v>
      </c>
      <c r="S79" s="2">
        <v>2</v>
      </c>
      <c r="T79" s="2">
        <v>2</v>
      </c>
      <c r="U79" s="2">
        <v>2</v>
      </c>
      <c r="V79" s="2">
        <v>4</v>
      </c>
      <c r="W79" s="2">
        <v>6</v>
      </c>
      <c r="X79" s="2">
        <v>3</v>
      </c>
      <c r="Y79" s="2">
        <v>2</v>
      </c>
      <c r="Z79" s="2">
        <v>2</v>
      </c>
      <c r="AA79" s="2">
        <v>1</v>
      </c>
      <c r="AB79" s="2">
        <v>1.03</v>
      </c>
      <c r="AC79" s="6">
        <v>547</v>
      </c>
      <c r="AD79" s="2">
        <v>13</v>
      </c>
      <c r="AE79" s="2">
        <v>0.0029</v>
      </c>
      <c r="AF79" s="2">
        <v>2</v>
      </c>
      <c r="AG79" s="2">
        <v>4</v>
      </c>
      <c r="AH79" s="2">
        <v>19.4</v>
      </c>
      <c r="AI79" s="2">
        <v>19.4</v>
      </c>
      <c r="AJ79" s="2">
        <v>0</v>
      </c>
      <c r="AK79" s="2"/>
      <c r="AL79" s="2">
        <v>6</v>
      </c>
      <c r="AM79" s="2"/>
      <c r="AN79" s="2"/>
      <c r="AO79" s="2"/>
      <c r="AP79" s="2"/>
      <c r="AQ79" s="2">
        <v>5</v>
      </c>
      <c r="AR79" s="2">
        <v>19</v>
      </c>
      <c r="AS79" s="2">
        <v>1</v>
      </c>
      <c r="AT79" s="2">
        <v>2</v>
      </c>
      <c r="AU79" s="2">
        <v>8</v>
      </c>
      <c r="AV79" s="2">
        <v>1</v>
      </c>
      <c r="AW79" s="2">
        <v>1</v>
      </c>
      <c r="AX79" s="2">
        <v>4</v>
      </c>
      <c r="AY79" s="6">
        <v>1</v>
      </c>
      <c r="AZ79" s="2">
        <v>1</v>
      </c>
      <c r="BA79" s="2"/>
      <c r="BB79" s="2">
        <v>344</v>
      </c>
      <c r="BC79" s="2">
        <v>3</v>
      </c>
      <c r="BD79" s="2">
        <v>2</v>
      </c>
      <c r="BE79" s="2"/>
      <c r="BF79" s="2"/>
      <c r="BI79" s="82"/>
      <c r="BL79" s="82"/>
      <c r="BN79" s="82"/>
      <c r="BS79" s="82"/>
      <c r="BY79" s="2"/>
    </row>
    <row r="80" spans="1:77" ht="12.75">
      <c r="A80" s="24" t="s">
        <v>426</v>
      </c>
      <c r="B80" s="2">
        <v>8</v>
      </c>
      <c r="C80" s="2" t="s">
        <v>427</v>
      </c>
      <c r="D80" s="2" t="s">
        <v>428</v>
      </c>
      <c r="E80" s="2" t="s">
        <v>429</v>
      </c>
      <c r="F80" s="2">
        <v>2</v>
      </c>
      <c r="G80" s="4">
        <v>1924</v>
      </c>
      <c r="H80" s="2"/>
      <c r="I80" s="2">
        <v>9</v>
      </c>
      <c r="J80" s="2">
        <v>9</v>
      </c>
      <c r="K80" s="2">
        <v>1</v>
      </c>
      <c r="L80" s="2">
        <v>2</v>
      </c>
      <c r="M80" s="2">
        <v>3</v>
      </c>
      <c r="N80" s="2">
        <v>2</v>
      </c>
      <c r="O80" s="2">
        <v>2</v>
      </c>
      <c r="P80" s="2">
        <v>1</v>
      </c>
      <c r="Q80" s="2">
        <v>20</v>
      </c>
      <c r="R80" s="2">
        <v>2</v>
      </c>
      <c r="S80" s="2">
        <v>2</v>
      </c>
      <c r="T80" s="2">
        <v>2</v>
      </c>
      <c r="U80" s="2">
        <v>2</v>
      </c>
      <c r="V80" s="2">
        <v>4</v>
      </c>
      <c r="W80" s="2">
        <v>3.5</v>
      </c>
      <c r="X80" s="2">
        <v>2</v>
      </c>
      <c r="Y80" s="2">
        <v>1</v>
      </c>
      <c r="Z80" s="2">
        <v>3</v>
      </c>
      <c r="AA80" s="2">
        <v>1</v>
      </c>
      <c r="AB80" s="2">
        <v>1.36</v>
      </c>
      <c r="AC80" s="6">
        <v>2720</v>
      </c>
      <c r="AD80" s="2">
        <v>50</v>
      </c>
      <c r="AE80" s="2">
        <v>0.0103</v>
      </c>
      <c r="AF80" s="2">
        <v>2</v>
      </c>
      <c r="AG80" s="2">
        <v>4</v>
      </c>
      <c r="AH80" s="2">
        <v>20</v>
      </c>
      <c r="AI80" s="2">
        <v>20</v>
      </c>
      <c r="AJ80" s="2">
        <v>0</v>
      </c>
      <c r="AK80" s="2"/>
      <c r="AL80" s="2">
        <v>6</v>
      </c>
      <c r="AM80" s="2"/>
      <c r="AN80" s="2"/>
      <c r="AO80" s="2"/>
      <c r="AP80" s="2"/>
      <c r="AQ80" s="2">
        <v>11</v>
      </c>
      <c r="AR80" s="2">
        <v>20</v>
      </c>
      <c r="AS80" s="2">
        <v>1</v>
      </c>
      <c r="AT80" s="2">
        <v>2</v>
      </c>
      <c r="AU80" s="2">
        <v>6</v>
      </c>
      <c r="AV80" s="2">
        <v>2</v>
      </c>
      <c r="AW80" s="2">
        <v>2</v>
      </c>
      <c r="AX80" s="2">
        <v>4</v>
      </c>
      <c r="AY80" s="6">
        <v>2</v>
      </c>
      <c r="AZ80" s="2">
        <v>1</v>
      </c>
      <c r="BA80" s="2"/>
      <c r="BB80" s="2">
        <v>280</v>
      </c>
      <c r="BC80" s="2">
        <v>3</v>
      </c>
      <c r="BD80" s="2">
        <v>2</v>
      </c>
      <c r="BE80" s="2"/>
      <c r="BF80" s="2"/>
      <c r="BI80" s="82"/>
      <c r="BL80" s="82"/>
      <c r="BN80" s="82"/>
      <c r="BS80" s="82"/>
      <c r="BY80" s="2"/>
    </row>
    <row r="81" spans="1:77" ht="12.75">
      <c r="A81" s="35" t="s">
        <v>430</v>
      </c>
      <c r="B81" s="2">
        <v>8</v>
      </c>
      <c r="C81" s="2" t="s">
        <v>431</v>
      </c>
      <c r="D81" s="2" t="s">
        <v>432</v>
      </c>
      <c r="E81" s="2" t="s">
        <v>433</v>
      </c>
      <c r="F81" s="2">
        <v>2</v>
      </c>
      <c r="G81" s="4">
        <v>1928</v>
      </c>
      <c r="H81" s="2"/>
      <c r="I81" s="2">
        <v>4</v>
      </c>
      <c r="J81" s="2">
        <v>5</v>
      </c>
      <c r="K81" s="2">
        <v>1</v>
      </c>
      <c r="L81" s="2">
        <v>1</v>
      </c>
      <c r="M81" s="2">
        <v>4</v>
      </c>
      <c r="N81" s="2">
        <v>10</v>
      </c>
      <c r="O81" s="2">
        <v>2</v>
      </c>
      <c r="P81" s="2">
        <v>1</v>
      </c>
      <c r="Q81" s="2">
        <v>26</v>
      </c>
      <c r="R81" s="2">
        <v>2</v>
      </c>
      <c r="S81" s="2">
        <v>2</v>
      </c>
      <c r="T81" s="2">
        <v>2</v>
      </c>
      <c r="U81" s="2">
        <v>2</v>
      </c>
      <c r="V81" s="2">
        <v>4</v>
      </c>
      <c r="W81" s="2">
        <v>6</v>
      </c>
      <c r="X81" s="2">
        <v>3</v>
      </c>
      <c r="Y81" s="2">
        <v>1</v>
      </c>
      <c r="Z81" s="2">
        <v>3</v>
      </c>
      <c r="AA81" s="2">
        <v>1</v>
      </c>
      <c r="AB81" s="2">
        <v>2.33</v>
      </c>
      <c r="AC81" s="6">
        <v>1585</v>
      </c>
      <c r="AD81" s="2">
        <v>501</v>
      </c>
      <c r="AE81" s="2">
        <v>0.0023</v>
      </c>
      <c r="AF81" s="2">
        <v>2</v>
      </c>
      <c r="AG81" s="2">
        <v>4</v>
      </c>
      <c r="AH81" s="2">
        <v>26</v>
      </c>
      <c r="AI81" s="2">
        <v>26</v>
      </c>
      <c r="AJ81" s="2">
        <v>0</v>
      </c>
      <c r="AK81" s="2"/>
      <c r="AL81" s="2">
        <v>6</v>
      </c>
      <c r="AM81" s="2"/>
      <c r="AN81" s="2"/>
      <c r="AO81" s="2"/>
      <c r="AP81" s="2"/>
      <c r="AQ81" s="2">
        <v>13</v>
      </c>
      <c r="AR81" s="2">
        <v>28</v>
      </c>
      <c r="AS81" s="2">
        <v>1</v>
      </c>
      <c r="AT81" s="2">
        <v>2</v>
      </c>
      <c r="AU81" s="2">
        <v>5</v>
      </c>
      <c r="AV81" s="2">
        <v>1</v>
      </c>
      <c r="AW81" s="2">
        <v>2</v>
      </c>
      <c r="AX81" s="2">
        <v>4</v>
      </c>
      <c r="AY81" s="6">
        <v>3</v>
      </c>
      <c r="AZ81" s="2">
        <v>2</v>
      </c>
      <c r="BA81" s="2"/>
      <c r="BB81" s="2">
        <v>78</v>
      </c>
      <c r="BC81" s="2">
        <v>3</v>
      </c>
      <c r="BD81" s="2">
        <v>2</v>
      </c>
      <c r="BE81" s="2"/>
      <c r="BF81" s="2"/>
      <c r="BI81" s="82"/>
      <c r="BL81" s="82"/>
      <c r="BN81" s="82"/>
      <c r="BS81" s="82"/>
      <c r="BY81" s="2"/>
    </row>
    <row r="82" spans="1:77" ht="12.75">
      <c r="A82" s="35" t="s">
        <v>434</v>
      </c>
      <c r="B82" s="2">
        <v>8</v>
      </c>
      <c r="C82" s="2" t="s">
        <v>431</v>
      </c>
      <c r="D82" s="2" t="s">
        <v>432</v>
      </c>
      <c r="E82" s="2" t="s">
        <v>435</v>
      </c>
      <c r="F82" s="2">
        <v>2</v>
      </c>
      <c r="G82" s="4">
        <v>1978</v>
      </c>
      <c r="H82" s="2"/>
      <c r="I82" s="2">
        <v>13</v>
      </c>
      <c r="J82" s="2">
        <v>16</v>
      </c>
      <c r="K82" s="2">
        <v>2</v>
      </c>
      <c r="L82" s="2">
        <v>1</v>
      </c>
      <c r="M82" s="2">
        <v>4</v>
      </c>
      <c r="N82" s="2">
        <v>7</v>
      </c>
      <c r="O82" s="2">
        <v>2</v>
      </c>
      <c r="P82" s="2">
        <v>1</v>
      </c>
      <c r="Q82" s="2">
        <v>36</v>
      </c>
      <c r="R82" s="2">
        <v>2</v>
      </c>
      <c r="S82" s="2">
        <v>2</v>
      </c>
      <c r="T82" s="2">
        <v>2</v>
      </c>
      <c r="U82" s="2">
        <v>2</v>
      </c>
      <c r="V82" s="2">
        <v>4</v>
      </c>
      <c r="W82" s="2">
        <v>6</v>
      </c>
      <c r="X82" s="2">
        <v>3</v>
      </c>
      <c r="Y82" s="2">
        <v>1</v>
      </c>
      <c r="Z82" s="2">
        <v>3</v>
      </c>
      <c r="AA82" s="2">
        <v>1</v>
      </c>
      <c r="AB82" s="2">
        <v>4.74</v>
      </c>
      <c r="AC82" s="6">
        <v>2410</v>
      </c>
      <c r="AD82" s="2">
        <v>501</v>
      </c>
      <c r="AE82" s="2">
        <v>0.002128</v>
      </c>
      <c r="AF82" s="2">
        <v>2</v>
      </c>
      <c r="AG82" s="2">
        <v>4</v>
      </c>
      <c r="AH82" s="2">
        <v>36</v>
      </c>
      <c r="AI82" s="2">
        <v>36</v>
      </c>
      <c r="AJ82" s="2">
        <v>0</v>
      </c>
      <c r="AK82" s="2"/>
      <c r="AL82" s="2">
        <v>6</v>
      </c>
      <c r="AM82" s="2"/>
      <c r="AN82" s="2"/>
      <c r="AO82" s="2"/>
      <c r="AP82" s="2"/>
      <c r="AQ82" s="2">
        <v>12</v>
      </c>
      <c r="AR82" s="2">
        <v>36</v>
      </c>
      <c r="AS82" s="2">
        <v>1</v>
      </c>
      <c r="AT82" s="2">
        <v>2</v>
      </c>
      <c r="AU82" s="2">
        <v>8</v>
      </c>
      <c r="AV82" s="2">
        <v>1</v>
      </c>
      <c r="AW82" s="2">
        <v>2</v>
      </c>
      <c r="AX82" s="2">
        <v>4</v>
      </c>
      <c r="AY82" s="6">
        <v>2</v>
      </c>
      <c r="AZ82" s="2">
        <v>1</v>
      </c>
      <c r="BA82" s="2"/>
      <c r="BB82" s="2">
        <v>108</v>
      </c>
      <c r="BC82" s="2">
        <v>3</v>
      </c>
      <c r="BD82" s="2">
        <v>2</v>
      </c>
      <c r="BE82" s="2"/>
      <c r="BF82" s="2"/>
      <c r="BI82" s="82"/>
      <c r="BL82" s="82"/>
      <c r="BN82" s="82"/>
      <c r="BS82" s="82"/>
      <c r="BY82" s="2"/>
    </row>
    <row r="83" spans="1:77" ht="12.75">
      <c r="A83" s="24" t="s">
        <v>436</v>
      </c>
      <c r="B83" s="2">
        <v>8</v>
      </c>
      <c r="C83" s="2" t="s">
        <v>437</v>
      </c>
      <c r="D83" s="2" t="s">
        <v>428</v>
      </c>
      <c r="E83" s="36" t="s">
        <v>438</v>
      </c>
      <c r="F83" s="2">
        <v>2</v>
      </c>
      <c r="G83" s="4">
        <v>1982</v>
      </c>
      <c r="H83" s="2"/>
      <c r="I83" s="2">
        <v>0</v>
      </c>
      <c r="J83" s="2">
        <v>0</v>
      </c>
      <c r="K83" s="2">
        <v>2</v>
      </c>
      <c r="L83" s="2">
        <v>2</v>
      </c>
      <c r="M83" s="2">
        <v>4</v>
      </c>
      <c r="N83" s="2"/>
      <c r="O83" s="2">
        <v>2</v>
      </c>
      <c r="P83" s="2">
        <v>1</v>
      </c>
      <c r="Q83" s="2">
        <v>40</v>
      </c>
      <c r="R83" s="2">
        <v>2</v>
      </c>
      <c r="S83" s="2">
        <v>2</v>
      </c>
      <c r="T83" s="2">
        <v>2</v>
      </c>
      <c r="U83" s="2">
        <v>2</v>
      </c>
      <c r="V83" s="2">
        <v>4</v>
      </c>
      <c r="W83" s="2">
        <v>6</v>
      </c>
      <c r="X83" s="2">
        <v>3</v>
      </c>
      <c r="Y83" s="2">
        <v>1</v>
      </c>
      <c r="Z83" s="2">
        <v>3</v>
      </c>
      <c r="AA83" s="2">
        <v>1</v>
      </c>
      <c r="AB83" s="2">
        <v>2.22</v>
      </c>
      <c r="AC83" s="6">
        <v>2796</v>
      </c>
      <c r="AD83" s="2">
        <v>77</v>
      </c>
      <c r="AE83" s="2">
        <v>0.0048</v>
      </c>
      <c r="AF83" s="2">
        <v>2</v>
      </c>
      <c r="AG83" s="2">
        <v>4</v>
      </c>
      <c r="AH83" s="2">
        <v>40</v>
      </c>
      <c r="AI83" s="2">
        <v>40</v>
      </c>
      <c r="AJ83" s="2">
        <v>0</v>
      </c>
      <c r="AK83" s="2"/>
      <c r="AL83" s="2">
        <v>6</v>
      </c>
      <c r="AM83" s="2"/>
      <c r="AN83" s="2"/>
      <c r="AO83" s="2"/>
      <c r="AP83" s="2"/>
      <c r="AQ83" s="2">
        <v>5</v>
      </c>
      <c r="AR83" s="2">
        <v>40</v>
      </c>
      <c r="AS83" s="2">
        <v>1</v>
      </c>
      <c r="AT83" s="2">
        <v>2</v>
      </c>
      <c r="AU83" s="2">
        <v>3</v>
      </c>
      <c r="AV83" s="2">
        <v>1</v>
      </c>
      <c r="AW83" s="2">
        <v>2</v>
      </c>
      <c r="AX83" s="2">
        <v>4</v>
      </c>
      <c r="AY83" s="6">
        <v>1</v>
      </c>
      <c r="AZ83" s="2">
        <v>1</v>
      </c>
      <c r="BA83" s="2"/>
      <c r="BB83" s="2">
        <v>78</v>
      </c>
      <c r="BC83" s="2">
        <v>3</v>
      </c>
      <c r="BD83" s="2">
        <v>2</v>
      </c>
      <c r="BE83" s="2"/>
      <c r="BF83" s="2"/>
      <c r="BI83" s="82"/>
      <c r="BL83" s="82"/>
      <c r="BN83" s="82"/>
      <c r="BS83" s="82"/>
      <c r="BY83" s="2"/>
    </row>
    <row r="84" spans="1:77" ht="12.75">
      <c r="A84" s="35" t="s">
        <v>439</v>
      </c>
      <c r="B84" s="2">
        <v>8</v>
      </c>
      <c r="C84" s="2" t="s">
        <v>437</v>
      </c>
      <c r="D84" s="2" t="s">
        <v>428</v>
      </c>
      <c r="E84" s="36" t="s">
        <v>440</v>
      </c>
      <c r="F84" s="2">
        <v>2</v>
      </c>
      <c r="G84" s="4">
        <v>1938</v>
      </c>
      <c r="H84" s="2"/>
      <c r="I84" s="2">
        <v>5</v>
      </c>
      <c r="J84" s="2">
        <v>6</v>
      </c>
      <c r="K84" s="2">
        <v>2</v>
      </c>
      <c r="L84" s="2">
        <v>2</v>
      </c>
      <c r="M84" s="2">
        <v>4</v>
      </c>
      <c r="N84" s="2">
        <v>4</v>
      </c>
      <c r="O84" s="2">
        <v>2</v>
      </c>
      <c r="P84" s="2">
        <v>1</v>
      </c>
      <c r="Q84" s="2">
        <v>24</v>
      </c>
      <c r="R84" s="2">
        <v>2</v>
      </c>
      <c r="S84" s="2">
        <v>2</v>
      </c>
      <c r="T84" s="2">
        <v>2</v>
      </c>
      <c r="U84" s="2">
        <v>2</v>
      </c>
      <c r="V84" s="2">
        <v>4</v>
      </c>
      <c r="W84" s="2">
        <v>6</v>
      </c>
      <c r="X84" s="2">
        <v>3</v>
      </c>
      <c r="Y84" s="2">
        <v>1</v>
      </c>
      <c r="Z84" s="2">
        <v>2</v>
      </c>
      <c r="AA84" s="2">
        <v>1</v>
      </c>
      <c r="AB84" s="2">
        <v>2.75</v>
      </c>
      <c r="AC84" s="6">
        <v>3022</v>
      </c>
      <c r="AD84" s="2">
        <v>6</v>
      </c>
      <c r="AE84" s="2">
        <v>0.007553</v>
      </c>
      <c r="AF84" s="2">
        <v>2</v>
      </c>
      <c r="AG84" s="2">
        <v>4</v>
      </c>
      <c r="AH84" s="2">
        <v>24</v>
      </c>
      <c r="AI84" s="2">
        <v>24</v>
      </c>
      <c r="AJ84" s="2">
        <v>0</v>
      </c>
      <c r="AK84" s="2"/>
      <c r="AL84" s="2">
        <v>6</v>
      </c>
      <c r="AM84" s="2"/>
      <c r="AN84" s="2"/>
      <c r="AO84" s="2"/>
      <c r="AP84" s="2"/>
      <c r="AQ84" s="2">
        <v>6</v>
      </c>
      <c r="AR84" s="2">
        <v>24</v>
      </c>
      <c r="AS84" s="2">
        <v>1</v>
      </c>
      <c r="AT84" s="2">
        <v>2</v>
      </c>
      <c r="AU84" s="2">
        <v>4</v>
      </c>
      <c r="AV84" s="2">
        <v>1</v>
      </c>
      <c r="AW84" s="2">
        <v>2</v>
      </c>
      <c r="AX84" s="2">
        <v>4</v>
      </c>
      <c r="AY84" s="6">
        <v>2</v>
      </c>
      <c r="AZ84" s="2">
        <v>1</v>
      </c>
      <c r="BA84" s="2"/>
      <c r="BB84" s="2">
        <v>180</v>
      </c>
      <c r="BC84" s="2">
        <v>3</v>
      </c>
      <c r="BD84" s="2">
        <v>2</v>
      </c>
      <c r="BE84" s="2"/>
      <c r="BF84" s="2"/>
      <c r="BI84" s="82"/>
      <c r="BL84" s="82"/>
      <c r="BN84" s="82"/>
      <c r="BS84" s="82"/>
      <c r="BY84" s="2"/>
    </row>
    <row r="85" spans="1:77" ht="12.75">
      <c r="A85" s="24" t="s">
        <v>441</v>
      </c>
      <c r="B85" s="2">
        <v>8</v>
      </c>
      <c r="C85" s="2" t="s">
        <v>442</v>
      </c>
      <c r="D85" s="2" t="s">
        <v>443</v>
      </c>
      <c r="E85" s="2" t="s">
        <v>444</v>
      </c>
      <c r="F85" s="2">
        <v>2</v>
      </c>
      <c r="G85" s="4">
        <v>1940</v>
      </c>
      <c r="H85" s="2"/>
      <c r="I85" s="2">
        <v>0</v>
      </c>
      <c r="J85" s="2">
        <v>0</v>
      </c>
      <c r="K85" s="2">
        <v>1</v>
      </c>
      <c r="L85" s="2">
        <v>1</v>
      </c>
      <c r="M85" s="2">
        <v>4</v>
      </c>
      <c r="N85" s="2"/>
      <c r="O85" s="2">
        <v>2</v>
      </c>
      <c r="P85" s="2">
        <v>1</v>
      </c>
      <c r="Q85" s="2">
        <v>42</v>
      </c>
      <c r="R85" s="2">
        <v>2</v>
      </c>
      <c r="S85" s="2">
        <v>2</v>
      </c>
      <c r="T85" s="2">
        <v>2</v>
      </c>
      <c r="U85" s="2">
        <v>2</v>
      </c>
      <c r="V85" s="2">
        <v>4</v>
      </c>
      <c r="W85" s="2">
        <v>6</v>
      </c>
      <c r="X85" s="2">
        <v>3</v>
      </c>
      <c r="Y85" s="2">
        <v>1</v>
      </c>
      <c r="Z85" s="2">
        <v>2</v>
      </c>
      <c r="AA85" s="2">
        <v>1</v>
      </c>
      <c r="AB85" s="2">
        <v>2.9</v>
      </c>
      <c r="AC85" s="6">
        <v>2670</v>
      </c>
      <c r="AD85" s="2">
        <v>7</v>
      </c>
      <c r="AE85" s="2">
        <v>0.0056</v>
      </c>
      <c r="AF85" s="2">
        <v>2</v>
      </c>
      <c r="AG85" s="2">
        <v>4</v>
      </c>
      <c r="AH85" s="2">
        <v>41</v>
      </c>
      <c r="AI85" s="2">
        <v>41</v>
      </c>
      <c r="AJ85" s="2">
        <v>0</v>
      </c>
      <c r="AK85" s="2"/>
      <c r="AL85" s="2">
        <v>6</v>
      </c>
      <c r="AM85" s="2"/>
      <c r="AN85" s="2"/>
      <c r="AO85" s="2"/>
      <c r="AP85" s="2"/>
      <c r="AQ85" s="2">
        <v>5</v>
      </c>
      <c r="AR85" s="2">
        <v>42</v>
      </c>
      <c r="AS85" s="2">
        <v>1</v>
      </c>
      <c r="AT85" s="2">
        <v>2</v>
      </c>
      <c r="AU85" s="2">
        <v>10</v>
      </c>
      <c r="AV85" s="2">
        <v>1</v>
      </c>
      <c r="AW85" s="2">
        <v>2</v>
      </c>
      <c r="AX85" s="2">
        <v>4</v>
      </c>
      <c r="AY85" s="6">
        <v>2</v>
      </c>
      <c r="AZ85" s="2">
        <v>1</v>
      </c>
      <c r="BA85" s="2"/>
      <c r="BB85" s="2">
        <v>44</v>
      </c>
      <c r="BC85" s="2">
        <v>3</v>
      </c>
      <c r="BD85" s="2">
        <v>2</v>
      </c>
      <c r="BE85" s="2"/>
      <c r="BF85" s="2"/>
      <c r="BI85" s="82"/>
      <c r="BL85" s="82"/>
      <c r="BN85" s="82"/>
      <c r="BS85" s="82"/>
      <c r="BY85" s="2"/>
    </row>
    <row r="86" spans="1:77" ht="12.75">
      <c r="A86" s="24" t="s">
        <v>445</v>
      </c>
      <c r="B86" s="2">
        <v>8</v>
      </c>
      <c r="C86" s="2" t="s">
        <v>446</v>
      </c>
      <c r="D86" s="2" t="s">
        <v>447</v>
      </c>
      <c r="E86" s="2" t="s">
        <v>448</v>
      </c>
      <c r="F86" s="2">
        <v>2</v>
      </c>
      <c r="G86" s="4">
        <v>1934</v>
      </c>
      <c r="H86" s="2"/>
      <c r="I86" s="2">
        <v>4</v>
      </c>
      <c r="J86" s="2">
        <v>5</v>
      </c>
      <c r="K86" s="2">
        <v>2</v>
      </c>
      <c r="L86" s="2">
        <v>1</v>
      </c>
      <c r="M86" s="2">
        <v>4</v>
      </c>
      <c r="N86" s="2">
        <v>8</v>
      </c>
      <c r="O86" s="2">
        <v>2</v>
      </c>
      <c r="P86" s="2">
        <v>1</v>
      </c>
      <c r="Q86" s="2">
        <v>34</v>
      </c>
      <c r="R86" s="2">
        <v>2</v>
      </c>
      <c r="S86" s="2">
        <v>2</v>
      </c>
      <c r="T86" s="2">
        <v>2</v>
      </c>
      <c r="U86" s="2">
        <v>2</v>
      </c>
      <c r="V86" s="2">
        <v>4</v>
      </c>
      <c r="W86" s="2">
        <v>6</v>
      </c>
      <c r="X86" s="2">
        <v>3</v>
      </c>
      <c r="Y86" s="2">
        <v>1</v>
      </c>
      <c r="Z86" s="2">
        <v>3</v>
      </c>
      <c r="AA86" s="2">
        <v>1</v>
      </c>
      <c r="AB86" s="2">
        <v>6.85</v>
      </c>
      <c r="AC86" s="6">
        <v>3218</v>
      </c>
      <c r="AD86" s="2">
        <v>101</v>
      </c>
      <c r="AE86" s="2">
        <v>0.0033</v>
      </c>
      <c r="AF86" s="2">
        <v>2</v>
      </c>
      <c r="AG86" s="2">
        <v>4</v>
      </c>
      <c r="AH86" s="2">
        <v>34</v>
      </c>
      <c r="AI86" s="2">
        <v>34</v>
      </c>
      <c r="AJ86" s="2">
        <v>0</v>
      </c>
      <c r="AK86" s="2"/>
      <c r="AL86" s="2">
        <v>6</v>
      </c>
      <c r="AM86" s="2"/>
      <c r="AN86" s="2"/>
      <c r="AO86" s="2"/>
      <c r="AP86" s="2"/>
      <c r="AQ86" s="2">
        <v>10.5</v>
      </c>
      <c r="AR86" s="2">
        <v>34</v>
      </c>
      <c r="AS86" s="2">
        <v>1</v>
      </c>
      <c r="AT86" s="2">
        <v>2</v>
      </c>
      <c r="AU86" s="2">
        <v>7</v>
      </c>
      <c r="AV86" s="2">
        <v>1</v>
      </c>
      <c r="AW86" s="2">
        <v>2</v>
      </c>
      <c r="AX86" s="2">
        <v>4</v>
      </c>
      <c r="AY86" s="6">
        <v>2</v>
      </c>
      <c r="AZ86" s="2">
        <v>1</v>
      </c>
      <c r="BA86" s="2"/>
      <c r="BB86" s="2">
        <v>102</v>
      </c>
      <c r="BC86" s="2">
        <v>3</v>
      </c>
      <c r="BD86" s="2">
        <v>2</v>
      </c>
      <c r="BE86" s="2"/>
      <c r="BF86" s="2"/>
      <c r="BI86" s="82"/>
      <c r="BL86" s="82"/>
      <c r="BN86" s="82"/>
      <c r="BS86" s="82"/>
      <c r="BY86" s="2"/>
    </row>
    <row r="87" spans="1:77" ht="12.75">
      <c r="A87" s="24" t="s">
        <v>449</v>
      </c>
      <c r="B87" s="2">
        <v>8</v>
      </c>
      <c r="C87" s="2" t="s">
        <v>450</v>
      </c>
      <c r="D87" s="2" t="s">
        <v>451</v>
      </c>
      <c r="E87" s="36" t="s">
        <v>452</v>
      </c>
      <c r="F87" s="2">
        <v>2</v>
      </c>
      <c r="G87" s="4">
        <v>1924</v>
      </c>
      <c r="H87" s="2"/>
      <c r="I87" s="2">
        <v>10</v>
      </c>
      <c r="J87" s="2">
        <v>10</v>
      </c>
      <c r="K87" s="2">
        <v>1</v>
      </c>
      <c r="L87" s="2"/>
      <c r="M87" s="2"/>
      <c r="N87" s="2"/>
      <c r="O87" s="2">
        <v>2</v>
      </c>
      <c r="P87" s="2">
        <v>1</v>
      </c>
      <c r="Q87" s="2">
        <v>13</v>
      </c>
      <c r="R87" s="2">
        <v>2</v>
      </c>
      <c r="S87" s="2">
        <v>2</v>
      </c>
      <c r="T87" s="2">
        <v>2</v>
      </c>
      <c r="U87" s="2">
        <v>2</v>
      </c>
      <c r="V87" s="2">
        <v>4</v>
      </c>
      <c r="W87" s="2">
        <v>6</v>
      </c>
      <c r="X87" s="2">
        <v>3</v>
      </c>
      <c r="Y87" s="2">
        <v>2</v>
      </c>
      <c r="Z87" s="2">
        <v>2</v>
      </c>
      <c r="AA87" s="2">
        <v>1</v>
      </c>
      <c r="AB87" s="2">
        <v>5.2</v>
      </c>
      <c r="AC87" s="6">
        <v>2078</v>
      </c>
      <c r="AD87" s="2">
        <v>133</v>
      </c>
      <c r="AE87" s="2">
        <v>0.0023</v>
      </c>
      <c r="AF87" s="2">
        <v>2</v>
      </c>
      <c r="AG87" s="2">
        <v>4</v>
      </c>
      <c r="AH87" s="2">
        <v>24</v>
      </c>
      <c r="AI87" s="2">
        <v>24</v>
      </c>
      <c r="AJ87" s="2">
        <v>0</v>
      </c>
      <c r="AK87" s="2"/>
      <c r="AL87" s="2">
        <v>6</v>
      </c>
      <c r="AM87" s="2"/>
      <c r="AN87" s="2"/>
      <c r="AO87" s="2"/>
      <c r="AP87" s="2"/>
      <c r="AQ87" s="2">
        <v>7</v>
      </c>
      <c r="AR87" s="2">
        <v>24</v>
      </c>
      <c r="AS87" s="2">
        <v>1</v>
      </c>
      <c r="AT87" s="2">
        <v>2</v>
      </c>
      <c r="AU87" s="2">
        <v>4</v>
      </c>
      <c r="AV87" s="2">
        <v>1</v>
      </c>
      <c r="AW87" s="2">
        <v>2</v>
      </c>
      <c r="AX87" s="2">
        <v>4</v>
      </c>
      <c r="AY87" s="6">
        <v>2</v>
      </c>
      <c r="AZ87" s="2">
        <v>1</v>
      </c>
      <c r="BA87" s="2"/>
      <c r="BB87" s="2">
        <v>72</v>
      </c>
      <c r="BC87" s="2">
        <v>3</v>
      </c>
      <c r="BD87" s="2">
        <v>2</v>
      </c>
      <c r="BE87" s="2"/>
      <c r="BF87" s="2"/>
      <c r="BI87" s="82"/>
      <c r="BL87" s="82"/>
      <c r="BN87" s="82"/>
      <c r="BS87" s="82"/>
      <c r="BY87" s="2"/>
    </row>
    <row r="88" spans="1:77" ht="12.75">
      <c r="A88" s="24" t="s">
        <v>453</v>
      </c>
      <c r="B88" s="2">
        <v>8</v>
      </c>
      <c r="C88" s="2" t="s">
        <v>450</v>
      </c>
      <c r="D88" s="2" t="s">
        <v>454</v>
      </c>
      <c r="E88" s="2" t="s">
        <v>455</v>
      </c>
      <c r="F88" s="2">
        <v>2</v>
      </c>
      <c r="G88" s="4">
        <v>1960</v>
      </c>
      <c r="H88" s="2"/>
      <c r="I88" s="2">
        <v>5</v>
      </c>
      <c r="J88" s="2">
        <v>7</v>
      </c>
      <c r="K88" s="2">
        <v>1</v>
      </c>
      <c r="L88" s="2">
        <v>2</v>
      </c>
      <c r="M88" s="2">
        <v>4</v>
      </c>
      <c r="N88" s="2">
        <v>6</v>
      </c>
      <c r="O88" s="2">
        <v>2</v>
      </c>
      <c r="P88" s="2">
        <v>1</v>
      </c>
      <c r="Q88" s="2">
        <v>30</v>
      </c>
      <c r="R88" s="2">
        <v>2</v>
      </c>
      <c r="S88" s="2">
        <v>2</v>
      </c>
      <c r="T88" s="2">
        <v>2</v>
      </c>
      <c r="U88" s="2">
        <v>2</v>
      </c>
      <c r="V88" s="2">
        <v>4</v>
      </c>
      <c r="W88" s="2">
        <v>6</v>
      </c>
      <c r="X88" s="2">
        <v>3</v>
      </c>
      <c r="Y88" s="2">
        <v>2</v>
      </c>
      <c r="Z88" s="2">
        <v>2</v>
      </c>
      <c r="AA88" s="2">
        <v>1</v>
      </c>
      <c r="AB88" s="2">
        <v>5.914</v>
      </c>
      <c r="AC88" s="6">
        <v>2595</v>
      </c>
      <c r="AD88" s="2">
        <v>501</v>
      </c>
      <c r="AE88" s="2">
        <v>0.00074</v>
      </c>
      <c r="AF88" s="2">
        <v>2</v>
      </c>
      <c r="AG88" s="2">
        <v>4</v>
      </c>
      <c r="AH88" s="2">
        <v>30</v>
      </c>
      <c r="AI88" s="2">
        <v>30</v>
      </c>
      <c r="AJ88" s="2">
        <v>0</v>
      </c>
      <c r="AK88" s="2"/>
      <c r="AL88" s="2">
        <v>6</v>
      </c>
      <c r="AM88" s="2"/>
      <c r="AN88" s="2"/>
      <c r="AO88" s="2"/>
      <c r="AP88" s="2"/>
      <c r="AQ88" s="2">
        <v>10</v>
      </c>
      <c r="AR88" s="2">
        <v>30</v>
      </c>
      <c r="AS88" s="2">
        <v>1</v>
      </c>
      <c r="AT88" s="2">
        <v>2</v>
      </c>
      <c r="AU88" s="2">
        <v>8</v>
      </c>
      <c r="AV88" s="2">
        <v>1</v>
      </c>
      <c r="AW88" s="2">
        <v>2</v>
      </c>
      <c r="AX88" s="2">
        <v>4</v>
      </c>
      <c r="AY88" s="6">
        <v>2</v>
      </c>
      <c r="AZ88" s="2">
        <v>1</v>
      </c>
      <c r="BA88" s="2"/>
      <c r="BB88" s="2">
        <v>90</v>
      </c>
      <c r="BC88" s="2">
        <v>3</v>
      </c>
      <c r="BD88" s="2">
        <v>2</v>
      </c>
      <c r="BE88" s="2"/>
      <c r="BF88" s="2"/>
      <c r="BI88" s="82"/>
      <c r="BL88" s="82"/>
      <c r="BN88" s="82"/>
      <c r="BS88" s="82"/>
      <c r="BY88" s="2"/>
    </row>
    <row r="89" spans="1:77" ht="12.75">
      <c r="A89" s="24" t="s">
        <v>456</v>
      </c>
      <c r="B89" s="2">
        <v>8</v>
      </c>
      <c r="C89" s="2" t="s">
        <v>450</v>
      </c>
      <c r="D89" s="2" t="s">
        <v>457</v>
      </c>
      <c r="E89" s="2" t="s">
        <v>458</v>
      </c>
      <c r="F89" s="2">
        <v>2</v>
      </c>
      <c r="G89" s="4">
        <v>1970</v>
      </c>
      <c r="H89" s="2"/>
      <c r="I89" s="2">
        <v>8</v>
      </c>
      <c r="J89" s="2">
        <v>8</v>
      </c>
      <c r="K89" s="2">
        <v>2</v>
      </c>
      <c r="L89" s="2">
        <v>2</v>
      </c>
      <c r="M89" s="2">
        <v>4</v>
      </c>
      <c r="N89" s="2">
        <v>3</v>
      </c>
      <c r="O89" s="2">
        <v>2</v>
      </c>
      <c r="P89" s="2">
        <v>1</v>
      </c>
      <c r="Q89" s="2">
        <v>18</v>
      </c>
      <c r="R89" s="2">
        <v>2</v>
      </c>
      <c r="S89" s="2">
        <v>2</v>
      </c>
      <c r="T89" s="2">
        <v>2</v>
      </c>
      <c r="U89" s="2">
        <v>2</v>
      </c>
      <c r="V89" s="2">
        <v>4</v>
      </c>
      <c r="W89" s="2">
        <v>6</v>
      </c>
      <c r="X89" s="2">
        <v>3</v>
      </c>
      <c r="Y89" s="2">
        <v>2</v>
      </c>
      <c r="Z89" s="2">
        <v>2</v>
      </c>
      <c r="AA89" s="2">
        <v>1</v>
      </c>
      <c r="AB89" s="2">
        <v>1.3</v>
      </c>
      <c r="AC89" s="6">
        <v>1204</v>
      </c>
      <c r="AD89" s="2">
        <v>22</v>
      </c>
      <c r="AE89" s="2">
        <v>0.00213</v>
      </c>
      <c r="AF89" s="2">
        <v>2</v>
      </c>
      <c r="AG89" s="2">
        <v>4</v>
      </c>
      <c r="AH89" s="2">
        <v>32</v>
      </c>
      <c r="AI89" s="2">
        <v>14</v>
      </c>
      <c r="AJ89" s="2">
        <v>0</v>
      </c>
      <c r="AK89" s="2"/>
      <c r="AL89" s="2">
        <v>6</v>
      </c>
      <c r="AM89" s="2"/>
      <c r="AN89" s="2"/>
      <c r="AO89" s="2"/>
      <c r="AP89" s="2"/>
      <c r="AQ89" s="2">
        <v>5.5</v>
      </c>
      <c r="AR89" s="2">
        <v>16</v>
      </c>
      <c r="AS89" s="2">
        <v>1</v>
      </c>
      <c r="AT89" s="2">
        <v>2</v>
      </c>
      <c r="AU89" s="2">
        <v>8</v>
      </c>
      <c r="AV89" s="2">
        <v>2</v>
      </c>
      <c r="AW89" s="2">
        <v>2</v>
      </c>
      <c r="AX89" s="2">
        <v>1</v>
      </c>
      <c r="AY89" s="6">
        <v>3</v>
      </c>
      <c r="AZ89" s="2">
        <v>1</v>
      </c>
      <c r="BA89" s="2"/>
      <c r="BB89" s="2">
        <v>385</v>
      </c>
      <c r="BC89" s="2">
        <v>3</v>
      </c>
      <c r="BD89" s="2">
        <v>2</v>
      </c>
      <c r="BE89" s="2"/>
      <c r="BF89" s="2"/>
      <c r="BI89" s="82"/>
      <c r="BL89" s="82"/>
      <c r="BN89" s="82"/>
      <c r="BS89" s="82"/>
      <c r="BY89" s="2"/>
    </row>
    <row r="90" spans="1:77" ht="12.75">
      <c r="A90" s="24" t="s">
        <v>459</v>
      </c>
      <c r="B90" s="2">
        <v>8</v>
      </c>
      <c r="C90" s="2" t="s">
        <v>450</v>
      </c>
      <c r="D90" s="2" t="s">
        <v>457</v>
      </c>
      <c r="E90" s="2" t="s">
        <v>460</v>
      </c>
      <c r="F90" s="2">
        <v>2</v>
      </c>
      <c r="G90" s="4">
        <v>1924</v>
      </c>
      <c r="H90" s="2"/>
      <c r="I90" s="2">
        <v>0</v>
      </c>
      <c r="J90" s="2">
        <v>0</v>
      </c>
      <c r="K90" s="2">
        <v>1</v>
      </c>
      <c r="L90" s="2">
        <v>2</v>
      </c>
      <c r="M90" s="2" t="s">
        <v>190</v>
      </c>
      <c r="N90" s="2">
        <v>3</v>
      </c>
      <c r="O90" s="2">
        <v>2</v>
      </c>
      <c r="P90" s="2">
        <v>1</v>
      </c>
      <c r="Q90" s="2">
        <v>17</v>
      </c>
      <c r="R90" s="2">
        <v>2</v>
      </c>
      <c r="S90" s="2">
        <v>2</v>
      </c>
      <c r="T90" s="2">
        <v>2</v>
      </c>
      <c r="U90" s="2">
        <v>2</v>
      </c>
      <c r="V90" s="2">
        <v>4</v>
      </c>
      <c r="W90" s="2">
        <v>6</v>
      </c>
      <c r="X90" s="2">
        <v>3</v>
      </c>
      <c r="Y90" s="2">
        <v>3</v>
      </c>
      <c r="Z90" s="2">
        <v>2</v>
      </c>
      <c r="AA90" s="2">
        <v>1</v>
      </c>
      <c r="AB90" s="2">
        <v>0.29375</v>
      </c>
      <c r="AC90" s="6">
        <v>565</v>
      </c>
      <c r="AD90" s="2">
        <v>501</v>
      </c>
      <c r="AE90" s="2">
        <v>0.0053</v>
      </c>
      <c r="AF90" s="2">
        <v>2</v>
      </c>
      <c r="AG90" s="2">
        <v>4</v>
      </c>
      <c r="AH90" s="2">
        <v>17</v>
      </c>
      <c r="AI90" s="2">
        <v>17</v>
      </c>
      <c r="AJ90" s="2">
        <v>0</v>
      </c>
      <c r="AK90" s="2"/>
      <c r="AL90" s="2">
        <v>6</v>
      </c>
      <c r="AM90" s="2"/>
      <c r="AN90" s="2"/>
      <c r="AO90" s="2"/>
      <c r="AP90" s="2"/>
      <c r="AQ90" s="2">
        <v>7.5</v>
      </c>
      <c r="AR90" s="2">
        <v>17</v>
      </c>
      <c r="AS90" s="2">
        <v>1</v>
      </c>
      <c r="AT90" s="2">
        <v>2</v>
      </c>
      <c r="AU90" s="2">
        <v>6</v>
      </c>
      <c r="AV90" s="2">
        <v>1</v>
      </c>
      <c r="AW90" s="2">
        <v>2</v>
      </c>
      <c r="AX90" s="2">
        <v>1</v>
      </c>
      <c r="AY90" s="6">
        <v>3</v>
      </c>
      <c r="AZ90" s="2">
        <v>2</v>
      </c>
      <c r="BA90" s="2"/>
      <c r="BB90" s="2">
        <v>19.4</v>
      </c>
      <c r="BC90" s="2">
        <v>3</v>
      </c>
      <c r="BD90" s="2">
        <v>2</v>
      </c>
      <c r="BE90" s="2"/>
      <c r="BF90" s="2"/>
      <c r="BI90" s="82"/>
      <c r="BL90" s="82"/>
      <c r="BN90" s="82"/>
      <c r="BS90" s="82"/>
      <c r="BY90" s="2"/>
    </row>
    <row r="91" spans="1:77" ht="12.75">
      <c r="A91" s="24" t="s">
        <v>461</v>
      </c>
      <c r="B91" s="2">
        <v>8</v>
      </c>
      <c r="C91" s="2" t="s">
        <v>462</v>
      </c>
      <c r="D91" s="36" t="s">
        <v>454</v>
      </c>
      <c r="E91" s="2" t="s">
        <v>463</v>
      </c>
      <c r="F91" s="2">
        <v>2</v>
      </c>
      <c r="G91" s="4">
        <v>1968</v>
      </c>
      <c r="H91" s="2"/>
      <c r="I91" s="2">
        <v>5</v>
      </c>
      <c r="J91" s="2">
        <v>6</v>
      </c>
      <c r="K91" s="2">
        <v>2</v>
      </c>
      <c r="L91" s="2">
        <v>2</v>
      </c>
      <c r="M91" s="2">
        <v>4</v>
      </c>
      <c r="N91" s="2">
        <v>3</v>
      </c>
      <c r="O91" s="2">
        <v>2</v>
      </c>
      <c r="P91" s="2">
        <v>1</v>
      </c>
      <c r="Q91" s="2">
        <v>29</v>
      </c>
      <c r="R91" s="2">
        <v>2</v>
      </c>
      <c r="S91" s="2">
        <v>2</v>
      </c>
      <c r="T91" s="2">
        <v>2</v>
      </c>
      <c r="U91" s="2">
        <v>2</v>
      </c>
      <c r="V91" s="2">
        <v>4</v>
      </c>
      <c r="W91" s="2">
        <v>6</v>
      </c>
      <c r="X91" s="2">
        <v>3</v>
      </c>
      <c r="Y91" s="2">
        <v>2</v>
      </c>
      <c r="Z91" s="2">
        <v>2</v>
      </c>
      <c r="AA91" s="2">
        <v>1</v>
      </c>
      <c r="AB91" s="2">
        <v>2.91</v>
      </c>
      <c r="AC91" s="6">
        <v>1170</v>
      </c>
      <c r="AD91" s="2">
        <v>501</v>
      </c>
      <c r="AE91" s="2">
        <v>0.00259</v>
      </c>
      <c r="AF91" s="2">
        <v>2</v>
      </c>
      <c r="AG91" s="2">
        <v>4</v>
      </c>
      <c r="AH91" s="2">
        <v>31</v>
      </c>
      <c r="AI91" s="2">
        <v>29</v>
      </c>
      <c r="AJ91" s="2">
        <v>0</v>
      </c>
      <c r="AK91" s="2"/>
      <c r="AL91" s="2">
        <v>6</v>
      </c>
      <c r="AM91" s="2"/>
      <c r="AN91" s="2"/>
      <c r="AO91" s="2"/>
      <c r="AP91" s="2"/>
      <c r="AQ91" s="2">
        <v>12</v>
      </c>
      <c r="AR91" s="2">
        <v>29</v>
      </c>
      <c r="AS91" s="2">
        <v>1</v>
      </c>
      <c r="AT91" s="2">
        <v>2</v>
      </c>
      <c r="AU91" s="2">
        <v>5</v>
      </c>
      <c r="AV91" s="2">
        <v>1</v>
      </c>
      <c r="AW91" s="2">
        <v>2</v>
      </c>
      <c r="AX91" s="2">
        <v>1</v>
      </c>
      <c r="AY91" s="6">
        <v>1</v>
      </c>
      <c r="AZ91" s="2">
        <v>2</v>
      </c>
      <c r="BA91" s="2"/>
      <c r="BB91" s="2">
        <v>62.8</v>
      </c>
      <c r="BC91" s="2">
        <v>3</v>
      </c>
      <c r="BD91" s="2">
        <v>2</v>
      </c>
      <c r="BE91" s="2"/>
      <c r="BF91" s="2"/>
      <c r="BI91" s="82"/>
      <c r="BL91" s="82"/>
      <c r="BN91" s="82"/>
      <c r="BS91" s="82"/>
      <c r="BY91" s="2"/>
    </row>
    <row r="92" spans="1:77" ht="12.75">
      <c r="A92" s="24" t="s">
        <v>464</v>
      </c>
      <c r="B92" s="2">
        <v>8</v>
      </c>
      <c r="C92" s="2" t="s">
        <v>462</v>
      </c>
      <c r="D92" s="36" t="s">
        <v>454</v>
      </c>
      <c r="E92" s="2" t="s">
        <v>465</v>
      </c>
      <c r="F92" s="2">
        <v>2</v>
      </c>
      <c r="G92" s="4">
        <v>1971</v>
      </c>
      <c r="H92" s="2"/>
      <c r="I92" s="2">
        <v>3</v>
      </c>
      <c r="J92" s="2">
        <v>3</v>
      </c>
      <c r="K92" s="2">
        <v>1</v>
      </c>
      <c r="L92" s="2">
        <v>2</v>
      </c>
      <c r="M92" s="2">
        <v>4</v>
      </c>
      <c r="N92" s="2"/>
      <c r="O92" s="2">
        <v>2</v>
      </c>
      <c r="P92" s="2">
        <v>1</v>
      </c>
      <c r="Q92" s="2">
        <v>22</v>
      </c>
      <c r="R92" s="2">
        <v>2</v>
      </c>
      <c r="S92" s="2">
        <v>2</v>
      </c>
      <c r="T92" s="2">
        <v>2</v>
      </c>
      <c r="U92" s="2">
        <v>2</v>
      </c>
      <c r="V92" s="2">
        <v>4</v>
      </c>
      <c r="W92" s="2">
        <v>6</v>
      </c>
      <c r="X92" s="2">
        <v>3</v>
      </c>
      <c r="Y92" s="2">
        <v>2</v>
      </c>
      <c r="Z92" s="2">
        <v>2</v>
      </c>
      <c r="AA92" s="2">
        <v>1</v>
      </c>
      <c r="AB92" s="2">
        <v>1.04</v>
      </c>
      <c r="AC92" s="6">
        <v>1259</v>
      </c>
      <c r="AD92" s="2">
        <v>330</v>
      </c>
      <c r="AE92" s="2">
        <v>0.00356</v>
      </c>
      <c r="AF92" s="2">
        <v>2</v>
      </c>
      <c r="AG92" s="2">
        <v>4</v>
      </c>
      <c r="AH92" s="2">
        <v>23</v>
      </c>
      <c r="AI92" s="2">
        <v>21.5</v>
      </c>
      <c r="AJ92" s="2">
        <v>0</v>
      </c>
      <c r="AK92" s="2"/>
      <c r="AL92" s="2">
        <v>6</v>
      </c>
      <c r="AM92" s="2"/>
      <c r="AN92" s="2"/>
      <c r="AO92" s="2"/>
      <c r="AP92" s="2"/>
      <c r="AQ92" s="2">
        <v>5.5</v>
      </c>
      <c r="AR92" s="2">
        <v>22</v>
      </c>
      <c r="AS92" s="2">
        <v>1</v>
      </c>
      <c r="AT92" s="2">
        <v>2</v>
      </c>
      <c r="AU92" s="2">
        <v>6</v>
      </c>
      <c r="AV92" s="2">
        <v>1</v>
      </c>
      <c r="AW92" s="2">
        <v>2</v>
      </c>
      <c r="AX92" s="2">
        <v>4</v>
      </c>
      <c r="AY92" s="6">
        <v>1</v>
      </c>
      <c r="AZ92" s="2">
        <v>1</v>
      </c>
      <c r="BA92" s="2"/>
      <c r="BB92" s="2">
        <v>279</v>
      </c>
      <c r="BC92" s="2">
        <v>3</v>
      </c>
      <c r="BD92" s="2">
        <v>2</v>
      </c>
      <c r="BE92" s="2"/>
      <c r="BF92" s="2"/>
      <c r="BI92" s="82"/>
      <c r="BL92" s="82"/>
      <c r="BN92" s="82"/>
      <c r="BS92" s="82"/>
      <c r="BY92" s="2"/>
    </row>
    <row r="93" spans="1:77" ht="12.75">
      <c r="A93" s="24" t="s">
        <v>466</v>
      </c>
      <c r="B93" s="2">
        <v>8</v>
      </c>
      <c r="C93" s="2" t="s">
        <v>462</v>
      </c>
      <c r="D93" s="36" t="s">
        <v>454</v>
      </c>
      <c r="E93" s="2" t="s">
        <v>467</v>
      </c>
      <c r="F93" s="2">
        <v>2</v>
      </c>
      <c r="G93" s="4">
        <v>1971</v>
      </c>
      <c r="H93" s="2"/>
      <c r="I93" s="2">
        <v>2</v>
      </c>
      <c r="J93" s="2">
        <v>2</v>
      </c>
      <c r="K93" s="2">
        <v>2</v>
      </c>
      <c r="L93" s="2">
        <v>2</v>
      </c>
      <c r="M93" s="2">
        <v>4</v>
      </c>
      <c r="N93" s="2">
        <v>7</v>
      </c>
      <c r="O93" s="2">
        <v>2</v>
      </c>
      <c r="P93" s="2">
        <v>1</v>
      </c>
      <c r="Q93" s="2">
        <v>22</v>
      </c>
      <c r="R93" s="2">
        <v>2</v>
      </c>
      <c r="S93" s="2">
        <v>2</v>
      </c>
      <c r="T93" s="2">
        <v>2</v>
      </c>
      <c r="U93" s="2">
        <v>2</v>
      </c>
      <c r="V93" s="2">
        <v>4</v>
      </c>
      <c r="W93" s="2">
        <v>6</v>
      </c>
      <c r="X93" s="2">
        <v>3</v>
      </c>
      <c r="Y93" s="2">
        <v>1</v>
      </c>
      <c r="Z93" s="2">
        <v>2</v>
      </c>
      <c r="AA93" s="2">
        <v>1</v>
      </c>
      <c r="AB93" s="2">
        <v>0.885</v>
      </c>
      <c r="AC93" s="6">
        <v>668</v>
      </c>
      <c r="AD93" s="2">
        <v>501</v>
      </c>
      <c r="AE93" s="2">
        <v>0.00667</v>
      </c>
      <c r="AF93" s="2">
        <v>2</v>
      </c>
      <c r="AG93" s="2">
        <v>4</v>
      </c>
      <c r="AH93" s="2">
        <v>26</v>
      </c>
      <c r="AI93" s="2">
        <v>22</v>
      </c>
      <c r="AJ93" s="2">
        <v>0</v>
      </c>
      <c r="AK93" s="2"/>
      <c r="AL93" s="2"/>
      <c r="AM93" s="2"/>
      <c r="AN93" s="2"/>
      <c r="AO93" s="2"/>
      <c r="AP93" s="2"/>
      <c r="AQ93" s="2">
        <v>5.5</v>
      </c>
      <c r="AR93" s="2">
        <v>22</v>
      </c>
      <c r="AS93" s="2">
        <v>1</v>
      </c>
      <c r="AT93" s="2">
        <v>2</v>
      </c>
      <c r="AU93" s="2">
        <v>5</v>
      </c>
      <c r="AV93" s="2">
        <v>1</v>
      </c>
      <c r="AW93" s="2">
        <v>2</v>
      </c>
      <c r="AX93" s="2">
        <v>1</v>
      </c>
      <c r="AY93" s="6">
        <v>2</v>
      </c>
      <c r="AZ93" s="2">
        <v>1</v>
      </c>
      <c r="BA93" s="2"/>
      <c r="BB93" s="2">
        <v>66</v>
      </c>
      <c r="BC93" s="2">
        <v>1</v>
      </c>
      <c r="BD93" s="2">
        <v>2</v>
      </c>
      <c r="BE93" s="2"/>
      <c r="BF93" s="2"/>
      <c r="BI93" s="82"/>
      <c r="BL93" s="82"/>
      <c r="BN93" s="82"/>
      <c r="BS93" s="82"/>
      <c r="BY93" s="2"/>
    </row>
    <row r="94" spans="1:77" ht="12.75">
      <c r="A94" s="24" t="s">
        <v>468</v>
      </c>
      <c r="B94" s="2">
        <v>8</v>
      </c>
      <c r="C94" s="2" t="s">
        <v>462</v>
      </c>
      <c r="D94" s="36" t="s">
        <v>454</v>
      </c>
      <c r="E94" s="2" t="s">
        <v>469</v>
      </c>
      <c r="F94" s="2">
        <v>2</v>
      </c>
      <c r="G94" s="4">
        <v>1969</v>
      </c>
      <c r="H94" s="2"/>
      <c r="I94" s="2">
        <v>4</v>
      </c>
      <c r="J94" s="2">
        <v>5</v>
      </c>
      <c r="K94" s="2">
        <v>1</v>
      </c>
      <c r="L94" s="2">
        <v>2</v>
      </c>
      <c r="M94" s="2">
        <v>4</v>
      </c>
      <c r="N94" s="2">
        <v>4</v>
      </c>
      <c r="O94" s="2">
        <v>2</v>
      </c>
      <c r="P94" s="2">
        <v>1</v>
      </c>
      <c r="Q94" s="2">
        <v>26</v>
      </c>
      <c r="R94" s="2">
        <v>2</v>
      </c>
      <c r="S94" s="2">
        <v>2</v>
      </c>
      <c r="T94" s="2">
        <v>2</v>
      </c>
      <c r="U94" s="2">
        <v>2</v>
      </c>
      <c r="V94" s="2">
        <v>4</v>
      </c>
      <c r="W94" s="2">
        <v>6</v>
      </c>
      <c r="X94" s="2">
        <v>3</v>
      </c>
      <c r="Y94" s="2">
        <v>2</v>
      </c>
      <c r="Z94" s="2">
        <v>3</v>
      </c>
      <c r="AA94" s="2">
        <v>1</v>
      </c>
      <c r="AB94" s="2">
        <v>3.84</v>
      </c>
      <c r="AC94" s="6">
        <v>1339</v>
      </c>
      <c r="AD94" s="2">
        <v>501</v>
      </c>
      <c r="AE94" s="2">
        <v>0.00331</v>
      </c>
      <c r="AF94" s="2">
        <v>3</v>
      </c>
      <c r="AG94" s="2">
        <v>2</v>
      </c>
      <c r="AH94" s="2">
        <v>28</v>
      </c>
      <c r="AI94" s="2">
        <v>26</v>
      </c>
      <c r="AJ94" s="2">
        <v>0</v>
      </c>
      <c r="AK94" s="2"/>
      <c r="AL94" s="2">
        <v>6</v>
      </c>
      <c r="AM94" s="2"/>
      <c r="AN94" s="2"/>
      <c r="AO94" s="2"/>
      <c r="AP94" s="2"/>
      <c r="AQ94" s="2">
        <v>8</v>
      </c>
      <c r="AR94" s="2">
        <v>26</v>
      </c>
      <c r="AS94" s="2">
        <v>1</v>
      </c>
      <c r="AT94" s="2">
        <v>2</v>
      </c>
      <c r="AU94" s="2">
        <v>7</v>
      </c>
      <c r="AV94" s="2">
        <v>1</v>
      </c>
      <c r="AW94" s="2">
        <v>2</v>
      </c>
      <c r="AX94" s="2"/>
      <c r="AY94" s="6">
        <v>2</v>
      </c>
      <c r="AZ94" s="2">
        <v>1</v>
      </c>
      <c r="BA94" s="2"/>
      <c r="BB94" s="2">
        <v>78</v>
      </c>
      <c r="BC94" s="2">
        <v>3</v>
      </c>
      <c r="BD94" s="2">
        <v>2</v>
      </c>
      <c r="BE94" s="2"/>
      <c r="BF94" s="2"/>
      <c r="BI94" s="82"/>
      <c r="BL94" s="82"/>
      <c r="BN94" s="82"/>
      <c r="BS94" s="82"/>
      <c r="BY94" s="2"/>
    </row>
    <row r="95" spans="1:77" ht="12.75">
      <c r="A95" s="37" t="s">
        <v>470</v>
      </c>
      <c r="B95" s="7">
        <v>9</v>
      </c>
      <c r="C95" s="7" t="s">
        <v>471</v>
      </c>
      <c r="D95" s="7" t="s">
        <v>472</v>
      </c>
      <c r="E95" s="7" t="s">
        <v>473</v>
      </c>
      <c r="F95" s="7">
        <v>3</v>
      </c>
      <c r="G95" s="38">
        <v>1990</v>
      </c>
      <c r="H95" s="7">
        <v>8</v>
      </c>
      <c r="I95" s="7">
        <v>2</v>
      </c>
      <c r="J95" s="7">
        <v>2</v>
      </c>
      <c r="K95" s="7">
        <v>1</v>
      </c>
      <c r="L95" s="7">
        <v>1</v>
      </c>
      <c r="M95" s="7">
        <v>3</v>
      </c>
      <c r="N95" s="7">
        <v>2</v>
      </c>
      <c r="O95" s="7">
        <v>2</v>
      </c>
      <c r="P95" s="7">
        <v>1</v>
      </c>
      <c r="Q95" s="7">
        <v>66</v>
      </c>
      <c r="R95" s="7">
        <v>3</v>
      </c>
      <c r="S95" s="7">
        <v>2</v>
      </c>
      <c r="T95" s="7">
        <v>1</v>
      </c>
      <c r="U95" s="7">
        <v>2</v>
      </c>
      <c r="V95" s="7">
        <v>3</v>
      </c>
      <c r="W95" s="7">
        <v>3</v>
      </c>
      <c r="X95" s="7">
        <v>3</v>
      </c>
      <c r="Y95" s="7">
        <v>2</v>
      </c>
      <c r="Z95" s="7">
        <v>3</v>
      </c>
      <c r="AA95" s="7">
        <v>1</v>
      </c>
      <c r="AB95" s="7">
        <v>4.23</v>
      </c>
      <c r="AC95" s="39">
        <v>3380</v>
      </c>
      <c r="AD95" s="7">
        <v>101</v>
      </c>
      <c r="AE95" s="7">
        <v>0.0015</v>
      </c>
      <c r="AF95" s="7">
        <v>1</v>
      </c>
      <c r="AG95" s="7">
        <v>3</v>
      </c>
      <c r="AH95" s="7">
        <v>27</v>
      </c>
      <c r="AI95" s="7">
        <v>30</v>
      </c>
      <c r="AJ95" s="7">
        <v>0</v>
      </c>
      <c r="AK95" s="7"/>
      <c r="AL95" s="7">
        <v>6</v>
      </c>
      <c r="AM95" s="7"/>
      <c r="AN95" s="7"/>
      <c r="AO95" s="7"/>
      <c r="AP95" s="7">
        <v>140</v>
      </c>
      <c r="AQ95" s="7">
        <v>13.8</v>
      </c>
      <c r="AR95" s="7">
        <v>67</v>
      </c>
      <c r="AS95" s="7">
        <v>1</v>
      </c>
      <c r="AT95" s="7">
        <v>2</v>
      </c>
      <c r="AU95" s="7">
        <v>3</v>
      </c>
      <c r="AV95" s="7">
        <v>2</v>
      </c>
      <c r="AW95" s="7">
        <v>2</v>
      </c>
      <c r="AX95" s="7"/>
      <c r="AY95" s="39">
        <v>1</v>
      </c>
      <c r="AZ95" s="7">
        <v>1</v>
      </c>
      <c r="BA95" s="7"/>
      <c r="BB95" s="7">
        <v>813</v>
      </c>
      <c r="BC95" s="7">
        <v>3</v>
      </c>
      <c r="BD95" s="7">
        <v>2</v>
      </c>
      <c r="BE95" s="7"/>
      <c r="BF95" s="7"/>
      <c r="BI95" s="82"/>
      <c r="BL95" s="82"/>
      <c r="BN95" s="82"/>
      <c r="BS95" s="82"/>
      <c r="BY95" s="7"/>
    </row>
    <row r="96" spans="1:77" ht="12.75">
      <c r="A96" s="24" t="s">
        <v>474</v>
      </c>
      <c r="B96" s="2">
        <v>9</v>
      </c>
      <c r="C96" s="2" t="s">
        <v>475</v>
      </c>
      <c r="D96" s="2" t="s">
        <v>476</v>
      </c>
      <c r="E96" s="2" t="s">
        <v>477</v>
      </c>
      <c r="F96" s="2">
        <v>3</v>
      </c>
      <c r="G96" s="4">
        <v>1965</v>
      </c>
      <c r="H96" s="2">
        <v>5</v>
      </c>
      <c r="I96" s="2">
        <v>1</v>
      </c>
      <c r="J96" s="2">
        <v>3</v>
      </c>
      <c r="K96" s="2">
        <v>1</v>
      </c>
      <c r="L96" s="2">
        <v>2</v>
      </c>
      <c r="M96" s="2">
        <v>3</v>
      </c>
      <c r="N96" s="2"/>
      <c r="O96" s="2">
        <v>2</v>
      </c>
      <c r="P96" s="2">
        <v>1</v>
      </c>
      <c r="Q96" s="2">
        <v>24</v>
      </c>
      <c r="R96" s="2">
        <v>2</v>
      </c>
      <c r="S96" s="2">
        <v>2</v>
      </c>
      <c r="T96" s="2">
        <v>2</v>
      </c>
      <c r="U96" s="2">
        <v>2</v>
      </c>
      <c r="V96" s="2">
        <v>4</v>
      </c>
      <c r="W96" s="2">
        <v>6</v>
      </c>
      <c r="X96" s="2">
        <v>3</v>
      </c>
      <c r="Y96" s="2">
        <v>2</v>
      </c>
      <c r="Z96" s="2">
        <v>2</v>
      </c>
      <c r="AA96" s="2">
        <v>1</v>
      </c>
      <c r="AB96" s="2">
        <v>2.25</v>
      </c>
      <c r="AC96" s="6">
        <v>512</v>
      </c>
      <c r="AD96" s="2">
        <v>501</v>
      </c>
      <c r="AE96" s="2">
        <v>0.0021</v>
      </c>
      <c r="AF96" s="2">
        <v>2</v>
      </c>
      <c r="AG96" s="2">
        <v>4</v>
      </c>
      <c r="AH96" s="2">
        <v>20</v>
      </c>
      <c r="AI96" s="2">
        <v>20</v>
      </c>
      <c r="AJ96" s="2">
        <v>0</v>
      </c>
      <c r="AK96" s="2"/>
      <c r="AL96" s="2">
        <v>6</v>
      </c>
      <c r="AM96" s="2"/>
      <c r="AN96" s="2"/>
      <c r="AO96" s="2"/>
      <c r="AP96" s="2">
        <v>40</v>
      </c>
      <c r="AQ96" s="2">
        <v>7</v>
      </c>
      <c r="AR96" s="2">
        <v>24</v>
      </c>
      <c r="AS96" s="2">
        <v>1</v>
      </c>
      <c r="AT96" s="2">
        <v>2</v>
      </c>
      <c r="AU96" s="2">
        <v>4</v>
      </c>
      <c r="AV96" s="2">
        <v>1</v>
      </c>
      <c r="AW96" s="2">
        <v>1</v>
      </c>
      <c r="AX96" s="2"/>
      <c r="AY96" s="6">
        <v>1</v>
      </c>
      <c r="AZ96" s="2">
        <v>1</v>
      </c>
      <c r="BA96" s="2"/>
      <c r="BB96" s="2">
        <v>300</v>
      </c>
      <c r="BC96" s="2">
        <v>3</v>
      </c>
      <c r="BD96" s="2"/>
      <c r="BE96" s="2"/>
      <c r="BF96" s="2"/>
      <c r="BI96" s="82"/>
      <c r="BL96" s="82"/>
      <c r="BN96" s="82"/>
      <c r="BS96" s="82"/>
      <c r="BY96" s="2"/>
    </row>
    <row r="97" spans="1:77" ht="12.75">
      <c r="A97" s="40" t="s">
        <v>478</v>
      </c>
      <c r="B97" s="2">
        <v>9</v>
      </c>
      <c r="C97" s="2" t="s">
        <v>479</v>
      </c>
      <c r="D97" s="36" t="s">
        <v>480</v>
      </c>
      <c r="E97" s="2" t="s">
        <v>481</v>
      </c>
      <c r="F97" s="2">
        <v>2</v>
      </c>
      <c r="G97" s="4">
        <v>1963</v>
      </c>
      <c r="H97" s="2">
        <v>5</v>
      </c>
      <c r="I97" s="2">
        <v>22</v>
      </c>
      <c r="J97" s="2">
        <v>27</v>
      </c>
      <c r="K97" s="2">
        <v>1</v>
      </c>
      <c r="L97" s="2">
        <v>2</v>
      </c>
      <c r="M97" s="2">
        <v>5</v>
      </c>
      <c r="N97" s="2"/>
      <c r="O97" s="2">
        <v>2</v>
      </c>
      <c r="P97" s="2">
        <v>1</v>
      </c>
      <c r="Q97" s="2">
        <v>22</v>
      </c>
      <c r="R97" s="2">
        <v>2</v>
      </c>
      <c r="S97" s="2">
        <v>2</v>
      </c>
      <c r="T97" s="2">
        <v>2</v>
      </c>
      <c r="U97" s="2">
        <v>2</v>
      </c>
      <c r="V97" s="2">
        <v>4</v>
      </c>
      <c r="W97" s="2">
        <v>6</v>
      </c>
      <c r="X97" s="2">
        <v>3</v>
      </c>
      <c r="Y97" s="2">
        <v>2</v>
      </c>
      <c r="Z97" s="2">
        <v>1</v>
      </c>
      <c r="AA97" s="2">
        <v>1</v>
      </c>
      <c r="AB97" s="2">
        <v>0.54</v>
      </c>
      <c r="AC97" s="6">
        <v>347</v>
      </c>
      <c r="AD97" s="2">
        <v>501</v>
      </c>
      <c r="AE97" s="2">
        <v>0.0055</v>
      </c>
      <c r="AF97" s="2">
        <v>2</v>
      </c>
      <c r="AG97" s="2">
        <v>4</v>
      </c>
      <c r="AH97" s="2">
        <v>34</v>
      </c>
      <c r="AI97" s="2">
        <v>20</v>
      </c>
      <c r="AJ97" s="2">
        <v>0</v>
      </c>
      <c r="AK97" s="2"/>
      <c r="AL97" s="2">
        <v>6</v>
      </c>
      <c r="AM97" s="2"/>
      <c r="AN97" s="2"/>
      <c r="AO97" s="2"/>
      <c r="AP97" s="7"/>
      <c r="AQ97" s="2">
        <v>7</v>
      </c>
      <c r="AR97" s="2">
        <v>20</v>
      </c>
      <c r="AS97" s="2">
        <v>1</v>
      </c>
      <c r="AT97" s="2">
        <v>2</v>
      </c>
      <c r="AU97" s="2">
        <v>5</v>
      </c>
      <c r="AV97" s="2">
        <v>1</v>
      </c>
      <c r="AW97" s="2">
        <v>1</v>
      </c>
      <c r="AX97" s="2"/>
      <c r="AY97" s="6">
        <v>1</v>
      </c>
      <c r="AZ97" s="2">
        <v>1</v>
      </c>
      <c r="BA97" s="2"/>
      <c r="BB97" s="2">
        <v>440</v>
      </c>
      <c r="BC97" s="2">
        <v>3</v>
      </c>
      <c r="BD97" s="2"/>
      <c r="BE97" s="2"/>
      <c r="BF97" s="2"/>
      <c r="BI97" s="82"/>
      <c r="BL97" s="82"/>
      <c r="BN97" s="82"/>
      <c r="BS97" s="82"/>
      <c r="BY97" s="2"/>
    </row>
    <row r="98" spans="1:77" ht="12.75">
      <c r="A98" s="40" t="s">
        <v>482</v>
      </c>
      <c r="B98" s="2">
        <v>9</v>
      </c>
      <c r="C98" s="2" t="s">
        <v>479</v>
      </c>
      <c r="D98" s="2" t="s">
        <v>457</v>
      </c>
      <c r="E98" s="2" t="s">
        <v>483</v>
      </c>
      <c r="F98" s="2">
        <v>2</v>
      </c>
      <c r="G98" s="4">
        <v>1928</v>
      </c>
      <c r="H98" s="2">
        <v>5</v>
      </c>
      <c r="I98" s="2">
        <v>14</v>
      </c>
      <c r="J98" s="2">
        <v>20</v>
      </c>
      <c r="K98" s="2">
        <v>3</v>
      </c>
      <c r="L98" s="2">
        <v>1</v>
      </c>
      <c r="M98" s="2">
        <v>3</v>
      </c>
      <c r="N98" s="2"/>
      <c r="O98" s="2">
        <v>2</v>
      </c>
      <c r="P98" s="2">
        <v>1</v>
      </c>
      <c r="Q98" s="2">
        <v>59</v>
      </c>
      <c r="R98" s="2">
        <v>2</v>
      </c>
      <c r="S98" s="2">
        <v>2</v>
      </c>
      <c r="T98" s="2">
        <v>2</v>
      </c>
      <c r="U98" s="2">
        <v>2</v>
      </c>
      <c r="V98" s="2">
        <v>4</v>
      </c>
      <c r="W98" s="2">
        <v>6</v>
      </c>
      <c r="X98" s="2">
        <v>3</v>
      </c>
      <c r="Y98" s="2">
        <v>2</v>
      </c>
      <c r="Z98" s="2">
        <v>2</v>
      </c>
      <c r="AA98" s="2">
        <v>1</v>
      </c>
      <c r="AB98" s="2">
        <v>2.07</v>
      </c>
      <c r="AC98" s="6">
        <v>1060</v>
      </c>
      <c r="AD98" s="2">
        <v>501</v>
      </c>
      <c r="AE98" s="2">
        <v>0.00308</v>
      </c>
      <c r="AF98" s="2">
        <v>2</v>
      </c>
      <c r="AG98" s="2">
        <v>4</v>
      </c>
      <c r="AH98" s="2">
        <v>40</v>
      </c>
      <c r="AI98" s="2">
        <v>24</v>
      </c>
      <c r="AJ98" s="2">
        <v>0</v>
      </c>
      <c r="AK98" s="2"/>
      <c r="AL98" s="2">
        <v>6</v>
      </c>
      <c r="AM98" s="2"/>
      <c r="AN98" s="2"/>
      <c r="AO98" s="2"/>
      <c r="AP98" s="2"/>
      <c r="AQ98" s="2">
        <v>10</v>
      </c>
      <c r="AR98" s="2">
        <v>24</v>
      </c>
      <c r="AS98" s="2">
        <v>1</v>
      </c>
      <c r="AT98" s="2">
        <v>2</v>
      </c>
      <c r="AU98" s="2">
        <v>3</v>
      </c>
      <c r="AV98" s="2">
        <v>1</v>
      </c>
      <c r="AW98" s="2">
        <v>2</v>
      </c>
      <c r="AX98" s="2"/>
      <c r="AY98" s="6">
        <v>1</v>
      </c>
      <c r="AZ98" s="2">
        <v>1</v>
      </c>
      <c r="BA98" s="2"/>
      <c r="BB98" s="2">
        <v>443</v>
      </c>
      <c r="BC98" s="2">
        <v>3</v>
      </c>
      <c r="BD98" s="2"/>
      <c r="BE98" s="2"/>
      <c r="BF98" s="2"/>
      <c r="BI98" s="82"/>
      <c r="BL98" s="82"/>
      <c r="BN98" s="82"/>
      <c r="BS98" s="82"/>
      <c r="BY98" s="2"/>
    </row>
    <row r="99" spans="1:77" s="74" customFormat="1" ht="12.75">
      <c r="A99" s="70" t="s">
        <v>484</v>
      </c>
      <c r="B99" s="71">
        <v>4</v>
      </c>
      <c r="C99" s="71" t="s">
        <v>294</v>
      </c>
      <c r="D99" s="71" t="s">
        <v>485</v>
      </c>
      <c r="E99" s="71" t="s">
        <v>486</v>
      </c>
      <c r="F99" s="71">
        <v>2</v>
      </c>
      <c r="G99" s="71">
        <v>1932</v>
      </c>
      <c r="H99" s="72">
        <v>3</v>
      </c>
      <c r="I99" s="71">
        <v>20</v>
      </c>
      <c r="J99" s="71">
        <v>40</v>
      </c>
      <c r="K99" s="71">
        <v>1</v>
      </c>
      <c r="L99" s="71">
        <v>2</v>
      </c>
      <c r="M99" s="71">
        <v>2</v>
      </c>
      <c r="N99" s="71">
        <v>9.2</v>
      </c>
      <c r="O99" s="71">
        <v>2</v>
      </c>
      <c r="P99" s="71">
        <v>1</v>
      </c>
      <c r="Q99" s="71">
        <v>17.9</v>
      </c>
      <c r="R99" s="71">
        <v>2</v>
      </c>
      <c r="S99" s="71"/>
      <c r="T99" s="71">
        <v>2</v>
      </c>
      <c r="U99" s="71"/>
      <c r="V99" s="71">
        <v>2</v>
      </c>
      <c r="W99" s="71">
        <v>7</v>
      </c>
      <c r="X99" s="71">
        <v>3</v>
      </c>
      <c r="Y99" s="71" t="s">
        <v>487</v>
      </c>
      <c r="Z99" s="71">
        <v>2</v>
      </c>
      <c r="AA99" s="71">
        <v>3</v>
      </c>
      <c r="AB99" s="71">
        <v>1.1</v>
      </c>
      <c r="AC99" s="73">
        <v>409</v>
      </c>
      <c r="AD99" s="71">
        <v>501</v>
      </c>
      <c r="AE99" s="71">
        <v>0.0026</v>
      </c>
      <c r="AF99" s="71">
        <v>2</v>
      </c>
      <c r="AG99" s="71">
        <v>4</v>
      </c>
      <c r="AH99" s="71">
        <v>37.7</v>
      </c>
      <c r="AI99" s="71">
        <v>15.5</v>
      </c>
      <c r="AJ99" s="71"/>
      <c r="AK99" s="71"/>
      <c r="AL99" s="71"/>
      <c r="AM99" s="71"/>
      <c r="AN99" s="71"/>
      <c r="AO99" s="71"/>
      <c r="AP99" s="71">
        <v>17</v>
      </c>
      <c r="AQ99" s="71">
        <v>3.7</v>
      </c>
      <c r="AR99" s="71">
        <v>17.9</v>
      </c>
      <c r="AS99" s="71">
        <v>1</v>
      </c>
      <c r="AT99" s="71">
        <v>2</v>
      </c>
      <c r="AU99" s="71">
        <v>2</v>
      </c>
      <c r="AV99" s="71">
        <v>2</v>
      </c>
      <c r="AW99" s="71"/>
      <c r="AX99" s="71">
        <v>1</v>
      </c>
      <c r="AY99" s="71">
        <v>1</v>
      </c>
      <c r="AZ99" s="71">
        <v>1</v>
      </c>
      <c r="BA99" s="71"/>
      <c r="BB99" s="71">
        <v>218</v>
      </c>
      <c r="BC99" s="71">
        <v>3</v>
      </c>
      <c r="BD99" s="71"/>
      <c r="BE99" s="71"/>
      <c r="BF99" s="71"/>
      <c r="BH99" s="75" t="e">
        <f>EXP((-0.297*LN(AR99))+(0.361*LN(BB99))+(0.409*(AH99/AI99))+(0.014*#REF!)+(0.0049*(AC99/AI99))-0.703)</f>
        <v>#REF!</v>
      </c>
      <c r="BI99" s="82">
        <f>AC99*BB99/AR99</f>
        <v>4981.117318435755</v>
      </c>
      <c r="BJ99" s="75">
        <f>$AC99^0.75*$BB99^0.5*(50+$AH99-$AI99)^0.5/$AR99</f>
        <v>637.4355720850467</v>
      </c>
      <c r="BK99" s="75">
        <f>$AC99^0.75*$BB99^0.5/$AR99</f>
        <v>75.01838265571746</v>
      </c>
      <c r="BL99" s="82">
        <f>AC99/AR99</f>
        <v>22.849162011173185</v>
      </c>
      <c r="BM99" s="75">
        <f>$AC99*$BB99*($AF99^2)*($AS99^1.5)/$AB99</f>
        <v>324225.45454545453</v>
      </c>
      <c r="BN99" s="82">
        <f>$AC99^0.3*$BB99*($AF99^2)*($AS99^1.5)</f>
        <v>5297.042742604573</v>
      </c>
      <c r="BO99" s="75">
        <f>$AC99*$BB99*($AF99^2)*($AS99^1.5)</f>
        <v>356648</v>
      </c>
      <c r="BP99" s="75">
        <f>$AC99*$BB99</f>
        <v>89162</v>
      </c>
      <c r="BQ99" s="75">
        <f>$AC99/$AR99</f>
        <v>22.849162011173185</v>
      </c>
      <c r="BR99" s="75">
        <f>$AC99*$BB99/($AR99*$AI99)</f>
        <v>321.36240764101643</v>
      </c>
      <c r="BS99" s="82">
        <f>AQ99*(AC99/(AR99*AQ99^1.5))^0.33</f>
        <v>5.437121801115862</v>
      </c>
      <c r="BT99" s="75">
        <f>$AC99^0.5*$BB99*$AQ99*$AF99*$V99^0.5/$AI99</f>
        <v>2976.6869740707534</v>
      </c>
      <c r="BU99" s="75">
        <f>$AC99^0.5*$BB99*$AQ99*$V99^0.5/$AI99</f>
        <v>1488.3434870353767</v>
      </c>
      <c r="BV99" s="75">
        <f>$AC99^0.5*$BB99*$AQ99/$AI99</f>
        <v>1052.4177724175472</v>
      </c>
      <c r="BW99" s="75">
        <f>$AC99^0.333*$BB99^0.3333*$AQ99^0.5/($AI99*$AR99)</f>
        <v>0.3090491431044</v>
      </c>
      <c r="BY99" s="71">
        <v>40</v>
      </c>
    </row>
    <row r="100" spans="1:77" s="68" customFormat="1" ht="12.75">
      <c r="A100" s="65" t="s">
        <v>488</v>
      </c>
      <c r="B100" s="66">
        <v>5</v>
      </c>
      <c r="C100" s="66" t="s">
        <v>489</v>
      </c>
      <c r="D100" s="66" t="s">
        <v>397</v>
      </c>
      <c r="E100" s="66" t="s">
        <v>490</v>
      </c>
      <c r="F100" s="66">
        <v>1</v>
      </c>
      <c r="G100" s="66">
        <v>1975</v>
      </c>
      <c r="H100" s="64">
        <v>3</v>
      </c>
      <c r="I100" s="66">
        <v>18</v>
      </c>
      <c r="J100" s="66">
        <v>26</v>
      </c>
      <c r="K100" s="66">
        <v>2</v>
      </c>
      <c r="L100" s="66">
        <v>2</v>
      </c>
      <c r="M100" s="66">
        <v>2</v>
      </c>
      <c r="N100" s="66">
        <v>1.5</v>
      </c>
      <c r="O100" s="66">
        <v>2</v>
      </c>
      <c r="P100" s="66">
        <v>1</v>
      </c>
      <c r="Q100" s="66">
        <v>32.8</v>
      </c>
      <c r="R100" s="66">
        <v>2</v>
      </c>
      <c r="S100" s="66" t="s">
        <v>491</v>
      </c>
      <c r="T100" s="66">
        <v>2</v>
      </c>
      <c r="U100" s="66" t="s">
        <v>491</v>
      </c>
      <c r="V100" s="66">
        <v>4.5</v>
      </c>
      <c r="W100" s="66">
        <v>5</v>
      </c>
      <c r="X100" s="66"/>
      <c r="Y100" s="66">
        <v>1</v>
      </c>
      <c r="Z100" s="66">
        <v>2</v>
      </c>
      <c r="AA100" s="66">
        <v>3</v>
      </c>
      <c r="AB100" s="66">
        <v>3.17</v>
      </c>
      <c r="AC100" s="66">
        <v>1235</v>
      </c>
      <c r="AD100" s="66">
        <v>501</v>
      </c>
      <c r="AE100" s="66">
        <v>0.00109</v>
      </c>
      <c r="AF100" s="66">
        <v>2</v>
      </c>
      <c r="AG100" s="66">
        <v>1</v>
      </c>
      <c r="AH100" s="66">
        <v>34</v>
      </c>
      <c r="AI100" s="66">
        <v>30</v>
      </c>
      <c r="AJ100" s="66"/>
      <c r="AK100" s="66" t="s">
        <v>492</v>
      </c>
      <c r="AL100" s="66">
        <v>6</v>
      </c>
      <c r="AM100" s="66" t="s">
        <v>492</v>
      </c>
      <c r="AN100" s="66" t="s">
        <v>492</v>
      </c>
      <c r="AO100" s="66" t="s">
        <v>492</v>
      </c>
      <c r="AP100" s="67">
        <v>0.15</v>
      </c>
      <c r="AQ100" s="66">
        <v>8</v>
      </c>
      <c r="AR100" s="66">
        <v>29.5</v>
      </c>
      <c r="AS100" s="66">
        <v>1</v>
      </c>
      <c r="AT100" s="66">
        <v>2</v>
      </c>
      <c r="AU100" s="66">
        <v>1.8</v>
      </c>
      <c r="AV100" s="66"/>
      <c r="AW100" s="66"/>
      <c r="AX100" s="66">
        <v>3</v>
      </c>
      <c r="AY100" s="66">
        <v>2</v>
      </c>
      <c r="AZ100" s="66">
        <v>1</v>
      </c>
      <c r="BA100" s="66"/>
      <c r="BB100" s="66">
        <v>818</v>
      </c>
      <c r="BC100" s="66">
        <v>3</v>
      </c>
      <c r="BD100" s="66"/>
      <c r="BE100" s="66"/>
      <c r="BF100" s="66"/>
      <c r="BH100" t="e">
        <f>EXP((-0.297*LN(AR100))+(0.361*LN(BB100))+(0.409*(AH100/AI100))+(0.014*#REF!)+(0.0049*(AC100/AI100))-0.703)</f>
        <v>#REF!</v>
      </c>
      <c r="BI100" s="82">
        <f>AC100*BB100/AR100</f>
        <v>34245.08474576271</v>
      </c>
      <c r="BJ100">
        <f>$AC100^0.75*$BB100^0.5*(50+$AH100-$AI100)^0.5/$AR100</f>
        <v>1484.2318060021123</v>
      </c>
      <c r="BK100">
        <f>$AC100^0.75*$BB100^0.5/$AR100</f>
        <v>201.9783658174848</v>
      </c>
      <c r="BL100" s="82">
        <f>AC100/AR100</f>
        <v>41.86440677966102</v>
      </c>
      <c r="BM100">
        <f>$AC100*$BB100*($AF100^2)*($AS100^1.5)/$AB100</f>
        <v>1274738.1703470033</v>
      </c>
      <c r="BN100" s="82">
        <f>$AC100^0.3*$BB100*($AF100^2)*($AS100^1.5)</f>
        <v>27689.38961601705</v>
      </c>
      <c r="BO100">
        <f>$AC100*$BB100*($AF100^2)*($AS100^1.5)</f>
        <v>4040920</v>
      </c>
      <c r="BP100">
        <f>$AC100*$BB100</f>
        <v>1010230</v>
      </c>
      <c r="BQ100">
        <f>$AC100/$AR100</f>
        <v>41.86440677966102</v>
      </c>
      <c r="BR100">
        <f>$AC100*$BB100/($AR100*$AI100)</f>
        <v>1141.502824858757</v>
      </c>
      <c r="BS100" s="82">
        <f>AQ100*(AC100/(AR100*AQ100^1.5))^0.33</f>
        <v>9.800974836431866</v>
      </c>
      <c r="BT100">
        <f>$AC100^0.5*$BB100*$AQ100*$AF100*$V100^0.5/$AI100</f>
        <v>32523.087479512145</v>
      </c>
      <c r="BU100">
        <f>$AC100^0.5*$BB100*$AQ100*$V100^0.5/$AI100</f>
        <v>16261.543739756073</v>
      </c>
      <c r="BV100">
        <f>$AC100^0.5*$BB100*$AQ100/$AI100</f>
        <v>7665.765233962114</v>
      </c>
      <c r="BW100">
        <f>$AC100^0.333*$BB100^0.3333*$AQ100^0.5/($AI100*$AR100)</f>
        <v>0.3198508401336173</v>
      </c>
      <c r="BY100" s="66">
        <v>26</v>
      </c>
    </row>
    <row r="101" spans="1:78" s="68" customFormat="1" ht="12.75">
      <c r="A101" s="78"/>
      <c r="B101" s="79"/>
      <c r="C101" s="7"/>
      <c r="D101" s="79"/>
      <c r="E101" s="79"/>
      <c r="F101" s="79"/>
      <c r="G101" s="79"/>
      <c r="H101" s="79"/>
      <c r="I101" s="80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  <c r="AI101" s="79"/>
      <c r="AJ101" s="79"/>
      <c r="AK101" s="79"/>
      <c r="AL101" s="79"/>
      <c r="AM101" s="79"/>
      <c r="AN101" s="79"/>
      <c r="AO101" s="79"/>
      <c r="AP101" s="79"/>
      <c r="AQ101" s="81"/>
      <c r="AR101" s="79"/>
      <c r="AS101" s="79"/>
      <c r="AT101" s="79"/>
      <c r="AU101" s="79"/>
      <c r="AV101" s="79"/>
      <c r="AW101" s="79"/>
      <c r="AX101" s="79"/>
      <c r="AY101" s="79"/>
      <c r="AZ101" s="79"/>
      <c r="BA101" s="79"/>
      <c r="BB101" s="79"/>
      <c r="BC101" s="79"/>
      <c r="BD101" s="79"/>
      <c r="BE101" s="79"/>
      <c r="BF101" s="79"/>
      <c r="BG101" s="79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Z101" s="79"/>
    </row>
    <row r="102" spans="1:3" ht="12.75">
      <c r="A102" s="75" t="s">
        <v>493</v>
      </c>
      <c r="B102" s="75"/>
      <c r="C102" s="75"/>
    </row>
    <row r="103" spans="1:3" ht="30" customHeight="1">
      <c r="A103" s="113" t="s">
        <v>0</v>
      </c>
      <c r="B103" s="82"/>
      <c r="C103" s="82"/>
    </row>
    <row r="104" ht="26.25">
      <c r="A104" s="110" t="s">
        <v>494</v>
      </c>
    </row>
    <row r="105" spans="1:58" ht="12.75">
      <c r="A105" s="47"/>
      <c r="B105" s="48"/>
      <c r="C105" s="48"/>
      <c r="D105" s="48"/>
      <c r="E105" s="48"/>
      <c r="F105" s="49"/>
      <c r="G105" s="49"/>
      <c r="H105" s="49"/>
      <c r="I105" s="49" t="s">
        <v>85</v>
      </c>
      <c r="J105" s="49" t="s">
        <v>86</v>
      </c>
      <c r="K105" s="49"/>
      <c r="L105" s="50" t="s">
        <v>87</v>
      </c>
      <c r="M105" s="50"/>
      <c r="N105" s="51"/>
      <c r="O105" s="49"/>
      <c r="P105" s="49"/>
      <c r="Q105" s="49" t="s">
        <v>88</v>
      </c>
      <c r="R105" s="48"/>
      <c r="S105" s="49"/>
      <c r="T105" s="48"/>
      <c r="U105" s="49"/>
      <c r="V105" s="85" t="s">
        <v>495</v>
      </c>
      <c r="W105" s="48"/>
      <c r="X105" s="49"/>
      <c r="Y105" s="49" t="s">
        <v>90</v>
      </c>
      <c r="Z105" s="49"/>
      <c r="AA105" s="49"/>
      <c r="AB105" s="49" t="s">
        <v>91</v>
      </c>
      <c r="AC105" s="52" t="s">
        <v>92</v>
      </c>
      <c r="AD105" s="49" t="s">
        <v>93</v>
      </c>
      <c r="AE105" s="49" t="s">
        <v>94</v>
      </c>
      <c r="AF105" s="49"/>
      <c r="AG105" s="49"/>
      <c r="AH105" s="50" t="s">
        <v>95</v>
      </c>
      <c r="AI105" s="51"/>
      <c r="AJ105" s="49" t="s">
        <v>96</v>
      </c>
      <c r="AK105" s="48"/>
      <c r="AL105" s="48"/>
      <c r="AM105" s="49"/>
      <c r="AN105" s="49" t="s">
        <v>97</v>
      </c>
      <c r="AO105" s="49" t="s">
        <v>98</v>
      </c>
      <c r="AP105" s="49" t="s">
        <v>39</v>
      </c>
      <c r="AQ105" s="49" t="s">
        <v>99</v>
      </c>
      <c r="AR105" s="49" t="s">
        <v>93</v>
      </c>
      <c r="AS105" s="49"/>
      <c r="AT105" s="49" t="s">
        <v>100</v>
      </c>
      <c r="AU105" s="49" t="s">
        <v>39</v>
      </c>
      <c r="AV105" s="49"/>
      <c r="AW105" s="49"/>
      <c r="AX105" s="49"/>
      <c r="AY105" s="53" t="s">
        <v>101</v>
      </c>
      <c r="AZ105" s="54"/>
      <c r="BA105" s="49" t="s">
        <v>102</v>
      </c>
      <c r="BB105" s="49" t="s">
        <v>103</v>
      </c>
      <c r="BC105" s="49" t="s">
        <v>104</v>
      </c>
      <c r="BD105" s="49" t="s">
        <v>105</v>
      </c>
      <c r="BE105" s="49" t="s">
        <v>106</v>
      </c>
      <c r="BF105" s="49"/>
    </row>
    <row r="106" spans="1:58" ht="12.75">
      <c r="A106" s="55" t="s">
        <v>107</v>
      </c>
      <c r="B106" s="56" t="s">
        <v>108</v>
      </c>
      <c r="C106" s="56"/>
      <c r="D106" s="56"/>
      <c r="E106" s="56"/>
      <c r="F106" s="57"/>
      <c r="G106" s="58" t="s">
        <v>109</v>
      </c>
      <c r="H106" s="58" t="s">
        <v>110</v>
      </c>
      <c r="I106" s="58" t="s">
        <v>111</v>
      </c>
      <c r="J106" s="58" t="s">
        <v>111</v>
      </c>
      <c r="K106" s="58" t="s">
        <v>112</v>
      </c>
      <c r="L106" s="56" t="s">
        <v>113</v>
      </c>
      <c r="M106" s="56"/>
      <c r="N106" s="57"/>
      <c r="O106" s="58" t="s">
        <v>93</v>
      </c>
      <c r="P106" s="58" t="s">
        <v>114</v>
      </c>
      <c r="Q106" s="58" t="s">
        <v>115</v>
      </c>
      <c r="R106" s="56" t="s">
        <v>116</v>
      </c>
      <c r="S106" s="57"/>
      <c r="T106" s="56" t="s">
        <v>117</v>
      </c>
      <c r="U106" s="57"/>
      <c r="V106" s="85" t="s">
        <v>163</v>
      </c>
      <c r="W106" s="56" t="s">
        <v>119</v>
      </c>
      <c r="X106" s="57"/>
      <c r="Y106" s="58" t="s">
        <v>120</v>
      </c>
      <c r="Z106" s="58" t="s">
        <v>121</v>
      </c>
      <c r="AA106" s="58" t="s">
        <v>122</v>
      </c>
      <c r="AB106" s="58" t="s">
        <v>123</v>
      </c>
      <c r="AC106" s="59" t="s">
        <v>124</v>
      </c>
      <c r="AD106" s="58" t="s">
        <v>111</v>
      </c>
      <c r="AE106" s="58" t="s">
        <v>125</v>
      </c>
      <c r="AF106" s="58" t="s">
        <v>87</v>
      </c>
      <c r="AG106" s="58" t="s">
        <v>87</v>
      </c>
      <c r="AH106" s="58" t="s">
        <v>126</v>
      </c>
      <c r="AI106" s="58" t="s">
        <v>127</v>
      </c>
      <c r="AJ106" s="58" t="s">
        <v>128</v>
      </c>
      <c r="AK106" s="56" t="s">
        <v>129</v>
      </c>
      <c r="AL106" s="56"/>
      <c r="AM106" s="57"/>
      <c r="AN106" s="58" t="s">
        <v>130</v>
      </c>
      <c r="AO106" s="58" t="s">
        <v>131</v>
      </c>
      <c r="AP106" s="58" t="s">
        <v>125</v>
      </c>
      <c r="AQ106" s="58" t="s">
        <v>132</v>
      </c>
      <c r="AR106" s="58" t="s">
        <v>133</v>
      </c>
      <c r="AS106" s="58" t="s">
        <v>134</v>
      </c>
      <c r="AT106" s="58" t="s">
        <v>93</v>
      </c>
      <c r="AU106" s="58" t="s">
        <v>135</v>
      </c>
      <c r="AV106" s="58" t="s">
        <v>136</v>
      </c>
      <c r="AW106" s="58" t="s">
        <v>137</v>
      </c>
      <c r="AX106" s="58" t="s">
        <v>138</v>
      </c>
      <c r="AY106" s="60" t="s">
        <v>139</v>
      </c>
      <c r="AZ106" s="58" t="s">
        <v>93</v>
      </c>
      <c r="BA106" s="58" t="s">
        <v>140</v>
      </c>
      <c r="BB106" s="58" t="s">
        <v>141</v>
      </c>
      <c r="BC106" s="58" t="s">
        <v>103</v>
      </c>
      <c r="BD106" s="58" t="s">
        <v>142</v>
      </c>
      <c r="BE106" s="58" t="s">
        <v>143</v>
      </c>
      <c r="BF106" s="58" t="s">
        <v>144</v>
      </c>
    </row>
    <row r="107" spans="1:58" ht="13.5" thickBot="1">
      <c r="A107" s="86" t="s">
        <v>145</v>
      </c>
      <c r="B107" s="84" t="s">
        <v>146</v>
      </c>
      <c r="C107" s="84" t="s">
        <v>147</v>
      </c>
      <c r="D107" s="84" t="s">
        <v>148</v>
      </c>
      <c r="E107" s="84" t="s">
        <v>149</v>
      </c>
      <c r="F107" s="84" t="s">
        <v>150</v>
      </c>
      <c r="G107" s="84" t="s">
        <v>151</v>
      </c>
      <c r="H107" s="84" t="s">
        <v>152</v>
      </c>
      <c r="I107" s="84" t="s">
        <v>153</v>
      </c>
      <c r="J107" s="84" t="s">
        <v>154</v>
      </c>
      <c r="K107" s="84" t="s">
        <v>155</v>
      </c>
      <c r="L107" s="84" t="s">
        <v>156</v>
      </c>
      <c r="M107" s="84" t="s">
        <v>157</v>
      </c>
      <c r="N107" s="84" t="s">
        <v>158</v>
      </c>
      <c r="O107" s="84" t="s">
        <v>156</v>
      </c>
      <c r="P107" s="84" t="s">
        <v>159</v>
      </c>
      <c r="Q107" s="84" t="s">
        <v>160</v>
      </c>
      <c r="R107" s="84" t="s">
        <v>161</v>
      </c>
      <c r="S107" s="84" t="s">
        <v>162</v>
      </c>
      <c r="T107" s="84" t="s">
        <v>161</v>
      </c>
      <c r="U107" s="84" t="s">
        <v>162</v>
      </c>
      <c r="V107" s="87"/>
      <c r="W107" s="84" t="s">
        <v>164</v>
      </c>
      <c r="X107" s="84" t="s">
        <v>165</v>
      </c>
      <c r="Y107" s="84" t="s">
        <v>166</v>
      </c>
      <c r="Z107" s="84" t="s">
        <v>167</v>
      </c>
      <c r="AA107" s="84" t="s">
        <v>156</v>
      </c>
      <c r="AB107" s="84" t="s">
        <v>168</v>
      </c>
      <c r="AC107" s="88" t="s">
        <v>169</v>
      </c>
      <c r="AD107" s="84" t="s">
        <v>170</v>
      </c>
      <c r="AE107" s="84" t="s">
        <v>171</v>
      </c>
      <c r="AF107" s="84" t="s">
        <v>156</v>
      </c>
      <c r="AG107" s="84" t="s">
        <v>156</v>
      </c>
      <c r="AH107" s="84" t="s">
        <v>172</v>
      </c>
      <c r="AI107" s="84" t="s">
        <v>172</v>
      </c>
      <c r="AJ107" s="84" t="s">
        <v>173</v>
      </c>
      <c r="AK107" s="84" t="s">
        <v>113</v>
      </c>
      <c r="AL107" s="84" t="s">
        <v>156</v>
      </c>
      <c r="AM107" s="84" t="s">
        <v>158</v>
      </c>
      <c r="AN107" s="84" t="s">
        <v>172</v>
      </c>
      <c r="AO107" s="84" t="s">
        <v>174</v>
      </c>
      <c r="AP107" s="84" t="s">
        <v>102</v>
      </c>
      <c r="AQ107" s="84" t="s">
        <v>175</v>
      </c>
      <c r="AR107" s="84" t="s">
        <v>176</v>
      </c>
      <c r="AS107" s="84" t="s">
        <v>177</v>
      </c>
      <c r="AT107" s="84" t="s">
        <v>177</v>
      </c>
      <c r="AU107" s="84" t="s">
        <v>172</v>
      </c>
      <c r="AV107" s="84" t="s">
        <v>178</v>
      </c>
      <c r="AW107" s="84" t="s">
        <v>136</v>
      </c>
      <c r="AX107" s="84" t="s">
        <v>179</v>
      </c>
      <c r="AY107" s="84" t="s">
        <v>167</v>
      </c>
      <c r="AZ107" s="84" t="s">
        <v>180</v>
      </c>
      <c r="BA107" s="84" t="s">
        <v>181</v>
      </c>
      <c r="BB107" s="84" t="s">
        <v>160</v>
      </c>
      <c r="BC107" s="84" t="s">
        <v>141</v>
      </c>
      <c r="BD107" s="84" t="s">
        <v>182</v>
      </c>
      <c r="BE107" s="84" t="s">
        <v>183</v>
      </c>
      <c r="BF107" s="84" t="s">
        <v>184</v>
      </c>
    </row>
    <row r="108" spans="1:58" ht="12.75">
      <c r="A108" s="1" t="s">
        <v>496</v>
      </c>
      <c r="B108" s="2">
        <v>1</v>
      </c>
      <c r="C108" s="2" t="s">
        <v>186</v>
      </c>
      <c r="D108" s="3" t="s">
        <v>497</v>
      </c>
      <c r="E108" s="3" t="s">
        <v>200</v>
      </c>
      <c r="F108" s="2">
        <v>1</v>
      </c>
      <c r="G108" s="4">
        <v>1946</v>
      </c>
      <c r="H108" s="5" t="s">
        <v>206</v>
      </c>
      <c r="I108" s="5">
        <v>11</v>
      </c>
      <c r="J108" s="5">
        <v>10</v>
      </c>
      <c r="K108" s="2">
        <v>2</v>
      </c>
      <c r="L108" s="2"/>
      <c r="M108" s="2"/>
      <c r="N108" s="2"/>
      <c r="O108" s="2">
        <v>1</v>
      </c>
      <c r="P108" s="2">
        <v>3</v>
      </c>
      <c r="Q108" s="2">
        <v>48</v>
      </c>
      <c r="R108" s="2"/>
      <c r="S108" s="2"/>
      <c r="T108" s="2"/>
      <c r="U108" s="2"/>
      <c r="V108" s="2">
        <v>4</v>
      </c>
      <c r="W108" s="2">
        <v>6</v>
      </c>
      <c r="X108" s="2"/>
      <c r="Y108" s="2">
        <v>1</v>
      </c>
      <c r="Z108" s="2"/>
      <c r="AA108" s="2"/>
      <c r="AB108" s="2">
        <v>106</v>
      </c>
      <c r="AC108" s="6">
        <v>7546</v>
      </c>
      <c r="AD108" s="2">
        <v>501</v>
      </c>
      <c r="AE108" s="2"/>
      <c r="AF108" s="2"/>
      <c r="AG108" s="2"/>
      <c r="AH108" s="2">
        <v>58</v>
      </c>
      <c r="AI108" s="2">
        <v>53</v>
      </c>
      <c r="AJ108" s="2">
        <v>0</v>
      </c>
      <c r="AK108" s="2"/>
      <c r="AL108" s="2">
        <v>2</v>
      </c>
      <c r="AM108" s="2"/>
      <c r="AN108" s="2">
        <v>2.75</v>
      </c>
      <c r="AO108" s="2">
        <v>15</v>
      </c>
      <c r="AP108" s="2">
        <v>36</v>
      </c>
      <c r="AQ108" s="2"/>
      <c r="AR108" s="2"/>
      <c r="AS108" s="2"/>
      <c r="AT108" s="2"/>
      <c r="AU108" s="2"/>
      <c r="AV108" s="2"/>
      <c r="AW108" s="2"/>
      <c r="AX108" s="2"/>
      <c r="AY108" s="6"/>
      <c r="AZ108" s="2"/>
      <c r="BA108" s="2"/>
      <c r="BB108" s="2">
        <v>240</v>
      </c>
      <c r="BC108" s="2"/>
      <c r="BD108" s="2"/>
      <c r="BE108" s="2"/>
      <c r="BF108" s="2"/>
    </row>
    <row r="109" spans="1:58" ht="12.75">
      <c r="A109" s="1" t="s">
        <v>498</v>
      </c>
      <c r="B109" s="2">
        <v>1</v>
      </c>
      <c r="C109" s="2" t="s">
        <v>186</v>
      </c>
      <c r="D109" s="3" t="s">
        <v>499</v>
      </c>
      <c r="E109" s="3" t="s">
        <v>500</v>
      </c>
      <c r="F109" s="2">
        <v>1</v>
      </c>
      <c r="G109" s="4">
        <v>1931</v>
      </c>
      <c r="H109" s="5" t="s">
        <v>197</v>
      </c>
      <c r="I109" s="5">
        <v>14</v>
      </c>
      <c r="J109" s="5">
        <v>14</v>
      </c>
      <c r="K109" s="2"/>
      <c r="L109" s="2">
        <v>2</v>
      </c>
      <c r="M109" s="2"/>
      <c r="N109" s="2"/>
      <c r="O109" s="2"/>
      <c r="P109" s="2">
        <v>3</v>
      </c>
      <c r="Q109" s="2">
        <v>62</v>
      </c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>
        <v>255</v>
      </c>
      <c r="AC109" s="6">
        <v>10460</v>
      </c>
      <c r="AD109" s="2">
        <v>501</v>
      </c>
      <c r="AE109" s="2"/>
      <c r="AF109" s="2"/>
      <c r="AG109" s="2"/>
      <c r="AH109" s="2">
        <v>497</v>
      </c>
      <c r="AI109" s="2">
        <v>287</v>
      </c>
      <c r="AJ109" s="2">
        <v>0</v>
      </c>
      <c r="AK109" s="2"/>
      <c r="AL109" s="2">
        <v>2</v>
      </c>
      <c r="AM109" s="2"/>
      <c r="AN109" s="2">
        <v>7.5</v>
      </c>
      <c r="AO109" s="2"/>
      <c r="AP109" s="2"/>
      <c r="AQ109" s="2"/>
      <c r="AR109" s="2">
        <v>38.05</v>
      </c>
      <c r="AS109" s="2"/>
      <c r="AT109" s="2"/>
      <c r="AU109" s="2"/>
      <c r="AV109" s="2"/>
      <c r="AW109" s="2"/>
      <c r="AX109" s="2"/>
      <c r="AY109" s="6"/>
      <c r="AZ109" s="2"/>
      <c r="BA109" s="2"/>
      <c r="BB109" s="2">
        <v>170</v>
      </c>
      <c r="BC109" s="2"/>
      <c r="BD109" s="2"/>
      <c r="BE109" s="2"/>
      <c r="BF109" s="2"/>
    </row>
    <row r="110" spans="1:58" ht="12.75">
      <c r="A110" s="1" t="s">
        <v>501</v>
      </c>
      <c r="B110" s="2">
        <v>1</v>
      </c>
      <c r="C110" s="2" t="s">
        <v>186</v>
      </c>
      <c r="D110" s="3" t="s">
        <v>502</v>
      </c>
      <c r="E110" s="3" t="s">
        <v>503</v>
      </c>
      <c r="F110" s="2">
        <v>1</v>
      </c>
      <c r="G110" s="4">
        <v>1984</v>
      </c>
      <c r="H110" s="5" t="s">
        <v>197</v>
      </c>
      <c r="I110" s="5">
        <v>22</v>
      </c>
      <c r="J110" s="5">
        <v>24</v>
      </c>
      <c r="K110" s="2">
        <v>1</v>
      </c>
      <c r="L110" s="2">
        <v>2</v>
      </c>
      <c r="M110" s="2"/>
      <c r="N110" s="2">
        <v>2.6</v>
      </c>
      <c r="O110" s="2">
        <v>1</v>
      </c>
      <c r="P110" s="2">
        <v>2</v>
      </c>
      <c r="Q110" s="2">
        <v>23</v>
      </c>
      <c r="R110" s="2">
        <v>2</v>
      </c>
      <c r="S110" s="2">
        <v>2</v>
      </c>
      <c r="T110" s="2">
        <v>2</v>
      </c>
      <c r="U110" s="2">
        <v>2</v>
      </c>
      <c r="V110" s="2"/>
      <c r="W110" s="2"/>
      <c r="X110" s="2"/>
      <c r="Y110" s="2">
        <v>2</v>
      </c>
      <c r="Z110" s="2"/>
      <c r="AA110" s="2"/>
      <c r="AB110" s="2">
        <v>25.1</v>
      </c>
      <c r="AC110" s="6">
        <v>2442</v>
      </c>
      <c r="AD110" s="2">
        <v>501</v>
      </c>
      <c r="AE110" s="2"/>
      <c r="AF110" s="2">
        <v>2</v>
      </c>
      <c r="AG110" s="2">
        <v>4</v>
      </c>
      <c r="AH110" s="2">
        <v>38</v>
      </c>
      <c r="AI110" s="2">
        <v>34</v>
      </c>
      <c r="AJ110" s="2">
        <v>35</v>
      </c>
      <c r="AK110" s="2"/>
      <c r="AL110" s="2">
        <v>2</v>
      </c>
      <c r="AM110" s="2">
        <v>1.89</v>
      </c>
      <c r="AN110" s="2">
        <v>3.5</v>
      </c>
      <c r="AO110" s="2">
        <v>22</v>
      </c>
      <c r="AP110" s="2">
        <v>22</v>
      </c>
      <c r="AQ110" s="2">
        <v>12.4</v>
      </c>
      <c r="AR110" s="2">
        <v>45</v>
      </c>
      <c r="AS110" s="2">
        <v>2</v>
      </c>
      <c r="AT110" s="2"/>
      <c r="AU110" s="2"/>
      <c r="AV110" s="2">
        <v>2</v>
      </c>
      <c r="AW110" s="2">
        <v>3</v>
      </c>
      <c r="AX110" s="2"/>
      <c r="AY110" s="6">
        <v>3</v>
      </c>
      <c r="AZ110" s="2"/>
      <c r="BA110" s="2"/>
      <c r="BB110" s="2">
        <v>81</v>
      </c>
      <c r="BC110" s="2"/>
      <c r="BD110" s="2"/>
      <c r="BE110" s="2"/>
      <c r="BF110" s="2"/>
    </row>
    <row r="111" spans="1:58" ht="12.75">
      <c r="A111" s="1" t="s">
        <v>504</v>
      </c>
      <c r="B111" s="2">
        <v>1</v>
      </c>
      <c r="C111" s="2" t="s">
        <v>186</v>
      </c>
      <c r="D111" s="3" t="s">
        <v>505</v>
      </c>
      <c r="E111" s="3" t="s">
        <v>506</v>
      </c>
      <c r="F111" s="2">
        <v>1</v>
      </c>
      <c r="G111" s="4">
        <v>1958</v>
      </c>
      <c r="H111" s="5" t="s">
        <v>197</v>
      </c>
      <c r="I111" s="5">
        <v>6</v>
      </c>
      <c r="J111" s="5">
        <v>7</v>
      </c>
      <c r="K111" s="2"/>
      <c r="L111" s="2"/>
      <c r="M111" s="2"/>
      <c r="N111" s="2">
        <v>5.4</v>
      </c>
      <c r="O111" s="2"/>
      <c r="P111" s="2">
        <v>4</v>
      </c>
      <c r="Q111" s="2">
        <v>60</v>
      </c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>
        <v>476.7</v>
      </c>
      <c r="AC111" s="6">
        <v>6280</v>
      </c>
      <c r="AD111" s="2">
        <v>501</v>
      </c>
      <c r="AE111" s="2"/>
      <c r="AF111" s="2"/>
      <c r="AG111" s="2"/>
      <c r="AH111" s="2">
        <v>206.5</v>
      </c>
      <c r="AI111" s="2">
        <v>206.5</v>
      </c>
      <c r="AJ111" s="2">
        <v>0</v>
      </c>
      <c r="AK111" s="2"/>
      <c r="AL111" s="2">
        <v>2</v>
      </c>
      <c r="AM111" s="2">
        <v>7</v>
      </c>
      <c r="AN111" s="2">
        <v>5</v>
      </c>
      <c r="AO111" s="2"/>
      <c r="AP111" s="2"/>
      <c r="AQ111" s="2">
        <v>18.7</v>
      </c>
      <c r="AR111" s="2">
        <v>245</v>
      </c>
      <c r="AS111" s="2"/>
      <c r="AT111" s="2"/>
      <c r="AU111" s="2"/>
      <c r="AV111" s="2"/>
      <c r="AW111" s="2"/>
      <c r="AX111" s="2"/>
      <c r="AY111" s="6"/>
      <c r="AZ111" s="2"/>
      <c r="BA111" s="2"/>
      <c r="BB111" s="2">
        <v>850</v>
      </c>
      <c r="BC111" s="2"/>
      <c r="BD111" s="2"/>
      <c r="BE111" s="2"/>
      <c r="BF111" s="2"/>
    </row>
    <row r="112" spans="1:58" ht="12.75">
      <c r="A112" s="1" t="s">
        <v>507</v>
      </c>
      <c r="B112" s="2">
        <v>1</v>
      </c>
      <c r="C112" s="2" t="s">
        <v>186</v>
      </c>
      <c r="D112" s="3" t="s">
        <v>508</v>
      </c>
      <c r="E112" s="3" t="s">
        <v>506</v>
      </c>
      <c r="F112" s="2">
        <v>1</v>
      </c>
      <c r="G112" s="4">
        <v>1929</v>
      </c>
      <c r="H112" s="5" t="s">
        <v>197</v>
      </c>
      <c r="I112" s="5">
        <v>12</v>
      </c>
      <c r="J112" s="5">
        <v>13</v>
      </c>
      <c r="K112" s="2"/>
      <c r="L112" s="2">
        <v>2</v>
      </c>
      <c r="M112" s="2"/>
      <c r="N112" s="2">
        <v>3.5</v>
      </c>
      <c r="O112" s="2"/>
      <c r="P112" s="2">
        <v>3</v>
      </c>
      <c r="Q112" s="2">
        <v>68</v>
      </c>
      <c r="R112" s="2"/>
      <c r="S112" s="2"/>
      <c r="T112" s="2"/>
      <c r="U112" s="2"/>
      <c r="V112" s="2">
        <v>4</v>
      </c>
      <c r="W112" s="2">
        <v>6</v>
      </c>
      <c r="X112" s="2"/>
      <c r="Y112" s="2"/>
      <c r="Z112" s="2"/>
      <c r="AA112" s="2"/>
      <c r="AB112" s="2">
        <v>420</v>
      </c>
      <c r="AC112" s="6">
        <v>5720</v>
      </c>
      <c r="AD112" s="2">
        <v>501</v>
      </c>
      <c r="AE112" s="2"/>
      <c r="AF112" s="2"/>
      <c r="AG112" s="2"/>
      <c r="AH112" s="2">
        <v>100</v>
      </c>
      <c r="AI112" s="2">
        <v>120</v>
      </c>
      <c r="AJ112" s="2">
        <v>0</v>
      </c>
      <c r="AK112" s="2"/>
      <c r="AL112" s="2">
        <v>2</v>
      </c>
      <c r="AM112" s="2">
        <v>6</v>
      </c>
      <c r="AN112" s="2">
        <v>4</v>
      </c>
      <c r="AO112" s="2"/>
      <c r="AP112" s="2">
        <v>200</v>
      </c>
      <c r="AQ112" s="2">
        <v>15.8</v>
      </c>
      <c r="AR112" s="2">
        <v>200</v>
      </c>
      <c r="AS112" s="2"/>
      <c r="AT112" s="2"/>
      <c r="AU112" s="2"/>
      <c r="AV112" s="2"/>
      <c r="AW112" s="2"/>
      <c r="AX112" s="2"/>
      <c r="AY112" s="6"/>
      <c r="AZ112" s="2"/>
      <c r="BA112" s="2"/>
      <c r="BB112" s="2">
        <v>257</v>
      </c>
      <c r="BC112" s="2"/>
      <c r="BD112" s="2"/>
      <c r="BE112" s="2"/>
      <c r="BF112" s="2"/>
    </row>
    <row r="113" spans="1:58" ht="12.75">
      <c r="A113" s="1" t="s">
        <v>509</v>
      </c>
      <c r="B113" s="2">
        <v>1</v>
      </c>
      <c r="C113" s="2" t="s">
        <v>186</v>
      </c>
      <c r="D113" s="3" t="s">
        <v>510</v>
      </c>
      <c r="E113" s="3" t="s">
        <v>506</v>
      </c>
      <c r="F113" s="2">
        <v>1</v>
      </c>
      <c r="G113" s="4">
        <v>1985</v>
      </c>
      <c r="H113" s="5" t="s">
        <v>197</v>
      </c>
      <c r="I113" s="5">
        <v>13</v>
      </c>
      <c r="J113" s="5">
        <v>12</v>
      </c>
      <c r="K113" s="2">
        <v>2</v>
      </c>
      <c r="L113" s="2">
        <v>2</v>
      </c>
      <c r="M113" s="2"/>
      <c r="N113" s="2">
        <v>7.3</v>
      </c>
      <c r="O113" s="2">
        <v>1</v>
      </c>
      <c r="P113" s="2">
        <v>3</v>
      </c>
      <c r="Q113" s="2">
        <v>53</v>
      </c>
      <c r="R113" s="2">
        <v>2</v>
      </c>
      <c r="S113" s="2">
        <v>2</v>
      </c>
      <c r="T113" s="2">
        <v>2</v>
      </c>
      <c r="U113" s="2">
        <v>2</v>
      </c>
      <c r="V113" s="2"/>
      <c r="W113" s="2"/>
      <c r="X113" s="2"/>
      <c r="Y113" s="2"/>
      <c r="Z113" s="2">
        <v>1</v>
      </c>
      <c r="AA113" s="2"/>
      <c r="AB113" s="2">
        <v>451</v>
      </c>
      <c r="AC113" s="6">
        <v>4950</v>
      </c>
      <c r="AD113" s="2">
        <v>20</v>
      </c>
      <c r="AE113" s="2">
        <v>0.00027</v>
      </c>
      <c r="AF113" s="2">
        <v>2</v>
      </c>
      <c r="AG113" s="2">
        <v>4</v>
      </c>
      <c r="AH113" s="2">
        <v>143</v>
      </c>
      <c r="AI113" s="2">
        <v>148</v>
      </c>
      <c r="AJ113" s="2">
        <v>13</v>
      </c>
      <c r="AK113" s="2"/>
      <c r="AL113" s="2">
        <v>2</v>
      </c>
      <c r="AM113" s="2">
        <v>4.8</v>
      </c>
      <c r="AN113" s="2">
        <v>4</v>
      </c>
      <c r="AO113" s="2"/>
      <c r="AP113" s="2"/>
      <c r="AQ113" s="2">
        <v>14</v>
      </c>
      <c r="AR113" s="2">
        <v>162</v>
      </c>
      <c r="AS113" s="2"/>
      <c r="AT113" s="2"/>
      <c r="AU113" s="2"/>
      <c r="AV113" s="2">
        <v>2</v>
      </c>
      <c r="AW113" s="2">
        <v>3</v>
      </c>
      <c r="AX113" s="2"/>
      <c r="AY113" s="6">
        <v>2</v>
      </c>
      <c r="AZ113" s="2">
        <v>2</v>
      </c>
      <c r="BA113" s="2"/>
      <c r="BB113" s="2">
        <v>440</v>
      </c>
      <c r="BC113" s="2"/>
      <c r="BD113" s="2"/>
      <c r="BE113" s="2"/>
      <c r="BF113" s="2"/>
    </row>
    <row r="114" spans="1:58" ht="12.75">
      <c r="A114" s="1" t="s">
        <v>511</v>
      </c>
      <c r="B114" s="2">
        <v>1</v>
      </c>
      <c r="C114" s="2" t="s">
        <v>186</v>
      </c>
      <c r="D114" s="3" t="s">
        <v>512</v>
      </c>
      <c r="E114" s="3" t="s">
        <v>506</v>
      </c>
      <c r="F114" s="2">
        <v>1</v>
      </c>
      <c r="G114" s="4">
        <v>1928</v>
      </c>
      <c r="H114" s="5" t="s">
        <v>513</v>
      </c>
      <c r="I114" s="5">
        <v>6</v>
      </c>
      <c r="J114" s="5">
        <v>6</v>
      </c>
      <c r="K114" s="2"/>
      <c r="L114" s="2">
        <v>2</v>
      </c>
      <c r="M114" s="2"/>
      <c r="N114" s="2">
        <v>2.7</v>
      </c>
      <c r="O114" s="2"/>
      <c r="P114" s="2">
        <v>4</v>
      </c>
      <c r="Q114" s="2">
        <v>55</v>
      </c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>
        <v>478.5</v>
      </c>
      <c r="AC114" s="6">
        <v>6300</v>
      </c>
      <c r="AD114" s="2">
        <v>100</v>
      </c>
      <c r="AE114" s="2"/>
      <c r="AF114" s="2"/>
      <c r="AG114" s="2"/>
      <c r="AH114" s="2">
        <v>110</v>
      </c>
      <c r="AI114" s="2">
        <v>160</v>
      </c>
      <c r="AJ114" s="2">
        <v>0</v>
      </c>
      <c r="AK114" s="2"/>
      <c r="AL114" s="2">
        <v>2</v>
      </c>
      <c r="AM114" s="2">
        <v>0</v>
      </c>
      <c r="AN114" s="2">
        <v>4</v>
      </c>
      <c r="AO114" s="2"/>
      <c r="AP114" s="2"/>
      <c r="AQ114" s="2">
        <v>7.7</v>
      </c>
      <c r="AR114" s="2">
        <v>217</v>
      </c>
      <c r="AS114" s="2"/>
      <c r="AT114" s="2"/>
      <c r="AU114" s="2"/>
      <c r="AV114" s="2">
        <v>2</v>
      </c>
      <c r="AW114" s="2"/>
      <c r="AX114" s="2"/>
      <c r="AY114" s="6">
        <v>1</v>
      </c>
      <c r="AZ114" s="2"/>
      <c r="BA114" s="2"/>
      <c r="BB114" s="2">
        <v>814</v>
      </c>
      <c r="BC114" s="2"/>
      <c r="BD114" s="2"/>
      <c r="BE114" s="2"/>
      <c r="BF114" s="2"/>
    </row>
    <row r="115" spans="1:58" ht="12.75">
      <c r="A115" s="1" t="s">
        <v>514</v>
      </c>
      <c r="B115" s="2">
        <v>1</v>
      </c>
      <c r="C115" s="2" t="s">
        <v>186</v>
      </c>
      <c r="D115" s="3" t="s">
        <v>515</v>
      </c>
      <c r="E115" s="3" t="s">
        <v>516</v>
      </c>
      <c r="F115" s="2">
        <v>1</v>
      </c>
      <c r="G115" s="4">
        <v>1984</v>
      </c>
      <c r="H115" s="5" t="s">
        <v>206</v>
      </c>
      <c r="I115" s="5">
        <v>3</v>
      </c>
      <c r="J115" s="5">
        <v>3</v>
      </c>
      <c r="K115" s="2">
        <v>1</v>
      </c>
      <c r="L115" s="2">
        <v>2</v>
      </c>
      <c r="M115" s="2"/>
      <c r="N115" s="2">
        <v>3.7</v>
      </c>
      <c r="O115" s="2"/>
      <c r="P115" s="2">
        <v>2</v>
      </c>
      <c r="Q115" s="2">
        <v>22</v>
      </c>
      <c r="R115" s="2"/>
      <c r="S115" s="2"/>
      <c r="T115" s="2"/>
      <c r="U115" s="2"/>
      <c r="V115" s="2">
        <v>4.5</v>
      </c>
      <c r="W115" s="2">
        <v>5</v>
      </c>
      <c r="X115" s="2"/>
      <c r="Y115" s="2"/>
      <c r="Z115" s="2">
        <v>2</v>
      </c>
      <c r="AA115" s="2"/>
      <c r="AB115" s="2">
        <v>17</v>
      </c>
      <c r="AC115" s="6">
        <v>1010</v>
      </c>
      <c r="AD115" s="2">
        <v>5</v>
      </c>
      <c r="AE115" s="2">
        <v>0.0014</v>
      </c>
      <c r="AF115" s="2">
        <v>2</v>
      </c>
      <c r="AG115" s="2">
        <v>4</v>
      </c>
      <c r="AH115" s="2">
        <v>34</v>
      </c>
      <c r="AI115" s="2">
        <v>42</v>
      </c>
      <c r="AJ115" s="2">
        <v>0</v>
      </c>
      <c r="AK115" s="2"/>
      <c r="AL115" s="2">
        <v>2</v>
      </c>
      <c r="AM115" s="2">
        <v>2.6</v>
      </c>
      <c r="AN115" s="2">
        <v>1.75</v>
      </c>
      <c r="AO115" s="2">
        <v>22</v>
      </c>
      <c r="AP115" s="2">
        <v>200</v>
      </c>
      <c r="AQ115" s="2">
        <v>8.19</v>
      </c>
      <c r="AR115" s="2">
        <v>42</v>
      </c>
      <c r="AS115" s="2"/>
      <c r="AT115" s="2"/>
      <c r="AU115" s="2"/>
      <c r="AV115" s="2"/>
      <c r="AW115" s="2"/>
      <c r="AX115" s="2"/>
      <c r="AY115" s="6">
        <v>2</v>
      </c>
      <c r="AZ115" s="2"/>
      <c r="BA115" s="2"/>
      <c r="BB115" s="2">
        <v>71</v>
      </c>
      <c r="BC115" s="2"/>
      <c r="BD115" s="2"/>
      <c r="BE115" s="2"/>
      <c r="BF115" s="2"/>
    </row>
    <row r="116" spans="1:58" ht="12.75">
      <c r="A116" s="1" t="s">
        <v>517</v>
      </c>
      <c r="B116" s="2">
        <v>1</v>
      </c>
      <c r="C116" s="2" t="s">
        <v>518</v>
      </c>
      <c r="D116" s="3" t="s">
        <v>519</v>
      </c>
      <c r="E116" s="3" t="s">
        <v>520</v>
      </c>
      <c r="F116" s="2">
        <v>1</v>
      </c>
      <c r="G116" s="4">
        <v>1989</v>
      </c>
      <c r="H116" s="5" t="s">
        <v>197</v>
      </c>
      <c r="I116" s="5">
        <v>6</v>
      </c>
      <c r="J116" s="5">
        <v>8</v>
      </c>
      <c r="K116" s="2"/>
      <c r="L116" s="2"/>
      <c r="M116" s="2"/>
      <c r="N116" s="2">
        <v>8</v>
      </c>
      <c r="O116" s="2">
        <v>1</v>
      </c>
      <c r="P116" s="2">
        <v>2</v>
      </c>
      <c r="Q116" s="2">
        <v>46</v>
      </c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>
        <v>105</v>
      </c>
      <c r="AC116" s="6">
        <v>3960</v>
      </c>
      <c r="AD116" s="2">
        <v>501</v>
      </c>
      <c r="AE116" s="2">
        <v>0.0008</v>
      </c>
      <c r="AF116" s="2"/>
      <c r="AG116" s="2"/>
      <c r="AH116" s="2">
        <v>71</v>
      </c>
      <c r="AI116" s="2">
        <v>89.5</v>
      </c>
      <c r="AJ116" s="2">
        <v>0</v>
      </c>
      <c r="AK116" s="2"/>
      <c r="AL116" s="2">
        <v>2</v>
      </c>
      <c r="AM116" s="2">
        <v>3.5</v>
      </c>
      <c r="AN116" s="2">
        <v>3</v>
      </c>
      <c r="AO116" s="2">
        <v>50</v>
      </c>
      <c r="AP116" s="2">
        <v>200</v>
      </c>
      <c r="AQ116" s="2"/>
      <c r="AR116" s="2"/>
      <c r="AS116" s="2"/>
      <c r="AT116" s="2"/>
      <c r="AU116" s="2"/>
      <c r="AV116" s="2">
        <v>1</v>
      </c>
      <c r="AW116" s="2">
        <v>4</v>
      </c>
      <c r="AX116" s="2"/>
      <c r="AY116" s="6"/>
      <c r="AZ116" s="2"/>
      <c r="BA116" s="2"/>
      <c r="BB116" s="2">
        <v>307</v>
      </c>
      <c r="BC116" s="2"/>
      <c r="BD116" s="2"/>
      <c r="BE116" s="2"/>
      <c r="BF116" s="2"/>
    </row>
    <row r="117" spans="1:58" ht="12.75">
      <c r="A117" s="1" t="s">
        <v>521</v>
      </c>
      <c r="B117" s="2">
        <v>1</v>
      </c>
      <c r="C117" s="7" t="s">
        <v>518</v>
      </c>
      <c r="D117" s="3" t="s">
        <v>522</v>
      </c>
      <c r="E117" s="3" t="s">
        <v>523</v>
      </c>
      <c r="F117" s="2">
        <v>1</v>
      </c>
      <c r="G117" s="4">
        <v>1982</v>
      </c>
      <c r="H117" s="5" t="s">
        <v>189</v>
      </c>
      <c r="I117" s="5">
        <v>9</v>
      </c>
      <c r="J117" s="5">
        <v>4</v>
      </c>
      <c r="K117" s="2"/>
      <c r="L117" s="2"/>
      <c r="M117" s="2"/>
      <c r="N117" s="2"/>
      <c r="O117" s="2">
        <v>1</v>
      </c>
      <c r="P117" s="2">
        <v>3</v>
      </c>
      <c r="Q117" s="2">
        <v>32</v>
      </c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>
        <v>51.9</v>
      </c>
      <c r="AC117" s="6">
        <v>2900</v>
      </c>
      <c r="AD117" s="2">
        <v>501</v>
      </c>
      <c r="AE117" s="2">
        <v>0.0046</v>
      </c>
      <c r="AF117" s="2"/>
      <c r="AG117" s="2"/>
      <c r="AH117" s="2">
        <v>40</v>
      </c>
      <c r="AI117" s="2">
        <v>40</v>
      </c>
      <c r="AJ117" s="2">
        <v>6.5</v>
      </c>
      <c r="AK117" s="2"/>
      <c r="AL117" s="2">
        <v>2</v>
      </c>
      <c r="AM117" s="2">
        <v>4.7</v>
      </c>
      <c r="AN117" s="2">
        <v>1.75</v>
      </c>
      <c r="AO117" s="2">
        <v>5</v>
      </c>
      <c r="AP117" s="2">
        <v>34</v>
      </c>
      <c r="AQ117" s="2">
        <v>11</v>
      </c>
      <c r="AR117" s="2">
        <v>85</v>
      </c>
      <c r="AS117" s="2"/>
      <c r="AT117" s="2"/>
      <c r="AU117" s="2"/>
      <c r="AV117" s="2">
        <v>2</v>
      </c>
      <c r="AW117" s="2"/>
      <c r="AX117" s="2"/>
      <c r="AY117" s="6"/>
      <c r="AZ117" s="2"/>
      <c r="BA117" s="2"/>
      <c r="BB117" s="2">
        <v>111</v>
      </c>
      <c r="BC117" s="2"/>
      <c r="BD117" s="2"/>
      <c r="BE117" s="2"/>
      <c r="BF117" s="2"/>
    </row>
    <row r="118" spans="1:58" ht="12.75">
      <c r="A118" s="1" t="s">
        <v>524</v>
      </c>
      <c r="B118" s="2">
        <v>1</v>
      </c>
      <c r="C118" s="7" t="s">
        <v>203</v>
      </c>
      <c r="D118" s="3" t="s">
        <v>525</v>
      </c>
      <c r="E118" s="3" t="s">
        <v>506</v>
      </c>
      <c r="F118" s="2">
        <v>1</v>
      </c>
      <c r="G118" s="4">
        <v>1983</v>
      </c>
      <c r="H118" s="5" t="s">
        <v>197</v>
      </c>
      <c r="I118" s="5">
        <v>13</v>
      </c>
      <c r="J118" s="5">
        <v>16</v>
      </c>
      <c r="K118" s="2">
        <v>1</v>
      </c>
      <c r="L118" s="2">
        <v>1</v>
      </c>
      <c r="M118" s="2"/>
      <c r="N118" s="2"/>
      <c r="O118" s="2">
        <v>1</v>
      </c>
      <c r="P118" s="2">
        <v>3</v>
      </c>
      <c r="Q118" s="2">
        <v>48</v>
      </c>
      <c r="R118" s="2"/>
      <c r="S118" s="2"/>
      <c r="T118" s="2"/>
      <c r="U118" s="2"/>
      <c r="V118" s="2">
        <v>4</v>
      </c>
      <c r="W118" s="2">
        <v>6</v>
      </c>
      <c r="X118" s="2">
        <v>3</v>
      </c>
      <c r="Y118" s="2"/>
      <c r="Z118" s="2">
        <v>1</v>
      </c>
      <c r="AA118" s="2"/>
      <c r="AB118" s="2">
        <v>259</v>
      </c>
      <c r="AC118" s="6">
        <v>3965</v>
      </c>
      <c r="AD118" s="2">
        <v>501</v>
      </c>
      <c r="AE118" s="2">
        <v>0.0002</v>
      </c>
      <c r="AF118" s="2">
        <v>3</v>
      </c>
      <c r="AG118" s="2">
        <v>4</v>
      </c>
      <c r="AH118" s="2">
        <v>127</v>
      </c>
      <c r="AI118" s="2">
        <v>135</v>
      </c>
      <c r="AJ118" s="2">
        <v>4</v>
      </c>
      <c r="AK118" s="2"/>
      <c r="AL118" s="2">
        <v>2</v>
      </c>
      <c r="AM118" s="2">
        <v>2.6</v>
      </c>
      <c r="AN118" s="2">
        <v>3</v>
      </c>
      <c r="AO118" s="2"/>
      <c r="AP118" s="2">
        <v>24</v>
      </c>
      <c r="AQ118" s="2">
        <v>13.8</v>
      </c>
      <c r="AR118" s="2">
        <v>137</v>
      </c>
      <c r="AS118" s="2"/>
      <c r="AT118" s="2"/>
      <c r="AU118" s="2"/>
      <c r="AV118" s="2"/>
      <c r="AW118" s="2"/>
      <c r="AX118" s="2"/>
      <c r="AY118" s="6">
        <v>1</v>
      </c>
      <c r="AZ118" s="2">
        <v>1</v>
      </c>
      <c r="BA118" s="2"/>
      <c r="BB118" s="2">
        <v>300</v>
      </c>
      <c r="BC118" s="2"/>
      <c r="BD118" s="2"/>
      <c r="BE118" s="2"/>
      <c r="BF118" s="2"/>
    </row>
    <row r="119" spans="1:58" ht="12.75">
      <c r="A119" s="1" t="s">
        <v>526</v>
      </c>
      <c r="B119" s="2">
        <v>1</v>
      </c>
      <c r="C119" s="7" t="s">
        <v>211</v>
      </c>
      <c r="D119" s="3" t="s">
        <v>527</v>
      </c>
      <c r="E119" s="3" t="s">
        <v>528</v>
      </c>
      <c r="F119" s="2">
        <v>1</v>
      </c>
      <c r="G119" s="4">
        <v>1969</v>
      </c>
      <c r="H119" s="5" t="s">
        <v>197</v>
      </c>
      <c r="I119" s="5">
        <v>11</v>
      </c>
      <c r="J119" s="5">
        <v>12</v>
      </c>
      <c r="K119" s="2">
        <v>2</v>
      </c>
      <c r="L119" s="2"/>
      <c r="M119" s="2"/>
      <c r="N119" s="2">
        <v>4.9</v>
      </c>
      <c r="O119" s="2">
        <v>2</v>
      </c>
      <c r="P119" s="2">
        <v>4</v>
      </c>
      <c r="Q119" s="2">
        <v>31</v>
      </c>
      <c r="R119" s="2"/>
      <c r="S119" s="2"/>
      <c r="T119" s="2"/>
      <c r="U119" s="2"/>
      <c r="V119" s="2">
        <v>4</v>
      </c>
      <c r="W119" s="2">
        <v>6</v>
      </c>
      <c r="X119" s="2"/>
      <c r="Y119" s="2"/>
      <c r="Z119" s="2"/>
      <c r="AA119" s="2"/>
      <c r="AB119" s="2">
        <v>83.1</v>
      </c>
      <c r="AC119" s="6">
        <v>4421</v>
      </c>
      <c r="AD119" s="2">
        <v>501</v>
      </c>
      <c r="AE119" s="2"/>
      <c r="AF119" s="2">
        <v>2</v>
      </c>
      <c r="AG119" s="2">
        <v>4</v>
      </c>
      <c r="AH119" s="2">
        <v>50</v>
      </c>
      <c r="AI119" s="2">
        <v>100</v>
      </c>
      <c r="AJ119" s="2">
        <v>5</v>
      </c>
      <c r="AK119" s="2"/>
      <c r="AL119" s="2">
        <v>2</v>
      </c>
      <c r="AM119" s="2">
        <v>2.4</v>
      </c>
      <c r="AN119" s="2">
        <v>3</v>
      </c>
      <c r="AO119" s="2"/>
      <c r="AP119" s="2">
        <v>200</v>
      </c>
      <c r="AQ119" s="2">
        <v>9.2</v>
      </c>
      <c r="AR119" s="2">
        <v>110</v>
      </c>
      <c r="AS119" s="2"/>
      <c r="AT119" s="2"/>
      <c r="AU119" s="2"/>
      <c r="AV119" s="2"/>
      <c r="AW119" s="2"/>
      <c r="AX119" s="2"/>
      <c r="AY119" s="6">
        <v>3</v>
      </c>
      <c r="AZ119" s="2">
        <v>1</v>
      </c>
      <c r="BA119" s="2"/>
      <c r="BB119" s="2">
        <v>1445</v>
      </c>
      <c r="BC119" s="2"/>
      <c r="BD119" s="2"/>
      <c r="BE119" s="2"/>
      <c r="BF119" s="2"/>
    </row>
    <row r="120" spans="1:58" ht="12.75">
      <c r="A120" s="1" t="s">
        <v>529</v>
      </c>
      <c r="B120" s="2">
        <v>1</v>
      </c>
      <c r="C120" s="2" t="s">
        <v>219</v>
      </c>
      <c r="D120" s="3" t="s">
        <v>220</v>
      </c>
      <c r="E120" s="3" t="s">
        <v>530</v>
      </c>
      <c r="F120" s="2">
        <v>1</v>
      </c>
      <c r="G120" s="4">
        <v>1974</v>
      </c>
      <c r="H120" s="5" t="s">
        <v>189</v>
      </c>
      <c r="I120" s="5">
        <v>10</v>
      </c>
      <c r="J120" s="5">
        <v>7</v>
      </c>
      <c r="K120" s="2">
        <v>1</v>
      </c>
      <c r="L120" s="2"/>
      <c r="M120" s="2">
        <v>1</v>
      </c>
      <c r="N120" s="2"/>
      <c r="O120" s="2">
        <v>2</v>
      </c>
      <c r="P120" s="2">
        <v>3</v>
      </c>
      <c r="Q120" s="2">
        <v>42</v>
      </c>
      <c r="R120" s="2">
        <v>1</v>
      </c>
      <c r="S120" s="2">
        <v>2</v>
      </c>
      <c r="T120" s="2">
        <v>1</v>
      </c>
      <c r="U120" s="2">
        <v>2</v>
      </c>
      <c r="V120" s="2">
        <v>4</v>
      </c>
      <c r="W120" s="2">
        <v>6</v>
      </c>
      <c r="X120" s="2"/>
      <c r="Y120" s="2">
        <v>1</v>
      </c>
      <c r="Z120" s="2"/>
      <c r="AA120" s="2"/>
      <c r="AB120" s="2">
        <v>26.5</v>
      </c>
      <c r="AC120" s="6">
        <v>2130</v>
      </c>
      <c r="AD120" s="2">
        <v>80</v>
      </c>
      <c r="AE120" s="2"/>
      <c r="AF120" s="2">
        <v>2</v>
      </c>
      <c r="AG120" s="2">
        <v>4</v>
      </c>
      <c r="AH120" s="2">
        <v>48</v>
      </c>
      <c r="AI120" s="2">
        <v>118</v>
      </c>
      <c r="AJ120" s="2">
        <v>0</v>
      </c>
      <c r="AK120" s="2"/>
      <c r="AL120" s="2">
        <v>2</v>
      </c>
      <c r="AM120" s="2">
        <v>6.1</v>
      </c>
      <c r="AN120" s="2">
        <v>4</v>
      </c>
      <c r="AO120" s="2">
        <v>40</v>
      </c>
      <c r="AP120" s="2"/>
      <c r="AQ120" s="2">
        <v>13.8</v>
      </c>
      <c r="AR120" s="2">
        <v>125</v>
      </c>
      <c r="AS120" s="2">
        <v>1</v>
      </c>
      <c r="AT120" s="2"/>
      <c r="AU120" s="2"/>
      <c r="AV120" s="2"/>
      <c r="AW120" s="2"/>
      <c r="AX120" s="2"/>
      <c r="AY120" s="6"/>
      <c r="AZ120" s="2"/>
      <c r="BA120" s="2"/>
      <c r="BB120" s="2">
        <v>880</v>
      </c>
      <c r="BC120" s="2"/>
      <c r="BD120" s="2"/>
      <c r="BE120" s="2"/>
      <c r="BF120" s="2"/>
    </row>
    <row r="121" spans="1:58" ht="12.75">
      <c r="A121" s="31" t="s">
        <v>531</v>
      </c>
      <c r="B121" s="2">
        <v>2</v>
      </c>
      <c r="C121" s="2" t="s">
        <v>532</v>
      </c>
      <c r="D121" s="2" t="s">
        <v>533</v>
      </c>
      <c r="E121" s="2" t="s">
        <v>534</v>
      </c>
      <c r="F121" s="2">
        <v>1</v>
      </c>
      <c r="G121" s="4">
        <v>1940</v>
      </c>
      <c r="H121" s="2">
        <v>5</v>
      </c>
      <c r="I121" s="2">
        <v>10</v>
      </c>
      <c r="J121" s="2">
        <v>17</v>
      </c>
      <c r="K121" s="2">
        <v>1</v>
      </c>
      <c r="L121" s="2">
        <v>2</v>
      </c>
      <c r="M121" s="2">
        <v>1</v>
      </c>
      <c r="N121" s="2">
        <v>4</v>
      </c>
      <c r="O121" s="2">
        <v>1</v>
      </c>
      <c r="P121" s="2">
        <v>8</v>
      </c>
      <c r="Q121" s="2">
        <v>84</v>
      </c>
      <c r="R121" s="2">
        <v>2</v>
      </c>
      <c r="S121" s="2">
        <v>2</v>
      </c>
      <c r="T121" s="2">
        <v>1</v>
      </c>
      <c r="U121" s="2">
        <v>2</v>
      </c>
      <c r="V121" s="2"/>
      <c r="W121" s="2"/>
      <c r="X121" s="2"/>
      <c r="Y121" s="2">
        <v>3</v>
      </c>
      <c r="Z121" s="2">
        <v>1</v>
      </c>
      <c r="AA121" s="2">
        <v>3</v>
      </c>
      <c r="AB121" s="2">
        <v>8614</v>
      </c>
      <c r="AC121" s="6">
        <v>60339</v>
      </c>
      <c r="AD121" s="2">
        <v>501</v>
      </c>
      <c r="AE121" s="2">
        <v>0.0001</v>
      </c>
      <c r="AF121" s="2">
        <v>2</v>
      </c>
      <c r="AG121" s="2">
        <v>4</v>
      </c>
      <c r="AH121" s="2">
        <v>758</v>
      </c>
      <c r="AI121" s="2">
        <v>652</v>
      </c>
      <c r="AJ121" s="2"/>
      <c r="AK121" s="2">
        <v>2</v>
      </c>
      <c r="AL121" s="2">
        <v>2</v>
      </c>
      <c r="AM121" s="2">
        <v>5.9</v>
      </c>
      <c r="AN121" s="2">
        <v>4</v>
      </c>
      <c r="AO121" s="2"/>
      <c r="AP121" s="2">
        <v>200</v>
      </c>
      <c r="AQ121" s="2">
        <v>24</v>
      </c>
      <c r="AR121" s="2">
        <v>672</v>
      </c>
      <c r="AS121" s="2">
        <v>1</v>
      </c>
      <c r="AT121" s="2">
        <v>2</v>
      </c>
      <c r="AU121" s="2"/>
      <c r="AV121" s="2"/>
      <c r="AW121" s="2"/>
      <c r="AX121" s="2"/>
      <c r="AY121" s="6">
        <v>1</v>
      </c>
      <c r="AZ121" s="2">
        <v>1</v>
      </c>
      <c r="BA121" s="2"/>
      <c r="BB121" s="2">
        <v>670</v>
      </c>
      <c r="BC121" s="2"/>
      <c r="BD121" s="2"/>
      <c r="BE121" s="2"/>
      <c r="BF121" s="2"/>
    </row>
    <row r="122" spans="1:58" ht="12.75">
      <c r="A122" s="31" t="s">
        <v>535</v>
      </c>
      <c r="B122" s="2">
        <v>2</v>
      </c>
      <c r="C122" s="2" t="s">
        <v>532</v>
      </c>
      <c r="D122" s="2" t="s">
        <v>536</v>
      </c>
      <c r="E122" s="2" t="s">
        <v>537</v>
      </c>
      <c r="F122" s="2">
        <v>1</v>
      </c>
      <c r="G122" s="4">
        <v>1981</v>
      </c>
      <c r="H122" s="2">
        <v>8</v>
      </c>
      <c r="I122" s="2">
        <v>3</v>
      </c>
      <c r="J122" s="2">
        <v>3</v>
      </c>
      <c r="K122" s="2">
        <v>1</v>
      </c>
      <c r="L122" s="2">
        <v>1</v>
      </c>
      <c r="M122" s="2">
        <v>2</v>
      </c>
      <c r="N122" s="2"/>
      <c r="O122" s="2">
        <v>1</v>
      </c>
      <c r="P122" s="2">
        <v>3</v>
      </c>
      <c r="Q122" s="2">
        <v>77</v>
      </c>
      <c r="R122" s="2">
        <v>2</v>
      </c>
      <c r="S122" s="2">
        <v>2</v>
      </c>
      <c r="T122" s="2">
        <v>2</v>
      </c>
      <c r="U122" s="2">
        <v>2</v>
      </c>
      <c r="V122" s="2"/>
      <c r="W122" s="2"/>
      <c r="X122" s="2"/>
      <c r="Y122" s="2">
        <v>2</v>
      </c>
      <c r="Z122" s="2">
        <v>1</v>
      </c>
      <c r="AA122" s="2">
        <v>3</v>
      </c>
      <c r="AB122" s="2">
        <v>102.2</v>
      </c>
      <c r="AC122" s="6">
        <v>4726</v>
      </c>
      <c r="AD122" s="2">
        <v>20</v>
      </c>
      <c r="AE122" s="2">
        <v>0.00022</v>
      </c>
      <c r="AF122" s="2">
        <v>1</v>
      </c>
      <c r="AG122" s="2">
        <v>3</v>
      </c>
      <c r="AH122" s="2">
        <v>28</v>
      </c>
      <c r="AI122" s="2">
        <v>37</v>
      </c>
      <c r="AJ122" s="2"/>
      <c r="AK122" s="2">
        <v>1</v>
      </c>
      <c r="AL122" s="2">
        <v>3</v>
      </c>
      <c r="AM122" s="2"/>
      <c r="AN122" s="2">
        <v>1.25</v>
      </c>
      <c r="AO122" s="2">
        <v>0</v>
      </c>
      <c r="AP122" s="2">
        <v>35</v>
      </c>
      <c r="AQ122" s="2">
        <v>18</v>
      </c>
      <c r="AR122" s="2">
        <v>170</v>
      </c>
      <c r="AS122" s="2">
        <v>1</v>
      </c>
      <c r="AT122" s="2">
        <v>2</v>
      </c>
      <c r="AU122" s="2"/>
      <c r="AV122" s="2"/>
      <c r="AW122" s="2"/>
      <c r="AX122" s="2">
        <v>3</v>
      </c>
      <c r="AY122" s="6">
        <v>1</v>
      </c>
      <c r="AZ122" s="2">
        <v>1</v>
      </c>
      <c r="BA122" s="2"/>
      <c r="BB122" s="2"/>
      <c r="BC122" s="2">
        <v>3</v>
      </c>
      <c r="BD122" s="2"/>
      <c r="BE122" s="2"/>
      <c r="BF122" s="2"/>
    </row>
    <row r="123" spans="1:58" ht="12.75">
      <c r="A123" s="31" t="s">
        <v>538</v>
      </c>
      <c r="B123" s="2">
        <v>2</v>
      </c>
      <c r="C123" s="2" t="s">
        <v>539</v>
      </c>
      <c r="D123" s="2" t="s">
        <v>540</v>
      </c>
      <c r="E123" s="2" t="s">
        <v>541</v>
      </c>
      <c r="F123" s="2">
        <v>1</v>
      </c>
      <c r="G123" s="4">
        <v>1968</v>
      </c>
      <c r="H123" s="2">
        <v>5</v>
      </c>
      <c r="I123" s="2">
        <v>11</v>
      </c>
      <c r="J123" s="2">
        <v>12</v>
      </c>
      <c r="K123" s="2"/>
      <c r="L123" s="2">
        <v>1</v>
      </c>
      <c r="M123" s="2" t="s">
        <v>190</v>
      </c>
      <c r="N123" s="2"/>
      <c r="O123" s="2">
        <v>1</v>
      </c>
      <c r="P123" s="2">
        <v>8</v>
      </c>
      <c r="Q123" s="2">
        <v>71</v>
      </c>
      <c r="R123" s="2">
        <v>1</v>
      </c>
      <c r="S123" s="2">
        <v>2</v>
      </c>
      <c r="T123" s="2">
        <v>1</v>
      </c>
      <c r="U123" s="2">
        <v>2</v>
      </c>
      <c r="V123" s="2"/>
      <c r="W123" s="2"/>
      <c r="X123" s="2"/>
      <c r="Y123" s="2">
        <v>1</v>
      </c>
      <c r="Z123" s="2">
        <v>1</v>
      </c>
      <c r="AA123" s="2">
        <v>3</v>
      </c>
      <c r="AB123" s="2">
        <v>6363</v>
      </c>
      <c r="AC123" s="6">
        <v>36600</v>
      </c>
      <c r="AD123" s="2">
        <v>501</v>
      </c>
      <c r="AE123" s="2">
        <v>0.0004</v>
      </c>
      <c r="AF123" s="2">
        <v>1</v>
      </c>
      <c r="AG123" s="2">
        <v>3</v>
      </c>
      <c r="AH123" s="2">
        <v>463</v>
      </c>
      <c r="AI123" s="2">
        <v>507</v>
      </c>
      <c r="AJ123" s="2"/>
      <c r="AK123" s="2">
        <v>2</v>
      </c>
      <c r="AL123" s="2">
        <v>2</v>
      </c>
      <c r="AM123" s="2"/>
      <c r="AN123" s="2">
        <v>8</v>
      </c>
      <c r="AO123" s="2"/>
      <c r="AP123" s="2">
        <v>50</v>
      </c>
      <c r="AQ123" s="2">
        <v>20</v>
      </c>
      <c r="AR123" s="2">
        <v>568</v>
      </c>
      <c r="AS123" s="2">
        <v>1</v>
      </c>
      <c r="AT123" s="2">
        <v>2</v>
      </c>
      <c r="AU123" s="2"/>
      <c r="AV123" s="2"/>
      <c r="AW123" s="2"/>
      <c r="AX123" s="2">
        <v>1</v>
      </c>
      <c r="AY123" s="6">
        <v>1</v>
      </c>
      <c r="AZ123" s="2">
        <v>1</v>
      </c>
      <c r="BA123" s="2"/>
      <c r="BB123" s="2"/>
      <c r="BC123" s="2">
        <v>1</v>
      </c>
      <c r="BD123" s="2"/>
      <c r="BE123" s="2"/>
      <c r="BF123" s="2"/>
    </row>
    <row r="124" spans="1:58" ht="12.75">
      <c r="A124" s="31" t="s">
        <v>542</v>
      </c>
      <c r="B124" s="2">
        <v>2</v>
      </c>
      <c r="C124" s="2" t="s">
        <v>539</v>
      </c>
      <c r="D124" s="2" t="s">
        <v>543</v>
      </c>
      <c r="E124" s="2" t="s">
        <v>544</v>
      </c>
      <c r="F124" s="2">
        <v>1</v>
      </c>
      <c r="G124" s="4">
        <v>1985</v>
      </c>
      <c r="H124" s="2">
        <v>5</v>
      </c>
      <c r="I124" s="2">
        <v>17</v>
      </c>
      <c r="J124" s="2">
        <v>17</v>
      </c>
      <c r="K124" s="2">
        <v>2</v>
      </c>
      <c r="L124" s="2">
        <v>1</v>
      </c>
      <c r="M124" s="2">
        <v>2</v>
      </c>
      <c r="N124" s="2"/>
      <c r="O124" s="2">
        <v>1</v>
      </c>
      <c r="P124" s="2">
        <v>3</v>
      </c>
      <c r="Q124" s="2">
        <v>130</v>
      </c>
      <c r="R124" s="2">
        <v>2</v>
      </c>
      <c r="S124" s="2">
        <v>2</v>
      </c>
      <c r="T124" s="2">
        <v>2</v>
      </c>
      <c r="U124" s="2">
        <v>2</v>
      </c>
      <c r="V124" s="2"/>
      <c r="W124" s="2"/>
      <c r="X124" s="2"/>
      <c r="Y124" s="2">
        <v>1</v>
      </c>
      <c r="Z124" s="2">
        <v>1</v>
      </c>
      <c r="AA124" s="2">
        <v>3</v>
      </c>
      <c r="AB124" s="2">
        <v>6602</v>
      </c>
      <c r="AC124" s="6">
        <v>10155</v>
      </c>
      <c r="AD124" s="2">
        <v>501</v>
      </c>
      <c r="AE124" s="2">
        <v>0.00023</v>
      </c>
      <c r="AF124" s="2">
        <v>1</v>
      </c>
      <c r="AG124" s="2">
        <v>3</v>
      </c>
      <c r="AH124" s="2">
        <v>116</v>
      </c>
      <c r="AI124" s="2">
        <v>109</v>
      </c>
      <c r="AJ124" s="2"/>
      <c r="AK124" s="2">
        <v>1</v>
      </c>
      <c r="AL124" s="2">
        <v>4</v>
      </c>
      <c r="AM124" s="2"/>
      <c r="AN124" s="2">
        <v>4</v>
      </c>
      <c r="AO124" s="2">
        <v>60</v>
      </c>
      <c r="AP124" s="2">
        <v>40</v>
      </c>
      <c r="AQ124" s="2">
        <v>23</v>
      </c>
      <c r="AR124" s="2">
        <v>330</v>
      </c>
      <c r="AS124" s="2">
        <v>1</v>
      </c>
      <c r="AT124" s="2">
        <v>1</v>
      </c>
      <c r="AU124" s="2"/>
      <c r="AV124" s="2"/>
      <c r="AW124" s="2"/>
      <c r="AX124" s="2">
        <v>1</v>
      </c>
      <c r="AY124" s="6">
        <v>1</v>
      </c>
      <c r="AZ124" s="2">
        <v>1</v>
      </c>
      <c r="BA124" s="2"/>
      <c r="BB124" s="2">
        <v>600</v>
      </c>
      <c r="BC124" s="2">
        <v>3</v>
      </c>
      <c r="BD124" s="2"/>
      <c r="BE124" s="2"/>
      <c r="BF124" s="2"/>
    </row>
    <row r="125" spans="1:58" ht="12.75">
      <c r="A125" s="31" t="s">
        <v>545</v>
      </c>
      <c r="B125" s="2">
        <v>2</v>
      </c>
      <c r="C125" s="2" t="s">
        <v>546</v>
      </c>
      <c r="D125" s="2" t="s">
        <v>547</v>
      </c>
      <c r="E125" s="2" t="s">
        <v>548</v>
      </c>
      <c r="F125" s="2">
        <v>1</v>
      </c>
      <c r="G125" s="4"/>
      <c r="H125" s="2">
        <v>5</v>
      </c>
      <c r="I125" s="2">
        <v>10</v>
      </c>
      <c r="J125" s="2">
        <v>10</v>
      </c>
      <c r="K125" s="2">
        <v>1</v>
      </c>
      <c r="L125" s="2">
        <v>1</v>
      </c>
      <c r="M125" s="2">
        <v>2</v>
      </c>
      <c r="N125" s="2"/>
      <c r="O125" s="2"/>
      <c r="P125" s="2">
        <v>14</v>
      </c>
      <c r="Q125" s="2">
        <v>76</v>
      </c>
      <c r="R125" s="2">
        <v>2</v>
      </c>
      <c r="S125" s="2">
        <v>2</v>
      </c>
      <c r="T125" s="2">
        <v>1</v>
      </c>
      <c r="U125" s="2">
        <v>2</v>
      </c>
      <c r="V125" s="2">
        <v>1</v>
      </c>
      <c r="W125" s="2">
        <v>2</v>
      </c>
      <c r="X125" s="2"/>
      <c r="Y125" s="2">
        <v>1</v>
      </c>
      <c r="Z125" s="2">
        <v>1</v>
      </c>
      <c r="AA125" s="2">
        <v>3</v>
      </c>
      <c r="AB125" s="2">
        <v>8205</v>
      </c>
      <c r="AC125" s="6">
        <v>64300</v>
      </c>
      <c r="AD125" s="2">
        <v>501</v>
      </c>
      <c r="AE125" s="2"/>
      <c r="AF125" s="2">
        <v>2</v>
      </c>
      <c r="AG125" s="2">
        <v>4</v>
      </c>
      <c r="AH125" s="2">
        <v>1000</v>
      </c>
      <c r="AI125" s="2">
        <v>1000</v>
      </c>
      <c r="AJ125" s="2"/>
      <c r="AK125" s="2">
        <v>2</v>
      </c>
      <c r="AL125" s="2">
        <v>2</v>
      </c>
      <c r="AM125" s="2"/>
      <c r="AN125" s="2">
        <v>4.5</v>
      </c>
      <c r="AO125" s="2"/>
      <c r="AP125" s="2">
        <v>200</v>
      </c>
      <c r="AQ125" s="2">
        <v>20</v>
      </c>
      <c r="AR125" s="2">
        <v>966</v>
      </c>
      <c r="AS125" s="2">
        <v>2</v>
      </c>
      <c r="AT125" s="2">
        <v>2</v>
      </c>
      <c r="AU125" s="2"/>
      <c r="AV125" s="2"/>
      <c r="AW125" s="2"/>
      <c r="AX125" s="2"/>
      <c r="AY125" s="6"/>
      <c r="AZ125" s="2">
        <v>1</v>
      </c>
      <c r="BA125" s="2">
        <v>90</v>
      </c>
      <c r="BB125" s="2">
        <v>1000</v>
      </c>
      <c r="BC125" s="2">
        <v>3</v>
      </c>
      <c r="BD125" s="2"/>
      <c r="BE125" s="2"/>
      <c r="BF125" s="2"/>
    </row>
    <row r="126" spans="1:58" ht="12.75">
      <c r="A126" s="31" t="s">
        <v>549</v>
      </c>
      <c r="B126" s="2">
        <v>2</v>
      </c>
      <c r="C126" s="2" t="s">
        <v>546</v>
      </c>
      <c r="D126" s="2" t="s">
        <v>550</v>
      </c>
      <c r="E126" s="2" t="s">
        <v>551</v>
      </c>
      <c r="F126" s="2">
        <v>1</v>
      </c>
      <c r="G126" s="4">
        <v>1989</v>
      </c>
      <c r="H126" s="2">
        <v>5</v>
      </c>
      <c r="I126" s="2">
        <v>20</v>
      </c>
      <c r="J126" s="2">
        <v>22</v>
      </c>
      <c r="K126" s="2"/>
      <c r="L126" s="2">
        <v>2</v>
      </c>
      <c r="M126" s="2">
        <v>2</v>
      </c>
      <c r="N126" s="2">
        <v>7</v>
      </c>
      <c r="O126" s="2">
        <v>1</v>
      </c>
      <c r="P126" s="2">
        <v>10</v>
      </c>
      <c r="Q126" s="2">
        <v>78</v>
      </c>
      <c r="R126" s="2">
        <v>1</v>
      </c>
      <c r="S126" s="2">
        <v>2</v>
      </c>
      <c r="T126" s="2">
        <v>1</v>
      </c>
      <c r="U126" s="2">
        <v>2</v>
      </c>
      <c r="V126" s="2">
        <v>3</v>
      </c>
      <c r="W126" s="2">
        <v>3</v>
      </c>
      <c r="X126" s="2"/>
      <c r="Y126" s="2">
        <v>1</v>
      </c>
      <c r="Z126" s="2">
        <v>3</v>
      </c>
      <c r="AA126" s="2">
        <v>3</v>
      </c>
      <c r="AB126" s="2">
        <v>7990</v>
      </c>
      <c r="AC126" s="6">
        <v>56000</v>
      </c>
      <c r="AD126" s="2">
        <v>501</v>
      </c>
      <c r="AE126" s="2">
        <v>0.00015</v>
      </c>
      <c r="AF126" s="2">
        <v>1</v>
      </c>
      <c r="AG126" s="2">
        <v>3</v>
      </c>
      <c r="AH126" s="2">
        <v>1127</v>
      </c>
      <c r="AI126" s="2">
        <v>672</v>
      </c>
      <c r="AJ126" s="2"/>
      <c r="AK126" s="2">
        <v>2</v>
      </c>
      <c r="AL126" s="2">
        <v>2</v>
      </c>
      <c r="AM126" s="2"/>
      <c r="AN126" s="2">
        <v>4</v>
      </c>
      <c r="AO126" s="2">
        <v>0</v>
      </c>
      <c r="AP126" s="2">
        <v>50</v>
      </c>
      <c r="AQ126" s="2">
        <v>30</v>
      </c>
      <c r="AR126" s="2">
        <v>712</v>
      </c>
      <c r="AS126" s="2">
        <v>1</v>
      </c>
      <c r="AT126" s="2">
        <v>2</v>
      </c>
      <c r="AU126" s="2"/>
      <c r="AV126" s="2"/>
      <c r="AW126" s="2"/>
      <c r="AX126" s="2"/>
      <c r="AY126" s="6">
        <v>1</v>
      </c>
      <c r="AZ126" s="2">
        <v>2</v>
      </c>
      <c r="BA126" s="2"/>
      <c r="BB126" s="2">
        <v>1200</v>
      </c>
      <c r="BC126" s="2">
        <v>1</v>
      </c>
      <c r="BD126" s="2"/>
      <c r="BE126" s="2"/>
      <c r="BF126" s="2"/>
    </row>
    <row r="127" spans="1:58" ht="12.75">
      <c r="A127" s="35" t="s">
        <v>552</v>
      </c>
      <c r="B127" s="2">
        <v>2</v>
      </c>
      <c r="C127" s="2" t="s">
        <v>553</v>
      </c>
      <c r="D127" s="36" t="s">
        <v>554</v>
      </c>
      <c r="E127" s="2" t="s">
        <v>555</v>
      </c>
      <c r="F127" s="2">
        <v>1</v>
      </c>
      <c r="G127" s="4">
        <v>1986</v>
      </c>
      <c r="H127" s="2">
        <v>5</v>
      </c>
      <c r="I127" s="2">
        <v>9</v>
      </c>
      <c r="J127" s="2">
        <v>15</v>
      </c>
      <c r="K127" s="2">
        <v>1</v>
      </c>
      <c r="L127" s="2">
        <v>1</v>
      </c>
      <c r="M127" s="2">
        <v>2</v>
      </c>
      <c r="N127" s="2"/>
      <c r="O127" s="2">
        <v>2</v>
      </c>
      <c r="P127" s="2">
        <v>3</v>
      </c>
      <c r="Q127" s="2">
        <v>37.5</v>
      </c>
      <c r="R127" s="2">
        <v>1</v>
      </c>
      <c r="S127" s="2">
        <v>2</v>
      </c>
      <c r="T127" s="2">
        <v>1</v>
      </c>
      <c r="U127" s="2">
        <v>2</v>
      </c>
      <c r="V127" s="2">
        <v>4.5</v>
      </c>
      <c r="W127" s="2">
        <v>5</v>
      </c>
      <c r="X127" s="2"/>
      <c r="Y127" s="2">
        <v>2</v>
      </c>
      <c r="Z127" s="2">
        <v>3</v>
      </c>
      <c r="AA127" s="2">
        <v>3</v>
      </c>
      <c r="AB127" s="2">
        <v>10.7</v>
      </c>
      <c r="AC127" s="6">
        <v>1890</v>
      </c>
      <c r="AD127" s="2">
        <v>501</v>
      </c>
      <c r="AE127" s="2">
        <v>0.001</v>
      </c>
      <c r="AF127" s="2">
        <v>1</v>
      </c>
      <c r="AG127" s="2">
        <v>3</v>
      </c>
      <c r="AH127" s="2">
        <v>19</v>
      </c>
      <c r="AI127" s="2">
        <v>36</v>
      </c>
      <c r="AJ127" s="2"/>
      <c r="AK127" s="2">
        <v>1</v>
      </c>
      <c r="AL127" s="2">
        <v>2</v>
      </c>
      <c r="AM127" s="2"/>
      <c r="AN127" s="2">
        <v>2.25</v>
      </c>
      <c r="AO127" s="2">
        <v>-1</v>
      </c>
      <c r="AP127" s="2">
        <v>50</v>
      </c>
      <c r="AQ127" s="2">
        <v>12</v>
      </c>
      <c r="AR127" s="2">
        <v>118</v>
      </c>
      <c r="AS127" s="2">
        <v>2</v>
      </c>
      <c r="AT127" s="2">
        <v>2</v>
      </c>
      <c r="AU127" s="2"/>
      <c r="AV127" s="2">
        <v>2</v>
      </c>
      <c r="AW127" s="2">
        <v>2</v>
      </c>
      <c r="AX127" s="2"/>
      <c r="AY127" s="6">
        <v>3</v>
      </c>
      <c r="AZ127" s="2">
        <v>2</v>
      </c>
      <c r="BA127" s="2">
        <v>0</v>
      </c>
      <c r="BB127" s="2">
        <v>1500</v>
      </c>
      <c r="BC127" s="2">
        <v>2</v>
      </c>
      <c r="BD127" s="2"/>
      <c r="BE127" s="2"/>
      <c r="BF127" s="2"/>
    </row>
    <row r="128" spans="1:58" ht="12.75">
      <c r="A128" s="27" t="s">
        <v>556</v>
      </c>
      <c r="B128" s="2">
        <v>2</v>
      </c>
      <c r="C128" s="2" t="s">
        <v>553</v>
      </c>
      <c r="D128" s="36" t="s">
        <v>557</v>
      </c>
      <c r="E128" s="2" t="s">
        <v>558</v>
      </c>
      <c r="F128" s="2">
        <v>1</v>
      </c>
      <c r="G128" s="4">
        <v>1981</v>
      </c>
      <c r="H128" s="2">
        <v>5</v>
      </c>
      <c r="I128" s="2">
        <v>11</v>
      </c>
      <c r="J128" s="2">
        <v>16</v>
      </c>
      <c r="K128" s="2">
        <v>2</v>
      </c>
      <c r="L128" s="2">
        <v>1</v>
      </c>
      <c r="M128" s="2">
        <v>2</v>
      </c>
      <c r="N128" s="2"/>
      <c r="O128" s="2">
        <v>2</v>
      </c>
      <c r="P128" s="2">
        <v>4</v>
      </c>
      <c r="Q128" s="2">
        <v>67.5</v>
      </c>
      <c r="R128" s="2">
        <v>1</v>
      </c>
      <c r="S128" s="2">
        <v>2</v>
      </c>
      <c r="T128" s="2">
        <v>1</v>
      </c>
      <c r="U128" s="2">
        <v>2</v>
      </c>
      <c r="V128" s="2">
        <v>4.5</v>
      </c>
      <c r="W128" s="2">
        <v>5</v>
      </c>
      <c r="X128" s="2"/>
      <c r="Y128" s="2">
        <v>2</v>
      </c>
      <c r="Z128" s="2">
        <v>3</v>
      </c>
      <c r="AA128" s="2">
        <v>3</v>
      </c>
      <c r="AB128" s="2">
        <v>176</v>
      </c>
      <c r="AC128" s="6">
        <v>11640</v>
      </c>
      <c r="AD128" s="2">
        <v>501</v>
      </c>
      <c r="AE128" s="2">
        <v>0.00164</v>
      </c>
      <c r="AF128" s="2">
        <v>1</v>
      </c>
      <c r="AG128" s="2">
        <v>3</v>
      </c>
      <c r="AH128" s="2">
        <v>93</v>
      </c>
      <c r="AI128" s="2">
        <v>93</v>
      </c>
      <c r="AJ128" s="2"/>
      <c r="AK128" s="2">
        <v>1</v>
      </c>
      <c r="AL128" s="2">
        <v>2</v>
      </c>
      <c r="AM128" s="2"/>
      <c r="AN128" s="2">
        <v>3</v>
      </c>
      <c r="AO128" s="2">
        <v>4</v>
      </c>
      <c r="AP128" s="2"/>
      <c r="AQ128" s="2">
        <v>15</v>
      </c>
      <c r="AR128" s="2">
        <v>228</v>
      </c>
      <c r="AS128" s="2">
        <v>1</v>
      </c>
      <c r="AT128" s="2">
        <v>2</v>
      </c>
      <c r="AU128" s="2"/>
      <c r="AV128" s="2"/>
      <c r="AW128" s="2"/>
      <c r="AX128" s="2"/>
      <c r="AY128" s="6">
        <v>1</v>
      </c>
      <c r="AZ128" s="2">
        <v>1</v>
      </c>
      <c r="BA128" s="2">
        <v>0</v>
      </c>
      <c r="BB128" s="2">
        <v>300</v>
      </c>
      <c r="BC128" s="2">
        <v>3</v>
      </c>
      <c r="BD128" s="2"/>
      <c r="BE128" s="2"/>
      <c r="BF128" s="2"/>
    </row>
    <row r="129" spans="1:58" ht="12.75">
      <c r="A129" s="31" t="s">
        <v>559</v>
      </c>
      <c r="B129" s="2">
        <v>2</v>
      </c>
      <c r="C129" s="2" t="s">
        <v>532</v>
      </c>
      <c r="D129" s="2" t="s">
        <v>256</v>
      </c>
      <c r="E129" s="9" t="s">
        <v>560</v>
      </c>
      <c r="F129" s="2">
        <v>1</v>
      </c>
      <c r="G129" s="4">
        <v>1973</v>
      </c>
      <c r="H129" s="2">
        <v>5</v>
      </c>
      <c r="I129" s="2">
        <v>7</v>
      </c>
      <c r="J129" s="2">
        <v>7</v>
      </c>
      <c r="K129" s="2">
        <v>2</v>
      </c>
      <c r="L129" s="2">
        <v>1</v>
      </c>
      <c r="M129" s="2">
        <v>2</v>
      </c>
      <c r="N129" s="2"/>
      <c r="O129" s="2">
        <v>2</v>
      </c>
      <c r="P129" s="2">
        <v>2</v>
      </c>
      <c r="Q129" s="2">
        <v>50</v>
      </c>
      <c r="R129" s="2">
        <v>2</v>
      </c>
      <c r="S129" s="2">
        <v>2</v>
      </c>
      <c r="T129" s="2">
        <v>1</v>
      </c>
      <c r="U129" s="2">
        <v>1</v>
      </c>
      <c r="V129" s="2"/>
      <c r="W129" s="2"/>
      <c r="X129" s="2"/>
      <c r="Y129" s="2">
        <v>2</v>
      </c>
      <c r="Z129" s="2">
        <v>3</v>
      </c>
      <c r="AA129" s="2">
        <v>3</v>
      </c>
      <c r="AB129" s="2">
        <v>5.87</v>
      </c>
      <c r="AC129" s="6">
        <v>1134</v>
      </c>
      <c r="AD129" s="2">
        <v>501</v>
      </c>
      <c r="AE129" s="2">
        <v>0.0047</v>
      </c>
      <c r="AF129" s="2">
        <v>1</v>
      </c>
      <c r="AG129" s="2">
        <v>3</v>
      </c>
      <c r="AH129" s="2">
        <v>13</v>
      </c>
      <c r="AI129" s="2">
        <v>20</v>
      </c>
      <c r="AJ129" s="2"/>
      <c r="AK129" s="2">
        <v>1</v>
      </c>
      <c r="AL129" s="2">
        <v>2</v>
      </c>
      <c r="AM129" s="2">
        <v>1.25</v>
      </c>
      <c r="AN129" s="2">
        <v>2.5</v>
      </c>
      <c r="AO129" s="89"/>
      <c r="AP129" s="2">
        <v>50</v>
      </c>
      <c r="AQ129" s="2">
        <v>11</v>
      </c>
      <c r="AR129" s="2">
        <v>99</v>
      </c>
      <c r="AS129" s="2">
        <v>1</v>
      </c>
      <c r="AT129" s="2">
        <v>2</v>
      </c>
      <c r="AU129" s="2"/>
      <c r="AV129" s="2"/>
      <c r="AW129" s="2"/>
      <c r="AX129" s="2"/>
      <c r="AY129" s="6">
        <v>1</v>
      </c>
      <c r="AZ129" s="2">
        <v>2</v>
      </c>
      <c r="BA129" s="2"/>
      <c r="BB129" s="2"/>
      <c r="BC129" s="2">
        <v>2</v>
      </c>
      <c r="BD129" s="2"/>
      <c r="BE129" s="2"/>
      <c r="BF129" s="2"/>
    </row>
    <row r="130" spans="1:58" ht="12.75">
      <c r="A130" s="31" t="s">
        <v>561</v>
      </c>
      <c r="B130" s="2">
        <v>2</v>
      </c>
      <c r="C130" s="2" t="s">
        <v>532</v>
      </c>
      <c r="D130" s="2" t="s">
        <v>256</v>
      </c>
      <c r="E130" s="9" t="s">
        <v>562</v>
      </c>
      <c r="F130" s="2">
        <v>1</v>
      </c>
      <c r="G130" s="4">
        <v>1973</v>
      </c>
      <c r="H130" s="2">
        <v>5</v>
      </c>
      <c r="I130" s="2">
        <v>8</v>
      </c>
      <c r="J130" s="2">
        <v>11</v>
      </c>
      <c r="K130" s="2">
        <v>2</v>
      </c>
      <c r="L130" s="2">
        <v>2</v>
      </c>
      <c r="M130" s="2">
        <v>2</v>
      </c>
      <c r="N130" s="2"/>
      <c r="O130" s="2">
        <v>2</v>
      </c>
      <c r="P130" s="2">
        <v>4</v>
      </c>
      <c r="Q130" s="2">
        <v>27</v>
      </c>
      <c r="R130" s="2">
        <v>2</v>
      </c>
      <c r="S130" s="2">
        <v>2</v>
      </c>
      <c r="T130" s="2">
        <v>2</v>
      </c>
      <c r="U130" s="2">
        <v>2</v>
      </c>
      <c r="V130" s="2"/>
      <c r="W130" s="2"/>
      <c r="X130" s="2"/>
      <c r="Y130" s="2">
        <v>2</v>
      </c>
      <c r="Z130" s="2">
        <v>2</v>
      </c>
      <c r="AA130" s="2">
        <v>3</v>
      </c>
      <c r="AB130" s="2">
        <v>57.1</v>
      </c>
      <c r="AC130" s="6">
        <v>4103</v>
      </c>
      <c r="AD130" s="2">
        <v>501</v>
      </c>
      <c r="AE130" s="2">
        <v>0.0015</v>
      </c>
      <c r="AF130" s="2">
        <v>2</v>
      </c>
      <c r="AG130" s="2">
        <v>4</v>
      </c>
      <c r="AH130" s="2">
        <v>46</v>
      </c>
      <c r="AI130" s="2">
        <v>82</v>
      </c>
      <c r="AJ130" s="2"/>
      <c r="AK130" s="2">
        <v>2</v>
      </c>
      <c r="AL130" s="2">
        <v>2</v>
      </c>
      <c r="AM130" s="2"/>
      <c r="AN130" s="2">
        <v>3.75</v>
      </c>
      <c r="AO130" s="2">
        <v>6</v>
      </c>
      <c r="AP130" s="2">
        <v>200</v>
      </c>
      <c r="AQ130" s="2">
        <v>13</v>
      </c>
      <c r="AR130" s="2">
        <v>82.4</v>
      </c>
      <c r="AS130" s="2">
        <v>2</v>
      </c>
      <c r="AT130" s="2">
        <v>2</v>
      </c>
      <c r="AU130" s="2"/>
      <c r="AV130" s="2"/>
      <c r="AW130" s="2"/>
      <c r="AX130" s="2"/>
      <c r="AY130" s="6"/>
      <c r="AZ130" s="2"/>
      <c r="BA130" s="2"/>
      <c r="BB130" s="2"/>
      <c r="BC130" s="2">
        <v>3</v>
      </c>
      <c r="BD130" s="2"/>
      <c r="BE130" s="2"/>
      <c r="BF130" s="2"/>
    </row>
    <row r="131" spans="1:58" ht="12.75">
      <c r="A131" s="8" t="s">
        <v>563</v>
      </c>
      <c r="B131" s="2">
        <v>2</v>
      </c>
      <c r="C131" s="2" t="s">
        <v>539</v>
      </c>
      <c r="D131" s="2" t="s">
        <v>564</v>
      </c>
      <c r="E131" s="9" t="s">
        <v>565</v>
      </c>
      <c r="F131" s="2">
        <v>1</v>
      </c>
      <c r="G131" s="4">
        <v>1958</v>
      </c>
      <c r="H131" s="2">
        <v>5</v>
      </c>
      <c r="I131" s="2">
        <v>7</v>
      </c>
      <c r="J131" s="2">
        <v>7</v>
      </c>
      <c r="K131" s="2">
        <v>2</v>
      </c>
      <c r="L131" s="2">
        <v>2</v>
      </c>
      <c r="M131" s="2">
        <v>2</v>
      </c>
      <c r="N131" s="2"/>
      <c r="O131" s="2">
        <v>2</v>
      </c>
      <c r="P131" s="2">
        <v>2</v>
      </c>
      <c r="Q131" s="2">
        <v>70.5</v>
      </c>
      <c r="R131" s="2">
        <v>2</v>
      </c>
      <c r="S131" s="2">
        <v>2</v>
      </c>
      <c r="T131" s="2">
        <v>2</v>
      </c>
      <c r="U131" s="2">
        <v>2</v>
      </c>
      <c r="V131" s="2">
        <v>3</v>
      </c>
      <c r="W131" s="2">
        <v>3</v>
      </c>
      <c r="X131" s="2">
        <v>2</v>
      </c>
      <c r="Y131" s="2">
        <v>2</v>
      </c>
      <c r="Z131" s="2">
        <v>1</v>
      </c>
      <c r="AA131" s="2">
        <v>3</v>
      </c>
      <c r="AB131" s="2">
        <v>247</v>
      </c>
      <c r="AC131" s="6">
        <v>10230</v>
      </c>
      <c r="AD131" s="2">
        <v>5</v>
      </c>
      <c r="AE131" s="2">
        <v>0.0014</v>
      </c>
      <c r="AF131" s="2">
        <v>2</v>
      </c>
      <c r="AG131" s="2">
        <v>4</v>
      </c>
      <c r="AH131" s="2">
        <v>120</v>
      </c>
      <c r="AI131" s="2">
        <v>120</v>
      </c>
      <c r="AJ131" s="2"/>
      <c r="AK131" s="2">
        <v>2</v>
      </c>
      <c r="AL131" s="2">
        <v>2</v>
      </c>
      <c r="AM131" s="2">
        <v>8.7</v>
      </c>
      <c r="AN131" s="2">
        <v>3.3</v>
      </c>
      <c r="AO131" s="2">
        <v>3</v>
      </c>
      <c r="AP131" s="2">
        <v>200</v>
      </c>
      <c r="AQ131" s="2">
        <v>11</v>
      </c>
      <c r="AR131" s="2">
        <v>141</v>
      </c>
      <c r="AS131" s="2">
        <v>1</v>
      </c>
      <c r="AT131" s="2">
        <v>2</v>
      </c>
      <c r="AU131" s="2"/>
      <c r="AV131" s="2"/>
      <c r="AW131" s="2"/>
      <c r="AX131" s="2"/>
      <c r="AY131" s="6"/>
      <c r="AZ131" s="2"/>
      <c r="BA131" s="2"/>
      <c r="BB131" s="2"/>
      <c r="BC131" s="2"/>
      <c r="BD131" s="2"/>
      <c r="BE131" s="2"/>
      <c r="BF131" s="2"/>
    </row>
    <row r="132" spans="1:58" ht="12.75">
      <c r="A132" s="8" t="s">
        <v>566</v>
      </c>
      <c r="B132" s="2">
        <v>2</v>
      </c>
      <c r="C132" s="2" t="s">
        <v>539</v>
      </c>
      <c r="D132" s="2" t="s">
        <v>567</v>
      </c>
      <c r="E132" s="9" t="s">
        <v>568</v>
      </c>
      <c r="F132" s="2">
        <v>1</v>
      </c>
      <c r="G132" s="4">
        <v>1988</v>
      </c>
      <c r="H132" s="2">
        <v>3</v>
      </c>
      <c r="I132" s="2">
        <v>15</v>
      </c>
      <c r="J132" s="2">
        <v>15</v>
      </c>
      <c r="K132" s="2">
        <v>1</v>
      </c>
      <c r="L132" s="2">
        <v>2</v>
      </c>
      <c r="M132" s="2">
        <v>2</v>
      </c>
      <c r="N132" s="2"/>
      <c r="O132" s="2">
        <v>2</v>
      </c>
      <c r="P132" s="2">
        <v>3</v>
      </c>
      <c r="Q132" s="2">
        <v>62</v>
      </c>
      <c r="R132" s="2">
        <v>2</v>
      </c>
      <c r="S132" s="2">
        <v>2</v>
      </c>
      <c r="T132" s="2">
        <v>2</v>
      </c>
      <c r="U132" s="2">
        <v>2</v>
      </c>
      <c r="V132" s="2"/>
      <c r="W132" s="2"/>
      <c r="X132" s="2"/>
      <c r="Y132" s="2">
        <v>1</v>
      </c>
      <c r="Z132" s="2">
        <v>3</v>
      </c>
      <c r="AA132" s="2">
        <v>3</v>
      </c>
      <c r="AB132" s="2">
        <v>762</v>
      </c>
      <c r="AC132" s="6">
        <v>20380</v>
      </c>
      <c r="AD132" s="2">
        <v>10</v>
      </c>
      <c r="AE132" s="2">
        <v>0.0006</v>
      </c>
      <c r="AF132" s="2">
        <v>2</v>
      </c>
      <c r="AG132" s="2">
        <v>4</v>
      </c>
      <c r="AH132" s="2">
        <v>214</v>
      </c>
      <c r="AI132" s="2">
        <v>138</v>
      </c>
      <c r="AJ132" s="2"/>
      <c r="AK132" s="2"/>
      <c r="AL132" s="2"/>
      <c r="AM132" s="2"/>
      <c r="AN132" s="2"/>
      <c r="AO132" s="2"/>
      <c r="AP132" s="2">
        <v>200</v>
      </c>
      <c r="AQ132" s="2">
        <v>15</v>
      </c>
      <c r="AR132" s="2">
        <v>148</v>
      </c>
      <c r="AS132" s="2">
        <v>1</v>
      </c>
      <c r="AT132" s="2">
        <v>2</v>
      </c>
      <c r="AU132" s="2"/>
      <c r="AV132" s="2"/>
      <c r="AW132" s="2"/>
      <c r="AX132" s="2">
        <v>2</v>
      </c>
      <c r="AY132" s="6">
        <v>3</v>
      </c>
      <c r="AZ132" s="2">
        <v>1</v>
      </c>
      <c r="BA132" s="2"/>
      <c r="BB132" s="2"/>
      <c r="BC132" s="2">
        <v>2</v>
      </c>
      <c r="BD132" s="2"/>
      <c r="BE132" s="2"/>
      <c r="BF132" s="2"/>
    </row>
    <row r="133" spans="1:58" ht="12.75">
      <c r="A133" s="8" t="s">
        <v>569</v>
      </c>
      <c r="B133" s="2">
        <v>2</v>
      </c>
      <c r="C133" s="2" t="s">
        <v>570</v>
      </c>
      <c r="D133" s="2" t="s">
        <v>571</v>
      </c>
      <c r="E133" s="9" t="s">
        <v>572</v>
      </c>
      <c r="F133" s="2">
        <v>3</v>
      </c>
      <c r="G133" s="4"/>
      <c r="H133" s="2">
        <v>5</v>
      </c>
      <c r="I133" s="2">
        <v>5</v>
      </c>
      <c r="J133" s="2">
        <v>5</v>
      </c>
      <c r="K133" s="2">
        <v>1</v>
      </c>
      <c r="L133" s="2"/>
      <c r="M133" s="2">
        <v>1</v>
      </c>
      <c r="N133" s="2"/>
      <c r="O133" s="2">
        <v>2</v>
      </c>
      <c r="P133" s="2">
        <v>4</v>
      </c>
      <c r="Q133" s="2">
        <v>20</v>
      </c>
      <c r="R133" s="2">
        <v>2</v>
      </c>
      <c r="S133" s="2">
        <v>2</v>
      </c>
      <c r="T133" s="2">
        <v>2</v>
      </c>
      <c r="U133" s="2">
        <v>2</v>
      </c>
      <c r="V133" s="2">
        <v>1</v>
      </c>
      <c r="W133" s="2">
        <v>2</v>
      </c>
      <c r="X133" s="2">
        <v>3</v>
      </c>
      <c r="Y133" s="2">
        <v>2</v>
      </c>
      <c r="Z133" s="2"/>
      <c r="AA133" s="2">
        <v>3</v>
      </c>
      <c r="AB133" s="2">
        <v>55.36</v>
      </c>
      <c r="AC133" s="6">
        <v>9600</v>
      </c>
      <c r="AD133" s="2">
        <v>101</v>
      </c>
      <c r="AE133" s="2">
        <v>0.0038</v>
      </c>
      <c r="AF133" s="2">
        <v>2</v>
      </c>
      <c r="AG133" s="2">
        <v>4</v>
      </c>
      <c r="AH133" s="2">
        <v>56</v>
      </c>
      <c r="AI133" s="2">
        <v>125</v>
      </c>
      <c r="AJ133" s="2"/>
      <c r="AK133" s="2"/>
      <c r="AL133" s="2">
        <v>2</v>
      </c>
      <c r="AM133" s="2"/>
      <c r="AN133" s="2">
        <v>1.5</v>
      </c>
      <c r="AO133" s="2">
        <v>18</v>
      </c>
      <c r="AP133" s="2">
        <v>200</v>
      </c>
      <c r="AQ133" s="2">
        <v>16.6</v>
      </c>
      <c r="AR133" s="2">
        <v>80</v>
      </c>
      <c r="AS133" s="2">
        <v>2</v>
      </c>
      <c r="AT133" s="2">
        <v>2</v>
      </c>
      <c r="AU133" s="2"/>
      <c r="AV133" s="2">
        <v>2</v>
      </c>
      <c r="AW133" s="2">
        <v>3</v>
      </c>
      <c r="AX133" s="2">
        <v>1</v>
      </c>
      <c r="AY133" s="6"/>
      <c r="AZ133" s="2"/>
      <c r="BA133" s="2"/>
      <c r="BB133" s="2"/>
      <c r="BC133" s="2"/>
      <c r="BD133" s="2"/>
      <c r="BE133" s="2"/>
      <c r="BF133" s="2"/>
    </row>
    <row r="134" spans="1:58" ht="12.75">
      <c r="A134" s="8" t="s">
        <v>573</v>
      </c>
      <c r="B134" s="2">
        <v>2</v>
      </c>
      <c r="C134" s="2" t="s">
        <v>570</v>
      </c>
      <c r="D134" s="2" t="s">
        <v>571</v>
      </c>
      <c r="E134" s="9" t="s">
        <v>574</v>
      </c>
      <c r="F134" s="2">
        <v>3</v>
      </c>
      <c r="G134" s="4"/>
      <c r="H134" s="2">
        <v>5</v>
      </c>
      <c r="I134" s="2">
        <v>10</v>
      </c>
      <c r="J134" s="2">
        <v>10</v>
      </c>
      <c r="K134" s="2">
        <v>4</v>
      </c>
      <c r="L134" s="2"/>
      <c r="M134" s="2">
        <v>1</v>
      </c>
      <c r="N134" s="2"/>
      <c r="O134" s="2">
        <v>2</v>
      </c>
      <c r="P134" s="2">
        <v>4</v>
      </c>
      <c r="Q134" s="2">
        <v>20</v>
      </c>
      <c r="R134" s="2">
        <v>2</v>
      </c>
      <c r="S134" s="2">
        <v>2</v>
      </c>
      <c r="T134" s="2">
        <v>2</v>
      </c>
      <c r="U134" s="2">
        <v>2</v>
      </c>
      <c r="V134" s="2">
        <v>1</v>
      </c>
      <c r="W134" s="2">
        <v>1</v>
      </c>
      <c r="X134" s="2">
        <v>2</v>
      </c>
      <c r="Y134" s="2">
        <v>2</v>
      </c>
      <c r="Z134" s="2">
        <v>2</v>
      </c>
      <c r="AA134" s="2">
        <v>3</v>
      </c>
      <c r="AB134" s="2">
        <v>40.2</v>
      </c>
      <c r="AC134" s="6">
        <v>8760</v>
      </c>
      <c r="AD134" s="2">
        <v>101</v>
      </c>
      <c r="AE134" s="2">
        <v>0.0048</v>
      </c>
      <c r="AF134" s="2">
        <v>2</v>
      </c>
      <c r="AG134" s="2">
        <v>4</v>
      </c>
      <c r="AH134" s="2">
        <v>58</v>
      </c>
      <c r="AI134" s="2">
        <v>121</v>
      </c>
      <c r="AJ134" s="2"/>
      <c r="AK134" s="2"/>
      <c r="AL134" s="2"/>
      <c r="AM134" s="2"/>
      <c r="AN134" s="2">
        <v>1.5</v>
      </c>
      <c r="AO134" s="2">
        <v>17</v>
      </c>
      <c r="AP134" s="2">
        <v>200</v>
      </c>
      <c r="AQ134" s="2">
        <v>12.7</v>
      </c>
      <c r="AR134" s="2">
        <v>80</v>
      </c>
      <c r="AS134" s="2">
        <v>1</v>
      </c>
      <c r="AT134" s="2">
        <v>2</v>
      </c>
      <c r="AU134" s="2"/>
      <c r="AV134" s="2">
        <v>2</v>
      </c>
      <c r="AW134" s="2">
        <v>3</v>
      </c>
      <c r="AX134" s="2"/>
      <c r="AY134" s="6"/>
      <c r="AZ134" s="2">
        <v>2</v>
      </c>
      <c r="BA134" s="2"/>
      <c r="BB134" s="2"/>
      <c r="BC134" s="2"/>
      <c r="BD134" s="2"/>
      <c r="BE134" s="2"/>
      <c r="BF134" s="2"/>
    </row>
    <row r="135" spans="1:58" ht="12.75">
      <c r="A135" s="8" t="s">
        <v>575</v>
      </c>
      <c r="B135" s="2">
        <v>2</v>
      </c>
      <c r="C135" s="2" t="s">
        <v>576</v>
      </c>
      <c r="D135" s="2" t="s">
        <v>543</v>
      </c>
      <c r="E135" s="9" t="s">
        <v>577</v>
      </c>
      <c r="F135" s="2">
        <v>2</v>
      </c>
      <c r="G135" s="4">
        <v>1959</v>
      </c>
      <c r="H135" s="2">
        <v>3</v>
      </c>
      <c r="I135" s="2">
        <v>12</v>
      </c>
      <c r="J135" s="2">
        <v>16</v>
      </c>
      <c r="K135" s="2">
        <v>1</v>
      </c>
      <c r="L135" s="2">
        <v>1</v>
      </c>
      <c r="M135" s="2">
        <v>2</v>
      </c>
      <c r="N135" s="2"/>
      <c r="O135" s="2">
        <v>2</v>
      </c>
      <c r="P135" s="2">
        <v>3</v>
      </c>
      <c r="Q135" s="2">
        <v>37.8</v>
      </c>
      <c r="R135" s="2">
        <v>2</v>
      </c>
      <c r="S135" s="2">
        <v>2</v>
      </c>
      <c r="T135" s="2">
        <v>2</v>
      </c>
      <c r="U135" s="2">
        <v>2</v>
      </c>
      <c r="V135" s="2"/>
      <c r="W135" s="2"/>
      <c r="X135" s="2"/>
      <c r="Y135" s="2">
        <v>2</v>
      </c>
      <c r="Z135" s="2">
        <v>2</v>
      </c>
      <c r="AA135" s="2">
        <v>3</v>
      </c>
      <c r="AB135" s="2">
        <v>16.89</v>
      </c>
      <c r="AC135" s="6">
        <v>2949</v>
      </c>
      <c r="AD135" s="2">
        <v>501</v>
      </c>
      <c r="AE135" s="2">
        <v>0.001</v>
      </c>
      <c r="AF135" s="2">
        <v>1</v>
      </c>
      <c r="AG135" s="2">
        <v>3</v>
      </c>
      <c r="AH135" s="2">
        <v>37</v>
      </c>
      <c r="AI135" s="2">
        <v>23</v>
      </c>
      <c r="AJ135" s="2"/>
      <c r="AK135" s="2">
        <v>2</v>
      </c>
      <c r="AL135" s="2">
        <v>2</v>
      </c>
      <c r="AM135" s="2">
        <v>3.5</v>
      </c>
      <c r="AN135" s="2">
        <v>2.5</v>
      </c>
      <c r="AO135" s="2">
        <v>1</v>
      </c>
      <c r="AP135" s="2">
        <v>41</v>
      </c>
      <c r="AQ135" s="2">
        <v>10.7</v>
      </c>
      <c r="AR135" s="2">
        <v>103</v>
      </c>
      <c r="AS135" s="2">
        <v>2</v>
      </c>
      <c r="AT135" s="2">
        <v>2</v>
      </c>
      <c r="AU135" s="2"/>
      <c r="AV135" s="2"/>
      <c r="AW135" s="2">
        <v>2</v>
      </c>
      <c r="AX135" s="2"/>
      <c r="AY135" s="6"/>
      <c r="AZ135" s="2"/>
      <c r="BA135" s="2"/>
      <c r="BB135" s="2"/>
      <c r="BC135" s="2">
        <v>2</v>
      </c>
      <c r="BD135" s="2"/>
      <c r="BE135" s="2"/>
      <c r="BF135" s="2"/>
    </row>
    <row r="136" spans="1:58" ht="12.75">
      <c r="A136" s="8" t="s">
        <v>578</v>
      </c>
      <c r="B136" s="2">
        <v>2</v>
      </c>
      <c r="C136" s="2" t="s">
        <v>579</v>
      </c>
      <c r="D136" s="2" t="s">
        <v>536</v>
      </c>
      <c r="E136" s="9" t="s">
        <v>580</v>
      </c>
      <c r="F136" s="2">
        <v>2</v>
      </c>
      <c r="G136" s="4"/>
      <c r="H136" s="2">
        <v>8</v>
      </c>
      <c r="I136" s="2">
        <v>5</v>
      </c>
      <c r="J136" s="2">
        <v>5</v>
      </c>
      <c r="K136" s="2">
        <v>1</v>
      </c>
      <c r="L136" s="2"/>
      <c r="M136" s="2">
        <v>2</v>
      </c>
      <c r="N136" s="2"/>
      <c r="O136" s="2"/>
      <c r="P136" s="2">
        <v>12</v>
      </c>
      <c r="Q136" s="2">
        <v>33.3</v>
      </c>
      <c r="R136" s="2">
        <v>1</v>
      </c>
      <c r="S136" s="2">
        <v>2</v>
      </c>
      <c r="T136" s="2">
        <v>1</v>
      </c>
      <c r="U136" s="2">
        <v>2</v>
      </c>
      <c r="V136" s="2"/>
      <c r="W136" s="2"/>
      <c r="X136" s="2"/>
      <c r="Y136" s="2">
        <v>2</v>
      </c>
      <c r="Z136" s="2"/>
      <c r="AA136" s="2">
        <v>3</v>
      </c>
      <c r="AB136" s="2" t="s">
        <v>190</v>
      </c>
      <c r="AC136" s="6" t="s">
        <v>190</v>
      </c>
      <c r="AD136" s="2">
        <v>501</v>
      </c>
      <c r="AE136" s="2"/>
      <c r="AF136" s="2">
        <v>1</v>
      </c>
      <c r="AG136" s="2">
        <v>3</v>
      </c>
      <c r="AH136" s="2">
        <v>440</v>
      </c>
      <c r="AI136" s="2">
        <v>440</v>
      </c>
      <c r="AJ136" s="2"/>
      <c r="AK136" s="2">
        <v>1</v>
      </c>
      <c r="AL136" s="2">
        <v>2</v>
      </c>
      <c r="AM136" s="2"/>
      <c r="AN136" s="2">
        <v>2.5</v>
      </c>
      <c r="AO136" s="2">
        <v>5</v>
      </c>
      <c r="AP136" s="2">
        <v>20</v>
      </c>
      <c r="AQ136" s="2">
        <v>21</v>
      </c>
      <c r="AR136" s="2">
        <v>400</v>
      </c>
      <c r="AS136" s="2">
        <v>1</v>
      </c>
      <c r="AT136" s="2">
        <v>1</v>
      </c>
      <c r="AU136" s="2"/>
      <c r="AV136" s="2"/>
      <c r="AW136" s="2"/>
      <c r="AX136" s="2"/>
      <c r="AY136" s="6"/>
      <c r="AZ136" s="2">
        <v>2</v>
      </c>
      <c r="BA136" s="2"/>
      <c r="BB136" s="2"/>
      <c r="BC136" s="2"/>
      <c r="BD136" s="2"/>
      <c r="BE136" s="2"/>
      <c r="BF136" s="2"/>
    </row>
    <row r="137" spans="1:58" ht="12.75">
      <c r="A137" s="8" t="s">
        <v>581</v>
      </c>
      <c r="B137" s="2">
        <v>2</v>
      </c>
      <c r="C137" s="2" t="s">
        <v>582</v>
      </c>
      <c r="D137" s="2" t="s">
        <v>315</v>
      </c>
      <c r="E137" s="9" t="s">
        <v>583</v>
      </c>
      <c r="F137" s="2">
        <v>2</v>
      </c>
      <c r="G137" s="4">
        <v>1977</v>
      </c>
      <c r="H137" s="2">
        <v>5</v>
      </c>
      <c r="I137" s="2">
        <v>6</v>
      </c>
      <c r="J137" s="2">
        <v>6</v>
      </c>
      <c r="K137" s="2">
        <v>2</v>
      </c>
      <c r="L137" s="2">
        <v>1</v>
      </c>
      <c r="M137" s="2">
        <v>2</v>
      </c>
      <c r="N137" s="2"/>
      <c r="O137" s="2">
        <v>2</v>
      </c>
      <c r="P137" s="2">
        <v>5</v>
      </c>
      <c r="Q137" s="2">
        <v>70.5</v>
      </c>
      <c r="R137" s="2">
        <v>2</v>
      </c>
      <c r="S137" s="2">
        <v>2</v>
      </c>
      <c r="T137" s="2">
        <v>2</v>
      </c>
      <c r="U137" s="2">
        <v>2</v>
      </c>
      <c r="V137" s="2"/>
      <c r="W137" s="2"/>
      <c r="X137" s="2"/>
      <c r="Y137" s="2">
        <v>2</v>
      </c>
      <c r="Z137" s="2">
        <v>1</v>
      </c>
      <c r="AA137" s="2">
        <v>3</v>
      </c>
      <c r="AB137" s="2">
        <v>155</v>
      </c>
      <c r="AC137" s="6">
        <v>7780</v>
      </c>
      <c r="AD137" s="2">
        <v>501</v>
      </c>
      <c r="AE137" s="2">
        <v>0.00042</v>
      </c>
      <c r="AF137" s="2">
        <v>1</v>
      </c>
      <c r="AG137" s="2">
        <v>3</v>
      </c>
      <c r="AH137" s="2">
        <v>68</v>
      </c>
      <c r="AI137" s="2">
        <v>73</v>
      </c>
      <c r="AJ137" s="2"/>
      <c r="AK137" s="2">
        <v>1</v>
      </c>
      <c r="AL137" s="2">
        <v>2</v>
      </c>
      <c r="AM137" s="2">
        <v>3.3</v>
      </c>
      <c r="AN137" s="2">
        <v>2.5</v>
      </c>
      <c r="AO137" s="2">
        <v>0</v>
      </c>
      <c r="AP137" s="2">
        <v>40</v>
      </c>
      <c r="AQ137" s="2">
        <v>15.8</v>
      </c>
      <c r="AR137" s="2">
        <v>297.5</v>
      </c>
      <c r="AS137" s="2">
        <v>1</v>
      </c>
      <c r="AT137" s="2"/>
      <c r="AU137" s="2"/>
      <c r="AV137" s="2"/>
      <c r="AW137" s="2"/>
      <c r="AX137" s="2"/>
      <c r="AY137" s="6">
        <v>1</v>
      </c>
      <c r="AZ137" s="2">
        <v>2</v>
      </c>
      <c r="BA137" s="2"/>
      <c r="BB137" s="2"/>
      <c r="BC137" s="2">
        <v>3</v>
      </c>
      <c r="BD137" s="2"/>
      <c r="BE137" s="2">
        <v>1</v>
      </c>
      <c r="BF137" s="2"/>
    </row>
    <row r="138" spans="1:58" ht="12.75">
      <c r="A138" s="1" t="s">
        <v>584</v>
      </c>
      <c r="B138" s="2">
        <v>3</v>
      </c>
      <c r="C138" s="2" t="s">
        <v>585</v>
      </c>
      <c r="D138" s="10" t="s">
        <v>586</v>
      </c>
      <c r="E138" s="11" t="s">
        <v>587</v>
      </c>
      <c r="F138" s="2">
        <v>1</v>
      </c>
      <c r="G138" s="12">
        <v>1939</v>
      </c>
      <c r="H138" s="10">
        <v>3</v>
      </c>
      <c r="I138" s="13">
        <v>10</v>
      </c>
      <c r="J138" s="13">
        <v>10</v>
      </c>
      <c r="K138" s="14"/>
      <c r="L138" s="14">
        <v>2</v>
      </c>
      <c r="M138" s="2">
        <v>2</v>
      </c>
      <c r="N138" s="2"/>
      <c r="O138" s="14"/>
      <c r="P138" s="13">
        <v>4</v>
      </c>
      <c r="Q138" s="14">
        <v>77.5</v>
      </c>
      <c r="R138" s="14">
        <v>2</v>
      </c>
      <c r="S138" s="14">
        <v>2</v>
      </c>
      <c r="T138" s="14">
        <v>2</v>
      </c>
      <c r="U138" s="2">
        <v>2</v>
      </c>
      <c r="V138" s="2"/>
      <c r="W138" s="14"/>
      <c r="X138" s="14"/>
      <c r="Y138" s="14">
        <v>2</v>
      </c>
      <c r="Z138" s="14">
        <v>2</v>
      </c>
      <c r="AA138" s="14">
        <v>3</v>
      </c>
      <c r="AB138" s="14">
        <v>220</v>
      </c>
      <c r="AC138" s="15">
        <v>13820</v>
      </c>
      <c r="AD138" s="14">
        <v>501</v>
      </c>
      <c r="AE138" s="14">
        <v>0.00024</v>
      </c>
      <c r="AF138" s="14">
        <v>2</v>
      </c>
      <c r="AG138" s="14"/>
      <c r="AH138" s="14">
        <v>277</v>
      </c>
      <c r="AI138" s="2">
        <v>245</v>
      </c>
      <c r="AJ138" s="14">
        <v>0</v>
      </c>
      <c r="AK138" s="14"/>
      <c r="AL138" s="2">
        <v>1</v>
      </c>
      <c r="AM138" s="14">
        <v>2.27</v>
      </c>
      <c r="AN138" s="14">
        <v>2.5</v>
      </c>
      <c r="AO138" s="14"/>
      <c r="AP138" s="14">
        <v>50</v>
      </c>
      <c r="AQ138" s="14">
        <v>32</v>
      </c>
      <c r="AR138" s="14"/>
      <c r="AS138" s="2">
        <v>2</v>
      </c>
      <c r="AT138" s="2"/>
      <c r="AU138" s="14"/>
      <c r="AV138" s="14">
        <v>2</v>
      </c>
      <c r="AW138" s="14"/>
      <c r="AX138" s="14"/>
      <c r="AY138" s="15">
        <v>1</v>
      </c>
      <c r="AZ138" s="2"/>
      <c r="BA138" s="2"/>
      <c r="BB138" s="2"/>
      <c r="BC138" s="2"/>
      <c r="BD138" s="2"/>
      <c r="BE138" s="2"/>
      <c r="BF138" s="2"/>
    </row>
    <row r="139" spans="1:58" ht="12.75">
      <c r="A139" s="1" t="s">
        <v>588</v>
      </c>
      <c r="B139" s="2">
        <v>3</v>
      </c>
      <c r="C139" s="2" t="s">
        <v>585</v>
      </c>
      <c r="D139" s="10" t="s">
        <v>589</v>
      </c>
      <c r="E139" s="11" t="s">
        <v>590</v>
      </c>
      <c r="F139" s="2">
        <v>1</v>
      </c>
      <c r="G139" s="12">
        <v>1927</v>
      </c>
      <c r="H139" s="10">
        <v>5</v>
      </c>
      <c r="I139" s="13">
        <v>8</v>
      </c>
      <c r="J139" s="13">
        <v>11</v>
      </c>
      <c r="K139" s="14">
        <v>1</v>
      </c>
      <c r="L139" s="14">
        <v>1</v>
      </c>
      <c r="M139" s="2">
        <v>2</v>
      </c>
      <c r="N139" s="2"/>
      <c r="O139" s="14"/>
      <c r="P139" s="13">
        <v>2</v>
      </c>
      <c r="Q139" s="14">
        <v>18</v>
      </c>
      <c r="R139" s="14">
        <v>2</v>
      </c>
      <c r="S139" s="14">
        <v>2</v>
      </c>
      <c r="T139" s="14">
        <v>2</v>
      </c>
      <c r="U139" s="2">
        <v>2</v>
      </c>
      <c r="V139" s="2">
        <v>5</v>
      </c>
      <c r="W139" s="14">
        <v>4</v>
      </c>
      <c r="X139" s="14"/>
      <c r="Y139" s="14">
        <v>2</v>
      </c>
      <c r="Z139" s="14">
        <v>1</v>
      </c>
      <c r="AA139" s="14"/>
      <c r="AB139" s="14">
        <v>5.8</v>
      </c>
      <c r="AC139" s="15">
        <v>892</v>
      </c>
      <c r="AD139" s="14">
        <v>501</v>
      </c>
      <c r="AE139" s="14"/>
      <c r="AF139" s="14">
        <v>2</v>
      </c>
      <c r="AG139" s="14">
        <v>4</v>
      </c>
      <c r="AH139" s="14">
        <v>35</v>
      </c>
      <c r="AI139" s="2">
        <v>33</v>
      </c>
      <c r="AJ139" s="14">
        <v>0</v>
      </c>
      <c r="AK139" s="14"/>
      <c r="AL139" s="2">
        <v>5</v>
      </c>
      <c r="AM139" s="14">
        <v>0</v>
      </c>
      <c r="AN139" s="14">
        <v>1.33</v>
      </c>
      <c r="AO139" s="14">
        <v>18</v>
      </c>
      <c r="AP139" s="14">
        <v>200</v>
      </c>
      <c r="AQ139" s="14">
        <v>7</v>
      </c>
      <c r="AR139" s="14">
        <v>35</v>
      </c>
      <c r="AS139" s="2">
        <v>1</v>
      </c>
      <c r="AT139" s="2"/>
      <c r="AU139" s="14"/>
      <c r="AV139" s="14">
        <v>1</v>
      </c>
      <c r="AW139" s="14"/>
      <c r="AX139" s="14"/>
      <c r="AY139" s="15">
        <v>1</v>
      </c>
      <c r="AZ139" s="2"/>
      <c r="BA139" s="2"/>
      <c r="BB139" s="2">
        <v>567</v>
      </c>
      <c r="BC139" s="2"/>
      <c r="BD139" s="2"/>
      <c r="BE139" s="2"/>
      <c r="BF139" s="2"/>
    </row>
    <row r="140" spans="1:58" ht="12.75">
      <c r="A140" s="1" t="s">
        <v>591</v>
      </c>
      <c r="B140" s="2">
        <v>3</v>
      </c>
      <c r="C140" s="2" t="s">
        <v>242</v>
      </c>
      <c r="D140" s="10" t="s">
        <v>252</v>
      </c>
      <c r="E140" s="11" t="s">
        <v>592</v>
      </c>
      <c r="F140" s="2">
        <v>1</v>
      </c>
      <c r="G140" s="12" t="s">
        <v>593</v>
      </c>
      <c r="H140" s="10">
        <v>4</v>
      </c>
      <c r="I140" s="13">
        <v>10</v>
      </c>
      <c r="J140" s="13">
        <v>12</v>
      </c>
      <c r="K140" s="14">
        <v>1</v>
      </c>
      <c r="L140" s="14">
        <v>2</v>
      </c>
      <c r="M140" s="2">
        <v>2</v>
      </c>
      <c r="N140" s="2"/>
      <c r="O140" s="14"/>
      <c r="P140" s="13">
        <v>3</v>
      </c>
      <c r="Q140" s="14"/>
      <c r="R140" s="14">
        <v>2</v>
      </c>
      <c r="S140" s="14">
        <v>1</v>
      </c>
      <c r="T140" s="14">
        <v>2</v>
      </c>
      <c r="U140" s="2">
        <v>1</v>
      </c>
      <c r="V140" s="2">
        <v>5</v>
      </c>
      <c r="W140" s="14">
        <v>4</v>
      </c>
      <c r="X140" s="14"/>
      <c r="Y140" s="14">
        <v>2</v>
      </c>
      <c r="Z140" s="14"/>
      <c r="AA140" s="14"/>
      <c r="AB140" s="14">
        <v>39.2</v>
      </c>
      <c r="AC140" s="15">
        <v>2025</v>
      </c>
      <c r="AD140" s="14">
        <v>501</v>
      </c>
      <c r="AE140" s="14"/>
      <c r="AF140" s="14">
        <v>1</v>
      </c>
      <c r="AG140" s="14">
        <v>3</v>
      </c>
      <c r="AH140" s="14">
        <v>85</v>
      </c>
      <c r="AI140" s="2">
        <v>75</v>
      </c>
      <c r="AJ140" s="14">
        <v>0</v>
      </c>
      <c r="AK140" s="14"/>
      <c r="AL140" s="2">
        <v>2</v>
      </c>
      <c r="AM140" s="14">
        <v>2</v>
      </c>
      <c r="AN140" s="14">
        <v>2.75</v>
      </c>
      <c r="AO140" s="14"/>
      <c r="AP140" s="14"/>
      <c r="AQ140" s="14"/>
      <c r="AR140" s="14"/>
      <c r="AS140" s="2">
        <v>2</v>
      </c>
      <c r="AT140" s="2"/>
      <c r="AU140" s="14"/>
      <c r="AV140" s="14">
        <v>2</v>
      </c>
      <c r="AW140" s="14"/>
      <c r="AX140" s="14"/>
      <c r="AY140" s="15">
        <v>2</v>
      </c>
      <c r="AZ140" s="2">
        <v>2</v>
      </c>
      <c r="BA140" s="2"/>
      <c r="BB140" s="2">
        <v>1800</v>
      </c>
      <c r="BC140" s="2"/>
      <c r="BD140" s="2"/>
      <c r="BE140" s="2"/>
      <c r="BF140" s="2"/>
    </row>
    <row r="141" spans="1:58" ht="12.75">
      <c r="A141" s="1" t="s">
        <v>594</v>
      </c>
      <c r="B141" s="2">
        <v>3</v>
      </c>
      <c r="C141" s="2" t="s">
        <v>242</v>
      </c>
      <c r="D141" s="10" t="s">
        <v>243</v>
      </c>
      <c r="E141" s="11" t="s">
        <v>595</v>
      </c>
      <c r="F141" s="2">
        <v>1</v>
      </c>
      <c r="G141" s="12" t="s">
        <v>250</v>
      </c>
      <c r="H141" s="10">
        <v>5</v>
      </c>
      <c r="I141" s="13">
        <v>11</v>
      </c>
      <c r="J141" s="13">
        <v>12</v>
      </c>
      <c r="K141" s="14"/>
      <c r="L141" s="14">
        <v>2</v>
      </c>
      <c r="M141" s="2">
        <v>2</v>
      </c>
      <c r="N141" s="2"/>
      <c r="O141" s="14"/>
      <c r="P141" s="13">
        <v>2</v>
      </c>
      <c r="Q141" s="14">
        <v>30</v>
      </c>
      <c r="R141" s="14">
        <v>1</v>
      </c>
      <c r="S141" s="14">
        <v>2</v>
      </c>
      <c r="T141" s="14">
        <v>1</v>
      </c>
      <c r="U141" s="2">
        <v>2</v>
      </c>
      <c r="V141" s="2">
        <v>4</v>
      </c>
      <c r="W141" s="14">
        <v>6</v>
      </c>
      <c r="X141" s="14"/>
      <c r="Y141" s="14">
        <v>2</v>
      </c>
      <c r="Z141" s="14">
        <v>2</v>
      </c>
      <c r="AA141" s="14"/>
      <c r="AB141" s="14">
        <v>57.9</v>
      </c>
      <c r="AC141" s="15">
        <v>4950</v>
      </c>
      <c r="AD141" s="14">
        <v>501</v>
      </c>
      <c r="AE141" s="14">
        <v>0.00036</v>
      </c>
      <c r="AF141" s="14">
        <v>2</v>
      </c>
      <c r="AG141" s="14"/>
      <c r="AH141" s="14">
        <v>54</v>
      </c>
      <c r="AI141" s="2">
        <v>60</v>
      </c>
      <c r="AJ141" s="14">
        <v>18</v>
      </c>
      <c r="AK141" s="14"/>
      <c r="AL141" s="2">
        <v>5</v>
      </c>
      <c r="AM141" s="14">
        <v>0</v>
      </c>
      <c r="AN141" s="14">
        <v>1.5</v>
      </c>
      <c r="AO141" s="14"/>
      <c r="AP141" s="14">
        <v>200</v>
      </c>
      <c r="AQ141" s="14">
        <v>15.9</v>
      </c>
      <c r="AR141" s="14">
        <v>60</v>
      </c>
      <c r="AS141" s="2">
        <v>3</v>
      </c>
      <c r="AT141" s="2"/>
      <c r="AU141" s="14"/>
      <c r="AV141" s="14">
        <v>1</v>
      </c>
      <c r="AW141" s="14"/>
      <c r="AX141" s="14"/>
      <c r="AY141" s="15">
        <v>1</v>
      </c>
      <c r="AZ141" s="2">
        <v>1</v>
      </c>
      <c r="BA141" s="2"/>
      <c r="BB141" s="2">
        <v>54</v>
      </c>
      <c r="BC141" s="2"/>
      <c r="BD141" s="2"/>
      <c r="BE141" s="2"/>
      <c r="BF141" s="2"/>
    </row>
    <row r="142" spans="1:58" ht="12.75">
      <c r="A142" s="1" t="s">
        <v>596</v>
      </c>
      <c r="B142" s="2">
        <v>3</v>
      </c>
      <c r="C142" s="2" t="s">
        <v>242</v>
      </c>
      <c r="D142" s="10" t="s">
        <v>256</v>
      </c>
      <c r="E142" s="11" t="s">
        <v>597</v>
      </c>
      <c r="F142" s="2">
        <v>1</v>
      </c>
      <c r="G142" s="12">
        <v>1929</v>
      </c>
      <c r="H142" s="10">
        <v>5</v>
      </c>
      <c r="I142" s="13">
        <v>20</v>
      </c>
      <c r="J142" s="13">
        <v>20</v>
      </c>
      <c r="K142" s="14">
        <v>1</v>
      </c>
      <c r="L142" s="14">
        <v>1</v>
      </c>
      <c r="M142" s="2">
        <v>2</v>
      </c>
      <c r="N142" s="2"/>
      <c r="O142" s="14"/>
      <c r="P142" s="13">
        <v>6</v>
      </c>
      <c r="Q142" s="14">
        <v>82</v>
      </c>
      <c r="R142" s="14">
        <v>1</v>
      </c>
      <c r="S142" s="14">
        <v>2</v>
      </c>
      <c r="T142" s="14">
        <v>1</v>
      </c>
      <c r="U142" s="2">
        <v>2</v>
      </c>
      <c r="V142" s="2">
        <v>5</v>
      </c>
      <c r="W142" s="14">
        <v>4</v>
      </c>
      <c r="X142" s="14"/>
      <c r="Y142" s="14">
        <v>2</v>
      </c>
      <c r="Z142" s="14">
        <v>1</v>
      </c>
      <c r="AA142" s="14"/>
      <c r="AB142" s="14">
        <v>1630</v>
      </c>
      <c r="AC142" s="15">
        <v>25325</v>
      </c>
      <c r="AD142" s="14">
        <v>501</v>
      </c>
      <c r="AE142" s="14">
        <v>0.0001</v>
      </c>
      <c r="AF142" s="14">
        <v>1</v>
      </c>
      <c r="AG142" s="14">
        <v>4</v>
      </c>
      <c r="AH142" s="14">
        <v>260</v>
      </c>
      <c r="AI142" s="2">
        <v>400</v>
      </c>
      <c r="AJ142" s="14">
        <v>15</v>
      </c>
      <c r="AK142" s="14"/>
      <c r="AL142" s="2">
        <v>2</v>
      </c>
      <c r="AM142" s="14">
        <v>0</v>
      </c>
      <c r="AN142" s="14">
        <v>6.6</v>
      </c>
      <c r="AO142" s="14"/>
      <c r="AP142" s="14">
        <v>32</v>
      </c>
      <c r="AQ142" s="14">
        <v>27.9</v>
      </c>
      <c r="AR142" s="14">
        <v>402</v>
      </c>
      <c r="AS142" s="2">
        <v>2</v>
      </c>
      <c r="AT142" s="2"/>
      <c r="AU142" s="14"/>
      <c r="AV142" s="14">
        <v>2</v>
      </c>
      <c r="AW142" s="14"/>
      <c r="AX142" s="14"/>
      <c r="AY142" s="15">
        <v>1</v>
      </c>
      <c r="AZ142" s="2">
        <v>1</v>
      </c>
      <c r="BA142" s="2"/>
      <c r="BB142" s="2">
        <v>1652</v>
      </c>
      <c r="BC142" s="2"/>
      <c r="BD142" s="2"/>
      <c r="BE142" s="2"/>
      <c r="BF142" s="2"/>
    </row>
    <row r="143" spans="1:58" ht="12.75">
      <c r="A143" s="1" t="s">
        <v>598</v>
      </c>
      <c r="B143" s="2">
        <v>3</v>
      </c>
      <c r="C143" s="2" t="s">
        <v>242</v>
      </c>
      <c r="D143" s="10" t="s">
        <v>599</v>
      </c>
      <c r="E143" s="11" t="s">
        <v>600</v>
      </c>
      <c r="F143" s="2">
        <v>1</v>
      </c>
      <c r="G143" s="12" t="s">
        <v>240</v>
      </c>
      <c r="H143" s="10">
        <v>8</v>
      </c>
      <c r="I143" s="13">
        <v>2</v>
      </c>
      <c r="J143" s="13">
        <v>3</v>
      </c>
      <c r="K143" s="14">
        <v>1</v>
      </c>
      <c r="L143" s="14">
        <v>1</v>
      </c>
      <c r="M143" s="2">
        <v>2</v>
      </c>
      <c r="N143" s="2"/>
      <c r="O143" s="14"/>
      <c r="P143" s="13">
        <v>3</v>
      </c>
      <c r="Q143" s="14">
        <v>42</v>
      </c>
      <c r="R143" s="14">
        <v>1</v>
      </c>
      <c r="S143" s="14">
        <v>2</v>
      </c>
      <c r="T143" s="14">
        <v>1</v>
      </c>
      <c r="U143" s="2">
        <v>2</v>
      </c>
      <c r="V143" s="2">
        <v>5</v>
      </c>
      <c r="W143" s="14">
        <v>4</v>
      </c>
      <c r="X143" s="14"/>
      <c r="Y143" s="14">
        <v>2</v>
      </c>
      <c r="Z143" s="14"/>
      <c r="AA143" s="14"/>
      <c r="AB143" s="14">
        <v>81.9</v>
      </c>
      <c r="AC143" s="15">
        <v>2651</v>
      </c>
      <c r="AD143" s="14">
        <v>501</v>
      </c>
      <c r="AE143" s="14">
        <v>0.00042</v>
      </c>
      <c r="AF143" s="14">
        <v>1</v>
      </c>
      <c r="AG143" s="14">
        <v>3</v>
      </c>
      <c r="AH143" s="14">
        <v>100</v>
      </c>
      <c r="AI143" s="2">
        <v>122</v>
      </c>
      <c r="AJ143" s="14">
        <v>0</v>
      </c>
      <c r="AK143" s="14"/>
      <c r="AL143" s="2">
        <v>5</v>
      </c>
      <c r="AM143" s="14">
        <v>0</v>
      </c>
      <c r="AN143" s="14">
        <v>1.33</v>
      </c>
      <c r="AO143" s="14"/>
      <c r="AP143" s="14">
        <v>17</v>
      </c>
      <c r="AQ143" s="14">
        <v>9.1</v>
      </c>
      <c r="AR143" s="14">
        <v>122</v>
      </c>
      <c r="AS143" s="2">
        <v>2</v>
      </c>
      <c r="AT143" s="2"/>
      <c r="AU143" s="14"/>
      <c r="AV143" s="14">
        <v>1</v>
      </c>
      <c r="AW143" s="14"/>
      <c r="AX143" s="14"/>
      <c r="AY143" s="15">
        <v>3</v>
      </c>
      <c r="AZ143" s="2"/>
      <c r="BA143" s="2"/>
      <c r="BB143" s="2">
        <v>91</v>
      </c>
      <c r="BC143" s="2"/>
      <c r="BD143" s="2"/>
      <c r="BE143" s="2"/>
      <c r="BF143" s="2"/>
    </row>
    <row r="144" spans="1:58" ht="12.75">
      <c r="A144" s="1" t="s">
        <v>601</v>
      </c>
      <c r="B144" s="2">
        <v>3</v>
      </c>
      <c r="C144" s="2" t="s">
        <v>261</v>
      </c>
      <c r="D144" s="10" t="s">
        <v>262</v>
      </c>
      <c r="E144" s="11" t="s">
        <v>602</v>
      </c>
      <c r="F144" s="2">
        <v>1</v>
      </c>
      <c r="G144" s="12" t="s">
        <v>603</v>
      </c>
      <c r="H144" s="10">
        <v>3</v>
      </c>
      <c r="I144" s="13">
        <v>5</v>
      </c>
      <c r="J144" s="13">
        <v>6</v>
      </c>
      <c r="K144" s="14">
        <v>1</v>
      </c>
      <c r="L144" s="14">
        <v>1</v>
      </c>
      <c r="M144" s="2">
        <v>2</v>
      </c>
      <c r="N144" s="2"/>
      <c r="O144" s="14"/>
      <c r="P144" s="13">
        <v>2</v>
      </c>
      <c r="Q144" s="14">
        <v>26.5</v>
      </c>
      <c r="R144" s="14">
        <v>2</v>
      </c>
      <c r="S144" s="14">
        <v>2</v>
      </c>
      <c r="T144" s="14">
        <v>2</v>
      </c>
      <c r="U144" s="2">
        <v>2</v>
      </c>
      <c r="V144" s="2">
        <v>4.5</v>
      </c>
      <c r="W144" s="14">
        <v>5</v>
      </c>
      <c r="X144" s="14"/>
      <c r="Y144" s="14">
        <v>2</v>
      </c>
      <c r="Z144" s="14">
        <v>1</v>
      </c>
      <c r="AA144" s="14"/>
      <c r="AB144" s="14">
        <v>4.7</v>
      </c>
      <c r="AC144" s="15">
        <v>696</v>
      </c>
      <c r="AD144" s="14">
        <v>501</v>
      </c>
      <c r="AE144" s="14">
        <v>0.00167</v>
      </c>
      <c r="AF144" s="14">
        <v>1</v>
      </c>
      <c r="AG144" s="14">
        <v>3</v>
      </c>
      <c r="AH144" s="14">
        <v>37</v>
      </c>
      <c r="AI144" s="2">
        <v>37</v>
      </c>
      <c r="AJ144" s="14">
        <v>0</v>
      </c>
      <c r="AK144" s="14"/>
      <c r="AL144" s="2">
        <v>2</v>
      </c>
      <c r="AM144" s="14">
        <v>2.33</v>
      </c>
      <c r="AN144" s="14">
        <v>1.75</v>
      </c>
      <c r="AO144" s="14"/>
      <c r="AP144" s="14">
        <v>38</v>
      </c>
      <c r="AQ144" s="14">
        <v>9.87</v>
      </c>
      <c r="AR144" s="14">
        <v>53</v>
      </c>
      <c r="AS144" s="2">
        <v>3</v>
      </c>
      <c r="AT144" s="2"/>
      <c r="AU144" s="14"/>
      <c r="AV144" s="14">
        <v>2</v>
      </c>
      <c r="AW144" s="14">
        <v>3</v>
      </c>
      <c r="AX144" s="14"/>
      <c r="AY144" s="15">
        <v>1</v>
      </c>
      <c r="AZ144" s="2">
        <v>1</v>
      </c>
      <c r="BA144" s="2"/>
      <c r="BB144" s="2">
        <v>200</v>
      </c>
      <c r="BC144" s="2"/>
      <c r="BD144" s="2"/>
      <c r="BE144" s="2"/>
      <c r="BF144" s="2"/>
    </row>
    <row r="145" spans="1:58" ht="12.75">
      <c r="A145" s="1" t="s">
        <v>604</v>
      </c>
      <c r="B145" s="2">
        <v>3</v>
      </c>
      <c r="C145" s="2" t="s">
        <v>261</v>
      </c>
      <c r="D145" s="10" t="s">
        <v>262</v>
      </c>
      <c r="E145" s="11" t="s">
        <v>605</v>
      </c>
      <c r="F145" s="2">
        <v>1</v>
      </c>
      <c r="G145" s="12" t="s">
        <v>603</v>
      </c>
      <c r="H145" s="10">
        <v>8</v>
      </c>
      <c r="I145" s="13">
        <v>7</v>
      </c>
      <c r="J145" s="13">
        <v>8</v>
      </c>
      <c r="K145" s="14">
        <v>2</v>
      </c>
      <c r="L145" s="14">
        <v>1</v>
      </c>
      <c r="M145" s="2">
        <v>2</v>
      </c>
      <c r="N145" s="2"/>
      <c r="O145" s="14"/>
      <c r="P145" s="13">
        <v>3</v>
      </c>
      <c r="Q145" s="14">
        <v>35.5</v>
      </c>
      <c r="R145" s="14">
        <v>2</v>
      </c>
      <c r="S145" s="14">
        <v>2</v>
      </c>
      <c r="T145" s="14">
        <v>2</v>
      </c>
      <c r="U145" s="2">
        <v>2</v>
      </c>
      <c r="V145" s="2">
        <v>5</v>
      </c>
      <c r="W145" s="14">
        <v>4</v>
      </c>
      <c r="X145" s="14"/>
      <c r="Y145" s="14">
        <v>2</v>
      </c>
      <c r="Z145" s="14">
        <v>1</v>
      </c>
      <c r="AA145" s="14"/>
      <c r="AB145" s="14">
        <v>27.4</v>
      </c>
      <c r="AC145" s="15">
        <v>2788</v>
      </c>
      <c r="AD145" s="14">
        <v>501</v>
      </c>
      <c r="AE145" s="14">
        <v>0.00165</v>
      </c>
      <c r="AF145" s="14">
        <v>1</v>
      </c>
      <c r="AG145" s="14">
        <v>3</v>
      </c>
      <c r="AH145" s="14">
        <v>48</v>
      </c>
      <c r="AI145" s="2">
        <v>48</v>
      </c>
      <c r="AJ145" s="14">
        <v>0</v>
      </c>
      <c r="AK145" s="14"/>
      <c r="AL145" s="2">
        <v>2</v>
      </c>
      <c r="AM145" s="14">
        <v>3.47</v>
      </c>
      <c r="AN145" s="14">
        <v>3</v>
      </c>
      <c r="AO145" s="14"/>
      <c r="AP145" s="14">
        <v>41</v>
      </c>
      <c r="AQ145" s="14">
        <v>14.5</v>
      </c>
      <c r="AR145" s="14">
        <v>95</v>
      </c>
      <c r="AS145" s="2">
        <v>3</v>
      </c>
      <c r="AT145" s="2"/>
      <c r="AU145" s="14"/>
      <c r="AV145" s="14">
        <v>1</v>
      </c>
      <c r="AW145" s="14"/>
      <c r="AX145" s="14"/>
      <c r="AY145" s="15">
        <v>2</v>
      </c>
      <c r="AZ145" s="2">
        <v>1</v>
      </c>
      <c r="BA145" s="2"/>
      <c r="BB145" s="2">
        <v>163</v>
      </c>
      <c r="BC145" s="2"/>
      <c r="BD145" s="2"/>
      <c r="BE145" s="2"/>
      <c r="BF145" s="2"/>
    </row>
    <row r="146" spans="1:58" ht="12.75">
      <c r="A146" s="1" t="s">
        <v>606</v>
      </c>
      <c r="B146" s="2">
        <v>3</v>
      </c>
      <c r="C146" s="2" t="s">
        <v>261</v>
      </c>
      <c r="D146" s="10" t="s">
        <v>607</v>
      </c>
      <c r="E146" s="11" t="s">
        <v>608</v>
      </c>
      <c r="F146" s="2">
        <v>1</v>
      </c>
      <c r="G146" s="12" t="s">
        <v>609</v>
      </c>
      <c r="H146" s="10">
        <v>4</v>
      </c>
      <c r="I146" s="13">
        <v>13</v>
      </c>
      <c r="J146" s="13">
        <v>17</v>
      </c>
      <c r="K146" s="14">
        <v>1</v>
      </c>
      <c r="L146" s="14">
        <v>1</v>
      </c>
      <c r="M146" s="2">
        <v>2</v>
      </c>
      <c r="N146" s="2"/>
      <c r="O146" s="14"/>
      <c r="P146" s="13">
        <v>3</v>
      </c>
      <c r="Q146" s="14"/>
      <c r="R146" s="14">
        <v>2</v>
      </c>
      <c r="S146" s="14">
        <v>2</v>
      </c>
      <c r="T146" s="14">
        <v>2</v>
      </c>
      <c r="U146" s="2">
        <v>2</v>
      </c>
      <c r="V146" s="2">
        <v>5</v>
      </c>
      <c r="W146" s="14">
        <v>4</v>
      </c>
      <c r="X146" s="14"/>
      <c r="Y146" s="14">
        <v>2</v>
      </c>
      <c r="Z146" s="14">
        <v>1</v>
      </c>
      <c r="AA146" s="14"/>
      <c r="AB146" s="14">
        <v>19.4</v>
      </c>
      <c r="AC146" s="15">
        <v>2190</v>
      </c>
      <c r="AD146" s="14">
        <v>501</v>
      </c>
      <c r="AE146" s="14">
        <v>0.0014</v>
      </c>
      <c r="AF146" s="14">
        <v>1</v>
      </c>
      <c r="AG146" s="14">
        <v>3</v>
      </c>
      <c r="AH146" s="14">
        <v>56</v>
      </c>
      <c r="AI146" s="2">
        <v>56</v>
      </c>
      <c r="AJ146" s="14">
        <v>0</v>
      </c>
      <c r="AK146" s="14"/>
      <c r="AL146" s="2">
        <v>2</v>
      </c>
      <c r="AM146" s="14">
        <v>4.5</v>
      </c>
      <c r="AN146" s="14">
        <v>2.17</v>
      </c>
      <c r="AO146" s="14"/>
      <c r="AP146" s="14">
        <v>40</v>
      </c>
      <c r="AQ146" s="14">
        <v>14.54</v>
      </c>
      <c r="AR146" s="14">
        <v>96</v>
      </c>
      <c r="AS146" s="2">
        <v>2</v>
      </c>
      <c r="AT146" s="2"/>
      <c r="AU146" s="14"/>
      <c r="AV146" s="14">
        <v>1</v>
      </c>
      <c r="AW146" s="14"/>
      <c r="AX146" s="14"/>
      <c r="AY146" s="15">
        <v>3</v>
      </c>
      <c r="AZ146" s="2">
        <v>1</v>
      </c>
      <c r="BA146" s="2"/>
      <c r="BB146" s="2">
        <v>1157</v>
      </c>
      <c r="BC146" s="2"/>
      <c r="BD146" s="2"/>
      <c r="BE146" s="2"/>
      <c r="BF146" s="2"/>
    </row>
    <row r="147" spans="1:58" ht="12.75">
      <c r="A147" s="1" t="s">
        <v>610</v>
      </c>
      <c r="B147" s="2">
        <v>3</v>
      </c>
      <c r="C147" s="2" t="s">
        <v>278</v>
      </c>
      <c r="D147" s="10" t="s">
        <v>611</v>
      </c>
      <c r="E147" s="11" t="s">
        <v>612</v>
      </c>
      <c r="F147" s="2">
        <v>1</v>
      </c>
      <c r="G147" s="12" t="s">
        <v>613</v>
      </c>
      <c r="H147" s="10">
        <v>5</v>
      </c>
      <c r="I147" s="13">
        <v>13</v>
      </c>
      <c r="J147" s="13">
        <v>13</v>
      </c>
      <c r="K147" s="14">
        <v>2</v>
      </c>
      <c r="L147" s="14">
        <v>1</v>
      </c>
      <c r="M147" s="2">
        <v>2</v>
      </c>
      <c r="N147" s="2"/>
      <c r="O147" s="14"/>
      <c r="P147" s="13">
        <v>7</v>
      </c>
      <c r="Q147" s="14">
        <v>103</v>
      </c>
      <c r="R147" s="14">
        <v>2</v>
      </c>
      <c r="S147" s="14">
        <v>2</v>
      </c>
      <c r="T147" s="14">
        <v>2</v>
      </c>
      <c r="U147" s="2">
        <v>2</v>
      </c>
      <c r="V147" s="2">
        <v>4</v>
      </c>
      <c r="W147" s="14">
        <v>3.5</v>
      </c>
      <c r="X147" s="14"/>
      <c r="Y147" s="14">
        <v>1</v>
      </c>
      <c r="Z147" s="14">
        <v>3</v>
      </c>
      <c r="AA147" s="14">
        <v>3</v>
      </c>
      <c r="AB147" s="14">
        <v>1331</v>
      </c>
      <c r="AC147" s="15">
        <v>39100</v>
      </c>
      <c r="AD147" s="14">
        <v>501</v>
      </c>
      <c r="AE147" s="14">
        <v>0.001</v>
      </c>
      <c r="AF147" s="14">
        <v>1</v>
      </c>
      <c r="AG147" s="14">
        <v>3</v>
      </c>
      <c r="AH147" s="14">
        <v>223</v>
      </c>
      <c r="AI147" s="2">
        <v>223</v>
      </c>
      <c r="AJ147" s="14">
        <v>0</v>
      </c>
      <c r="AK147" s="14"/>
      <c r="AL147" s="2">
        <v>2</v>
      </c>
      <c r="AM147" s="14">
        <v>-0.66</v>
      </c>
      <c r="AN147" s="14">
        <v>3.75</v>
      </c>
      <c r="AO147" s="14">
        <v>18</v>
      </c>
      <c r="AP147" s="14">
        <v>60</v>
      </c>
      <c r="AQ147" s="14">
        <v>40</v>
      </c>
      <c r="AR147" s="14">
        <v>557</v>
      </c>
      <c r="AS147" s="2">
        <v>3</v>
      </c>
      <c r="AT147" s="2"/>
      <c r="AU147" s="14"/>
      <c r="AV147" s="14">
        <v>1</v>
      </c>
      <c r="AW147" s="14"/>
      <c r="AX147" s="14"/>
      <c r="AY147" s="15">
        <v>1</v>
      </c>
      <c r="AZ147" s="2">
        <v>1</v>
      </c>
      <c r="BA147" s="2"/>
      <c r="BB147" s="2">
        <v>358</v>
      </c>
      <c r="BC147" s="2"/>
      <c r="BD147" s="2"/>
      <c r="BE147" s="2"/>
      <c r="BF147" s="2"/>
    </row>
    <row r="148" spans="1:58" ht="12.75">
      <c r="A148" s="1" t="s">
        <v>614</v>
      </c>
      <c r="B148" s="2">
        <v>3</v>
      </c>
      <c r="C148" s="2" t="s">
        <v>278</v>
      </c>
      <c r="D148" s="10" t="s">
        <v>615</v>
      </c>
      <c r="E148" s="11" t="s">
        <v>616</v>
      </c>
      <c r="F148" s="2">
        <v>1</v>
      </c>
      <c r="G148" s="12" t="s">
        <v>250</v>
      </c>
      <c r="H148" s="10">
        <v>5</v>
      </c>
      <c r="I148" s="13">
        <v>15</v>
      </c>
      <c r="J148" s="13">
        <v>16</v>
      </c>
      <c r="K148" s="14">
        <v>3</v>
      </c>
      <c r="L148" s="14">
        <v>1</v>
      </c>
      <c r="M148" s="2">
        <v>2</v>
      </c>
      <c r="N148" s="2"/>
      <c r="O148" s="14"/>
      <c r="P148" s="13">
        <v>4</v>
      </c>
      <c r="Q148" s="14">
        <v>74</v>
      </c>
      <c r="R148" s="14">
        <v>2</v>
      </c>
      <c r="S148" s="14">
        <v>2</v>
      </c>
      <c r="T148" s="14">
        <v>2</v>
      </c>
      <c r="U148" s="2">
        <v>2</v>
      </c>
      <c r="V148" s="2">
        <v>4</v>
      </c>
      <c r="W148" s="14">
        <v>3.5</v>
      </c>
      <c r="X148" s="14"/>
      <c r="Y148" s="14">
        <v>1</v>
      </c>
      <c r="Z148" s="14">
        <v>2</v>
      </c>
      <c r="AA148" s="14">
        <v>3</v>
      </c>
      <c r="AB148" s="14">
        <v>119</v>
      </c>
      <c r="AC148" s="15">
        <v>10220</v>
      </c>
      <c r="AD148" s="14">
        <v>501</v>
      </c>
      <c r="AE148" s="14">
        <v>0.0011</v>
      </c>
      <c r="AF148" s="14">
        <v>1</v>
      </c>
      <c r="AG148" s="14">
        <v>3</v>
      </c>
      <c r="AH148" s="14">
        <v>78</v>
      </c>
      <c r="AI148" s="2">
        <v>78</v>
      </c>
      <c r="AJ148" s="14">
        <v>0</v>
      </c>
      <c r="AK148" s="14"/>
      <c r="AL148" s="2">
        <v>2</v>
      </c>
      <c r="AM148" s="14">
        <v>3.12</v>
      </c>
      <c r="AN148" s="14">
        <v>4.5</v>
      </c>
      <c r="AO148" s="14">
        <v>15</v>
      </c>
      <c r="AP148" s="14">
        <v>46</v>
      </c>
      <c r="AQ148" s="14">
        <v>26</v>
      </c>
      <c r="AR148" s="14">
        <v>260</v>
      </c>
      <c r="AS148" s="2">
        <v>3</v>
      </c>
      <c r="AT148" s="2"/>
      <c r="AU148" s="14"/>
      <c r="AV148" s="14">
        <v>2</v>
      </c>
      <c r="AW148" s="14">
        <v>3</v>
      </c>
      <c r="AX148" s="14"/>
      <c r="AY148" s="15">
        <v>2</v>
      </c>
      <c r="AZ148" s="2">
        <v>2</v>
      </c>
      <c r="BA148" s="2"/>
      <c r="BB148" s="2">
        <v>642</v>
      </c>
      <c r="BC148" s="2"/>
      <c r="BD148" s="2"/>
      <c r="BE148" s="2"/>
      <c r="BF148" s="2"/>
    </row>
    <row r="149" spans="1:58" ht="12.75">
      <c r="A149" s="1" t="s">
        <v>617</v>
      </c>
      <c r="B149" s="2">
        <v>3</v>
      </c>
      <c r="C149" s="2" t="s">
        <v>618</v>
      </c>
      <c r="D149" s="10" t="s">
        <v>619</v>
      </c>
      <c r="E149" s="11" t="s">
        <v>620</v>
      </c>
      <c r="F149" s="2">
        <v>1</v>
      </c>
      <c r="G149" s="12" t="s">
        <v>621</v>
      </c>
      <c r="H149" s="10">
        <v>5</v>
      </c>
      <c r="I149" s="13">
        <v>6</v>
      </c>
      <c r="J149" s="13">
        <v>7</v>
      </c>
      <c r="K149" s="14">
        <v>2</v>
      </c>
      <c r="L149" s="14">
        <v>1</v>
      </c>
      <c r="M149" s="2">
        <v>2</v>
      </c>
      <c r="N149" s="2"/>
      <c r="O149" s="14"/>
      <c r="P149" s="13">
        <v>3</v>
      </c>
      <c r="Q149" s="14">
        <v>29</v>
      </c>
      <c r="R149" s="14">
        <v>3</v>
      </c>
      <c r="S149" s="14">
        <v>3</v>
      </c>
      <c r="T149" s="14">
        <v>3</v>
      </c>
      <c r="U149" s="2">
        <v>3</v>
      </c>
      <c r="V149" s="2">
        <v>4</v>
      </c>
      <c r="W149" s="14">
        <v>3.5</v>
      </c>
      <c r="X149" s="14"/>
      <c r="Y149" s="14">
        <v>2</v>
      </c>
      <c r="Z149" s="14">
        <v>1</v>
      </c>
      <c r="AA149" s="14"/>
      <c r="AB149" s="14">
        <v>21.6</v>
      </c>
      <c r="AC149" s="15">
        <v>3473</v>
      </c>
      <c r="AD149" s="14">
        <v>501</v>
      </c>
      <c r="AE149" s="14">
        <v>0.00246</v>
      </c>
      <c r="AF149" s="14">
        <v>1</v>
      </c>
      <c r="AG149" s="14">
        <v>3</v>
      </c>
      <c r="AH149" s="14">
        <v>75</v>
      </c>
      <c r="AI149" s="2">
        <v>75</v>
      </c>
      <c r="AJ149" s="14">
        <v>0</v>
      </c>
      <c r="AK149" s="14"/>
      <c r="AL149" s="2">
        <v>2</v>
      </c>
      <c r="AM149" s="14">
        <v>0</v>
      </c>
      <c r="AN149" s="14">
        <v>2.5</v>
      </c>
      <c r="AO149" s="14">
        <v>8</v>
      </c>
      <c r="AP149" s="14">
        <v>40</v>
      </c>
      <c r="AQ149" s="14">
        <v>11.7</v>
      </c>
      <c r="AR149" s="14">
        <v>81.7</v>
      </c>
      <c r="AS149" s="2">
        <v>2</v>
      </c>
      <c r="AT149" s="2"/>
      <c r="AU149" s="14"/>
      <c r="AV149" s="14">
        <v>1</v>
      </c>
      <c r="AW149" s="14"/>
      <c r="AX149" s="14"/>
      <c r="AY149" s="15">
        <v>2</v>
      </c>
      <c r="AZ149" s="2">
        <v>1</v>
      </c>
      <c r="BA149" s="2"/>
      <c r="BB149" s="2">
        <v>91</v>
      </c>
      <c r="BC149" s="2"/>
      <c r="BD149" s="2"/>
      <c r="BE149" s="2"/>
      <c r="BF149" s="2"/>
    </row>
    <row r="150" spans="1:58" ht="12.75">
      <c r="A150" s="1" t="s">
        <v>622</v>
      </c>
      <c r="B150" s="2">
        <v>3</v>
      </c>
      <c r="C150" s="2" t="s">
        <v>290</v>
      </c>
      <c r="D150" s="10" t="s">
        <v>623</v>
      </c>
      <c r="E150" s="11" t="s">
        <v>624</v>
      </c>
      <c r="F150" s="2">
        <v>1</v>
      </c>
      <c r="G150" s="12">
        <v>1932</v>
      </c>
      <c r="H150" s="10">
        <v>3</v>
      </c>
      <c r="I150" s="13">
        <v>11</v>
      </c>
      <c r="J150" s="13">
        <v>13</v>
      </c>
      <c r="K150" s="14">
        <v>2</v>
      </c>
      <c r="L150" s="14">
        <v>1</v>
      </c>
      <c r="M150" s="2">
        <v>2</v>
      </c>
      <c r="N150" s="2"/>
      <c r="O150" s="14"/>
      <c r="P150" s="13">
        <v>3</v>
      </c>
      <c r="Q150" s="14">
        <v>45</v>
      </c>
      <c r="R150" s="14">
        <v>2</v>
      </c>
      <c r="S150" s="14">
        <v>2</v>
      </c>
      <c r="T150" s="14">
        <v>2</v>
      </c>
      <c r="U150" s="2">
        <v>2</v>
      </c>
      <c r="V150" s="2">
        <v>4</v>
      </c>
      <c r="W150" s="14">
        <v>3.5</v>
      </c>
      <c r="X150" s="14"/>
      <c r="Y150" s="14">
        <v>2</v>
      </c>
      <c r="Z150" s="14">
        <v>2</v>
      </c>
      <c r="AA150" s="14"/>
      <c r="AB150" s="14">
        <v>30.4</v>
      </c>
      <c r="AC150" s="15">
        <v>2329</v>
      </c>
      <c r="AD150" s="14">
        <v>501</v>
      </c>
      <c r="AE150" s="14">
        <v>0.00084</v>
      </c>
      <c r="AF150" s="14">
        <v>2</v>
      </c>
      <c r="AG150" s="14">
        <v>4</v>
      </c>
      <c r="AH150" s="14">
        <v>28</v>
      </c>
      <c r="AI150" s="2">
        <v>28</v>
      </c>
      <c r="AJ150" s="14">
        <v>0</v>
      </c>
      <c r="AK150" s="14"/>
      <c r="AL150" s="2">
        <v>2</v>
      </c>
      <c r="AM150" s="14">
        <v>4.42</v>
      </c>
      <c r="AN150" s="14">
        <v>4.11</v>
      </c>
      <c r="AO150" s="14"/>
      <c r="AP150" s="14"/>
      <c r="AQ150" s="14">
        <v>14.6</v>
      </c>
      <c r="AR150" s="14">
        <v>132</v>
      </c>
      <c r="AS150" s="2">
        <v>2</v>
      </c>
      <c r="AT150" s="2"/>
      <c r="AU150" s="14"/>
      <c r="AV150" s="14">
        <v>1</v>
      </c>
      <c r="AW150" s="14"/>
      <c r="AX150" s="14"/>
      <c r="AY150" s="15">
        <v>2</v>
      </c>
      <c r="AZ150" s="2">
        <v>1</v>
      </c>
      <c r="BA150" s="2"/>
      <c r="BB150" s="2">
        <v>157</v>
      </c>
      <c r="BC150" s="2"/>
      <c r="BD150" s="2"/>
      <c r="BE150" s="2"/>
      <c r="BF150" s="2"/>
    </row>
    <row r="151" spans="1:58" ht="12.75">
      <c r="A151" s="18" t="s">
        <v>625</v>
      </c>
      <c r="B151" s="2">
        <v>4</v>
      </c>
      <c r="C151" s="2" t="s">
        <v>294</v>
      </c>
      <c r="D151" s="2" t="s">
        <v>626</v>
      </c>
      <c r="E151" s="2" t="s">
        <v>627</v>
      </c>
      <c r="F151" s="2">
        <v>2</v>
      </c>
      <c r="G151" s="2">
        <v>1957</v>
      </c>
      <c r="H151" s="2">
        <v>5</v>
      </c>
      <c r="I151" s="2">
        <v>10</v>
      </c>
      <c r="J151" s="2">
        <v>10</v>
      </c>
      <c r="K151" s="2">
        <v>1</v>
      </c>
      <c r="L151" s="2">
        <v>1</v>
      </c>
      <c r="M151" s="2">
        <v>2</v>
      </c>
      <c r="N151" s="2">
        <v>-8.9</v>
      </c>
      <c r="O151" s="2">
        <v>1</v>
      </c>
      <c r="P151" s="2">
        <v>4</v>
      </c>
      <c r="Q151" s="2">
        <v>77</v>
      </c>
      <c r="R151" s="2">
        <v>2</v>
      </c>
      <c r="S151" s="2">
        <v>2</v>
      </c>
      <c r="T151" s="2">
        <v>1</v>
      </c>
      <c r="U151" s="2">
        <v>2</v>
      </c>
      <c r="V151" s="2">
        <v>4</v>
      </c>
      <c r="W151" s="2">
        <v>6</v>
      </c>
      <c r="X151" s="2">
        <v>3</v>
      </c>
      <c r="Y151" s="2">
        <v>3</v>
      </c>
      <c r="Z151" s="2">
        <v>3</v>
      </c>
      <c r="AA151" s="2">
        <v>2</v>
      </c>
      <c r="AB151" s="2">
        <v>112.7</v>
      </c>
      <c r="AC151" s="6">
        <v>13089</v>
      </c>
      <c r="AD151" s="2">
        <v>501</v>
      </c>
      <c r="AE151" s="2">
        <v>0.002</v>
      </c>
      <c r="AF151" s="2">
        <v>1</v>
      </c>
      <c r="AG151" s="2">
        <v>3</v>
      </c>
      <c r="AH151" s="2">
        <v>81</v>
      </c>
      <c r="AI151" s="2">
        <v>77</v>
      </c>
      <c r="AJ151" s="2">
        <v>0</v>
      </c>
      <c r="AK151" s="2">
        <v>1</v>
      </c>
      <c r="AL151" s="2">
        <v>2</v>
      </c>
      <c r="AM151" s="2">
        <v>11.7</v>
      </c>
      <c r="AN151" s="2">
        <v>3.8</v>
      </c>
      <c r="AO151" s="2"/>
      <c r="AP151" s="2">
        <v>33</v>
      </c>
      <c r="AQ151" s="2">
        <v>25</v>
      </c>
      <c r="AR151" s="2">
        <v>280.9</v>
      </c>
      <c r="AS151" s="2">
        <v>1</v>
      </c>
      <c r="AT151" s="2">
        <v>2</v>
      </c>
      <c r="AU151" s="2">
        <v>10</v>
      </c>
      <c r="AV151" s="2">
        <v>1</v>
      </c>
      <c r="AW151" s="2"/>
      <c r="AX151" s="2"/>
      <c r="AY151" s="6">
        <v>3</v>
      </c>
      <c r="AZ151" s="2">
        <v>2</v>
      </c>
      <c r="BA151" s="2"/>
      <c r="BB151" s="2">
        <v>627</v>
      </c>
      <c r="BC151" s="2"/>
      <c r="BD151" s="2"/>
      <c r="BE151" s="2"/>
      <c r="BF151" s="2"/>
    </row>
    <row r="152" spans="1:58" ht="12.75">
      <c r="A152" s="19" t="s">
        <v>628</v>
      </c>
      <c r="B152" s="2">
        <v>4</v>
      </c>
      <c r="C152" s="2" t="s">
        <v>310</v>
      </c>
      <c r="D152" s="2" t="s">
        <v>615</v>
      </c>
      <c r="E152" s="2" t="s">
        <v>629</v>
      </c>
      <c r="F152" s="2">
        <v>2</v>
      </c>
      <c r="G152" s="2">
        <v>1938</v>
      </c>
      <c r="H152" s="2">
        <v>8</v>
      </c>
      <c r="I152" s="2">
        <v>14</v>
      </c>
      <c r="J152" s="2">
        <v>16</v>
      </c>
      <c r="K152" s="2">
        <v>1</v>
      </c>
      <c r="L152" s="2">
        <v>1</v>
      </c>
      <c r="M152" s="2">
        <v>2</v>
      </c>
      <c r="N152" s="2">
        <v>24</v>
      </c>
      <c r="O152" s="2">
        <v>1</v>
      </c>
      <c r="P152" s="2">
        <v>3</v>
      </c>
      <c r="Q152" s="2">
        <v>41.3</v>
      </c>
      <c r="R152" s="2">
        <v>2</v>
      </c>
      <c r="S152" s="2">
        <v>2</v>
      </c>
      <c r="T152" s="2">
        <v>1</v>
      </c>
      <c r="U152" s="2">
        <v>2</v>
      </c>
      <c r="V152" s="2">
        <v>4</v>
      </c>
      <c r="W152" s="2">
        <v>6</v>
      </c>
      <c r="X152" s="2">
        <v>3</v>
      </c>
      <c r="Y152" s="2">
        <v>2</v>
      </c>
      <c r="Z152" s="2">
        <v>3</v>
      </c>
      <c r="AA152" s="2">
        <v>2</v>
      </c>
      <c r="AB152" s="2">
        <v>7.3</v>
      </c>
      <c r="AC152" s="6">
        <v>3041</v>
      </c>
      <c r="AD152" s="2">
        <v>501</v>
      </c>
      <c r="AE152" s="2">
        <v>0.0015</v>
      </c>
      <c r="AF152" s="2">
        <v>1</v>
      </c>
      <c r="AG152" s="2">
        <v>3</v>
      </c>
      <c r="AH152" s="2">
        <v>30</v>
      </c>
      <c r="AI152" s="2">
        <v>23</v>
      </c>
      <c r="AJ152" s="2">
        <v>0</v>
      </c>
      <c r="AK152" s="2">
        <v>1</v>
      </c>
      <c r="AL152" s="2">
        <v>5</v>
      </c>
      <c r="AM152" s="2">
        <v>24.8</v>
      </c>
      <c r="AN152" s="2">
        <v>1.3</v>
      </c>
      <c r="AO152" s="2"/>
      <c r="AP152" s="2">
        <v>50</v>
      </c>
      <c r="AQ152" s="2">
        <v>10</v>
      </c>
      <c r="AR152" s="2">
        <v>105.8</v>
      </c>
      <c r="AS152" s="2">
        <v>1</v>
      </c>
      <c r="AT152" s="2">
        <v>2</v>
      </c>
      <c r="AU152" s="2">
        <v>6</v>
      </c>
      <c r="AV152" s="2">
        <v>1</v>
      </c>
      <c r="AW152" s="2"/>
      <c r="AX152" s="2"/>
      <c r="AY152" s="6">
        <v>3</v>
      </c>
      <c r="AZ152" s="2">
        <v>1</v>
      </c>
      <c r="BA152" s="2"/>
      <c r="BB152" s="2">
        <v>958</v>
      </c>
      <c r="BC152" s="2">
        <v>3</v>
      </c>
      <c r="BD152" s="2"/>
      <c r="BE152" s="2"/>
      <c r="BF152" s="2"/>
    </row>
    <row r="153" spans="1:58" ht="12.75">
      <c r="A153" s="19" t="s">
        <v>630</v>
      </c>
      <c r="B153" s="2">
        <v>4</v>
      </c>
      <c r="C153" s="2" t="s">
        <v>631</v>
      </c>
      <c r="D153" s="2" t="s">
        <v>632</v>
      </c>
      <c r="E153" s="2" t="s">
        <v>633</v>
      </c>
      <c r="F153" s="2">
        <v>2</v>
      </c>
      <c r="G153" s="2">
        <v>1955</v>
      </c>
      <c r="H153" s="2">
        <v>8</v>
      </c>
      <c r="I153" s="2">
        <v>12</v>
      </c>
      <c r="J153" s="2">
        <v>18</v>
      </c>
      <c r="K153" s="2">
        <v>2</v>
      </c>
      <c r="L153" s="2">
        <v>1</v>
      </c>
      <c r="M153" s="2">
        <v>2</v>
      </c>
      <c r="N153" s="2">
        <v>15.4</v>
      </c>
      <c r="O153" s="2">
        <v>2</v>
      </c>
      <c r="P153" s="2">
        <v>3</v>
      </c>
      <c r="Q153" s="2">
        <v>38.5</v>
      </c>
      <c r="R153" s="2">
        <v>2</v>
      </c>
      <c r="S153" s="2">
        <v>2</v>
      </c>
      <c r="T153" s="2">
        <v>1</v>
      </c>
      <c r="U153" s="2">
        <v>2</v>
      </c>
      <c r="V153" s="2">
        <v>4</v>
      </c>
      <c r="W153" s="2">
        <v>6</v>
      </c>
      <c r="X153" s="2">
        <v>3</v>
      </c>
      <c r="Y153" s="2">
        <v>1</v>
      </c>
      <c r="Z153" s="2">
        <v>3</v>
      </c>
      <c r="AA153" s="2">
        <v>2</v>
      </c>
      <c r="AB153" s="2">
        <v>18.9</v>
      </c>
      <c r="AC153" s="6">
        <v>4820</v>
      </c>
      <c r="AD153" s="2">
        <v>501</v>
      </c>
      <c r="AE153" s="2">
        <v>0.0018</v>
      </c>
      <c r="AF153" s="2">
        <v>1</v>
      </c>
      <c r="AG153" s="2">
        <v>3</v>
      </c>
      <c r="AH153" s="2">
        <v>40</v>
      </c>
      <c r="AI153" s="2">
        <v>39</v>
      </c>
      <c r="AJ153" s="2">
        <v>0</v>
      </c>
      <c r="AK153" s="2">
        <v>1</v>
      </c>
      <c r="AL153" s="2">
        <v>5</v>
      </c>
      <c r="AM153" s="2">
        <v>20.1</v>
      </c>
      <c r="AN153" s="2">
        <v>1.35</v>
      </c>
      <c r="AO153" s="2"/>
      <c r="AP153" s="2">
        <v>67</v>
      </c>
      <c r="AQ153" s="2">
        <v>17</v>
      </c>
      <c r="AR153" s="2">
        <v>99</v>
      </c>
      <c r="AS153" s="2">
        <v>2</v>
      </c>
      <c r="AT153" s="2">
        <v>2</v>
      </c>
      <c r="AU153" s="2">
        <v>10</v>
      </c>
      <c r="AV153" s="2">
        <v>1</v>
      </c>
      <c r="AW153" s="2"/>
      <c r="AX153" s="2"/>
      <c r="AY153" s="6">
        <v>1</v>
      </c>
      <c r="AZ153" s="2">
        <v>2</v>
      </c>
      <c r="BA153" s="2"/>
      <c r="BB153" s="2">
        <v>1669</v>
      </c>
      <c r="BC153" s="2">
        <v>2</v>
      </c>
      <c r="BD153" s="2"/>
      <c r="BE153" s="2"/>
      <c r="BF153" s="2"/>
    </row>
    <row r="154" spans="1:58" ht="12.75">
      <c r="A154" s="19" t="s">
        <v>634</v>
      </c>
      <c r="B154" s="2">
        <v>4</v>
      </c>
      <c r="C154" s="2" t="s">
        <v>582</v>
      </c>
      <c r="D154" s="2" t="s">
        <v>635</v>
      </c>
      <c r="E154" s="2" t="s">
        <v>636</v>
      </c>
      <c r="F154" s="2">
        <v>2</v>
      </c>
      <c r="G154" s="2">
        <v>1958</v>
      </c>
      <c r="H154" s="2">
        <v>5</v>
      </c>
      <c r="I154" s="2">
        <v>15</v>
      </c>
      <c r="J154" s="2">
        <v>19</v>
      </c>
      <c r="K154" s="2">
        <v>3</v>
      </c>
      <c r="L154" s="2">
        <v>1</v>
      </c>
      <c r="M154" s="2">
        <v>2</v>
      </c>
      <c r="N154" s="2">
        <v>6</v>
      </c>
      <c r="O154" s="2">
        <v>1</v>
      </c>
      <c r="P154" s="2">
        <v>3</v>
      </c>
      <c r="Q154" s="2">
        <v>43.5</v>
      </c>
      <c r="R154" s="2">
        <v>2</v>
      </c>
      <c r="S154" s="2">
        <v>2</v>
      </c>
      <c r="T154" s="2">
        <v>1</v>
      </c>
      <c r="U154" s="2">
        <v>2</v>
      </c>
      <c r="V154" s="2">
        <v>4</v>
      </c>
      <c r="W154" s="2">
        <v>6</v>
      </c>
      <c r="X154" s="2">
        <v>3</v>
      </c>
      <c r="Y154" s="2">
        <v>2</v>
      </c>
      <c r="Z154" s="2">
        <v>3</v>
      </c>
      <c r="AA154" s="2">
        <v>2</v>
      </c>
      <c r="AB154" s="2">
        <v>18</v>
      </c>
      <c r="AC154" s="6">
        <v>3781</v>
      </c>
      <c r="AD154" s="2">
        <v>501</v>
      </c>
      <c r="AE154" s="2">
        <v>0.0031</v>
      </c>
      <c r="AF154" s="2">
        <v>1</v>
      </c>
      <c r="AG154" s="2">
        <v>3</v>
      </c>
      <c r="AH154" s="2">
        <v>22</v>
      </c>
      <c r="AI154" s="2">
        <v>16</v>
      </c>
      <c r="AJ154" s="2">
        <v>0</v>
      </c>
      <c r="AK154" s="2">
        <v>1</v>
      </c>
      <c r="AL154" s="2">
        <v>2</v>
      </c>
      <c r="AM154" s="2">
        <v>17.3</v>
      </c>
      <c r="AN154" s="2">
        <v>3</v>
      </c>
      <c r="AO154" s="2"/>
      <c r="AP154" s="2">
        <v>32</v>
      </c>
      <c r="AQ154" s="2">
        <v>21</v>
      </c>
      <c r="AR154" s="2">
        <v>112</v>
      </c>
      <c r="AS154" s="2">
        <v>2</v>
      </c>
      <c r="AT154" s="2">
        <v>2</v>
      </c>
      <c r="AU154" s="2">
        <v>7</v>
      </c>
      <c r="AV154" s="2">
        <v>1</v>
      </c>
      <c r="AW154" s="2"/>
      <c r="AX154" s="2"/>
      <c r="AY154" s="6">
        <v>1</v>
      </c>
      <c r="AZ154" s="2">
        <v>1</v>
      </c>
      <c r="BA154" s="2"/>
      <c r="BB154" s="2">
        <v>1082</v>
      </c>
      <c r="BC154" s="9"/>
      <c r="BD154" s="2"/>
      <c r="BE154" s="2"/>
      <c r="BF154" s="2"/>
    </row>
    <row r="155" spans="1:58" ht="12.75">
      <c r="A155" s="14" t="s">
        <v>637</v>
      </c>
      <c r="B155" s="2">
        <v>4</v>
      </c>
      <c r="C155" s="2" t="s">
        <v>638</v>
      </c>
      <c r="D155" s="2" t="s">
        <v>639</v>
      </c>
      <c r="E155" s="2" t="s">
        <v>640</v>
      </c>
      <c r="F155" s="2">
        <v>2</v>
      </c>
      <c r="G155" s="2">
        <v>1960</v>
      </c>
      <c r="H155" s="2">
        <v>8</v>
      </c>
      <c r="I155" s="2">
        <v>14</v>
      </c>
      <c r="J155" s="2">
        <v>15</v>
      </c>
      <c r="K155" s="2">
        <v>3</v>
      </c>
      <c r="L155" s="2">
        <v>1</v>
      </c>
      <c r="M155" s="2">
        <v>2</v>
      </c>
      <c r="N155" s="2">
        <v>13.8</v>
      </c>
      <c r="O155" s="2">
        <v>1</v>
      </c>
      <c r="P155" s="2">
        <v>3</v>
      </c>
      <c r="Q155" s="2">
        <v>79</v>
      </c>
      <c r="R155" s="2">
        <v>2</v>
      </c>
      <c r="S155" s="2">
        <v>2</v>
      </c>
      <c r="T155" s="2">
        <v>1</v>
      </c>
      <c r="U155" s="2">
        <v>2</v>
      </c>
      <c r="V155" s="2">
        <v>2</v>
      </c>
      <c r="W155" s="2">
        <v>7</v>
      </c>
      <c r="X155" s="2">
        <v>3</v>
      </c>
      <c r="Y155" s="2">
        <v>2</v>
      </c>
      <c r="Z155" s="2">
        <v>3</v>
      </c>
      <c r="AA155" s="2">
        <v>3</v>
      </c>
      <c r="AB155" s="2">
        <v>32.4</v>
      </c>
      <c r="AC155" s="6">
        <v>3707</v>
      </c>
      <c r="AD155" s="2">
        <v>501</v>
      </c>
      <c r="AE155" s="2">
        <v>0.0008</v>
      </c>
      <c r="AF155" s="2">
        <v>1</v>
      </c>
      <c r="AG155" s="2">
        <v>3</v>
      </c>
      <c r="AH155" s="2">
        <v>26</v>
      </c>
      <c r="AI155" s="2">
        <v>26</v>
      </c>
      <c r="AJ155" s="2">
        <v>0</v>
      </c>
      <c r="AK155" s="2">
        <v>1</v>
      </c>
      <c r="AL155" s="2">
        <v>2</v>
      </c>
      <c r="AM155" s="2">
        <v>27.1</v>
      </c>
      <c r="AN155" s="2">
        <v>2.5</v>
      </c>
      <c r="AO155" s="2"/>
      <c r="AP155" s="2">
        <v>50</v>
      </c>
      <c r="AQ155" s="2">
        <v>10.5</v>
      </c>
      <c r="AR155" s="2">
        <v>207.4</v>
      </c>
      <c r="AS155" s="2">
        <v>3</v>
      </c>
      <c r="AT155" s="2">
        <v>2</v>
      </c>
      <c r="AU155" s="2">
        <v>6</v>
      </c>
      <c r="AV155" s="2">
        <v>1</v>
      </c>
      <c r="AW155" s="2"/>
      <c r="AX155" s="2"/>
      <c r="AY155" s="90"/>
      <c r="AZ155" s="2">
        <v>11</v>
      </c>
      <c r="BA155" s="2" t="s">
        <v>190</v>
      </c>
      <c r="BB155" s="2">
        <v>709</v>
      </c>
      <c r="BC155" s="2"/>
      <c r="BD155" s="2"/>
      <c r="BE155" s="2"/>
      <c r="BF155" s="2"/>
    </row>
    <row r="156" spans="1:58" ht="12.75">
      <c r="A156" s="14" t="s">
        <v>641</v>
      </c>
      <c r="B156" s="2">
        <v>4</v>
      </c>
      <c r="C156" s="2" t="s">
        <v>642</v>
      </c>
      <c r="D156" s="36" t="s">
        <v>643</v>
      </c>
      <c r="E156" s="2" t="s">
        <v>644</v>
      </c>
      <c r="F156" s="2">
        <v>2</v>
      </c>
      <c r="G156" s="2">
        <v>1934</v>
      </c>
      <c r="H156" s="2">
        <v>5</v>
      </c>
      <c r="I156" s="2">
        <v>10</v>
      </c>
      <c r="J156" s="2">
        <v>12</v>
      </c>
      <c r="K156" s="2">
        <v>3</v>
      </c>
      <c r="L156" s="2">
        <v>2</v>
      </c>
      <c r="M156" s="2">
        <v>2</v>
      </c>
      <c r="N156" s="2">
        <v>-18.8</v>
      </c>
      <c r="O156" s="2">
        <v>2</v>
      </c>
      <c r="P156" s="2">
        <v>6</v>
      </c>
      <c r="Q156" s="2">
        <v>77</v>
      </c>
      <c r="R156" s="2">
        <v>2</v>
      </c>
      <c r="S156" s="2">
        <v>2</v>
      </c>
      <c r="T156" s="2">
        <v>1</v>
      </c>
      <c r="U156" s="2">
        <v>2</v>
      </c>
      <c r="V156" s="2">
        <v>4</v>
      </c>
      <c r="W156" s="2">
        <v>5.5</v>
      </c>
      <c r="X156" s="2">
        <v>2.5</v>
      </c>
      <c r="Y156" s="2">
        <v>1</v>
      </c>
      <c r="Z156" s="2">
        <v>2</v>
      </c>
      <c r="AA156" s="2">
        <v>2</v>
      </c>
      <c r="AB156" s="2">
        <v>2.6</v>
      </c>
      <c r="AC156" s="6">
        <v>3186</v>
      </c>
      <c r="AD156" s="2">
        <v>501</v>
      </c>
      <c r="AE156" s="2">
        <v>0.01</v>
      </c>
      <c r="AF156" s="2">
        <v>1</v>
      </c>
      <c r="AG156" s="2">
        <v>3</v>
      </c>
      <c r="AH156" s="2">
        <v>39</v>
      </c>
      <c r="AI156" s="2">
        <v>38</v>
      </c>
      <c r="AJ156" s="2">
        <v>0</v>
      </c>
      <c r="AK156" s="2">
        <v>2</v>
      </c>
      <c r="AL156" s="2">
        <v>1</v>
      </c>
      <c r="AM156" s="2">
        <v>12.4</v>
      </c>
      <c r="AN156" s="2">
        <v>3</v>
      </c>
      <c r="AO156" s="2"/>
      <c r="AP156" s="2">
        <v>59</v>
      </c>
      <c r="AQ156" s="2">
        <v>36</v>
      </c>
      <c r="AR156" s="2">
        <v>338</v>
      </c>
      <c r="AS156" s="2">
        <v>2</v>
      </c>
      <c r="AT156" s="2">
        <v>2</v>
      </c>
      <c r="AU156" s="2">
        <v>271</v>
      </c>
      <c r="AV156" s="2">
        <v>1</v>
      </c>
      <c r="AW156" s="2"/>
      <c r="AX156" s="2">
        <v>2</v>
      </c>
      <c r="AY156" s="6">
        <v>1</v>
      </c>
      <c r="AZ156" s="2">
        <v>1</v>
      </c>
      <c r="BA156" s="2"/>
      <c r="BB156" s="2">
        <v>100</v>
      </c>
      <c r="BC156" s="2"/>
      <c r="BD156" s="2"/>
      <c r="BE156" s="2"/>
      <c r="BF156" s="2"/>
    </row>
    <row r="157" spans="1:58" ht="12.75">
      <c r="A157" s="14" t="s">
        <v>645</v>
      </c>
      <c r="B157" s="2">
        <v>4</v>
      </c>
      <c r="C157" s="2" t="s">
        <v>642</v>
      </c>
      <c r="D157" s="36" t="s">
        <v>646</v>
      </c>
      <c r="E157" s="2" t="s">
        <v>647</v>
      </c>
      <c r="F157" s="2">
        <v>2</v>
      </c>
      <c r="G157" s="2">
        <v>1972</v>
      </c>
      <c r="H157" s="2">
        <v>3</v>
      </c>
      <c r="I157" s="2">
        <v>17</v>
      </c>
      <c r="J157" s="2">
        <v>20</v>
      </c>
      <c r="K157" s="2">
        <v>2</v>
      </c>
      <c r="L157" s="2">
        <v>1</v>
      </c>
      <c r="M157" s="2">
        <v>2</v>
      </c>
      <c r="N157" s="2">
        <v>5.6</v>
      </c>
      <c r="O157" s="2">
        <v>2</v>
      </c>
      <c r="P157" s="2">
        <v>4</v>
      </c>
      <c r="Q157" s="2">
        <v>66</v>
      </c>
      <c r="R157" s="2">
        <v>2</v>
      </c>
      <c r="S157" s="2">
        <v>2</v>
      </c>
      <c r="T157" s="2">
        <v>2</v>
      </c>
      <c r="U157" s="2">
        <v>2</v>
      </c>
      <c r="V157" s="2">
        <v>4.5</v>
      </c>
      <c r="W157" s="2">
        <v>5</v>
      </c>
      <c r="X157" s="2">
        <v>2</v>
      </c>
      <c r="Y157" s="2">
        <v>1</v>
      </c>
      <c r="Z157" s="2">
        <v>3</v>
      </c>
      <c r="AA157" s="2">
        <v>3</v>
      </c>
      <c r="AB157" s="2">
        <v>280.1</v>
      </c>
      <c r="AC157" s="6">
        <v>33500</v>
      </c>
      <c r="AD157" s="2">
        <v>100</v>
      </c>
      <c r="AE157" s="2">
        <v>0.003</v>
      </c>
      <c r="AF157" s="2">
        <v>2</v>
      </c>
      <c r="AG157" s="2">
        <v>3</v>
      </c>
      <c r="AH157" s="2">
        <v>77</v>
      </c>
      <c r="AI157" s="2">
        <v>70</v>
      </c>
      <c r="AJ157" s="2">
        <v>0</v>
      </c>
      <c r="AK157" s="2">
        <v>2</v>
      </c>
      <c r="AL157" s="2">
        <v>2</v>
      </c>
      <c r="AM157" s="2">
        <v>8.7</v>
      </c>
      <c r="AN157" s="2">
        <v>7</v>
      </c>
      <c r="AO157" s="2"/>
      <c r="AP157" s="2">
        <v>42</v>
      </c>
      <c r="AQ157" s="2">
        <v>22</v>
      </c>
      <c r="AR157" s="2">
        <v>238</v>
      </c>
      <c r="AS157" s="2">
        <v>2</v>
      </c>
      <c r="AT157" s="2">
        <v>2</v>
      </c>
      <c r="AU157" s="2">
        <v>20</v>
      </c>
      <c r="AV157" s="2">
        <v>2</v>
      </c>
      <c r="AW157" s="2"/>
      <c r="AX157" s="2"/>
      <c r="AY157" s="6">
        <v>1</v>
      </c>
      <c r="AZ157" s="2">
        <v>1</v>
      </c>
      <c r="BA157" s="2"/>
      <c r="BB157" s="2">
        <v>212</v>
      </c>
      <c r="BC157" s="2"/>
      <c r="BD157" s="2"/>
      <c r="BE157" s="2">
        <v>1</v>
      </c>
      <c r="BF157" s="2"/>
    </row>
    <row r="158" spans="1:58" ht="12.75">
      <c r="A158" s="14" t="s">
        <v>648</v>
      </c>
      <c r="B158" s="2">
        <v>4</v>
      </c>
      <c r="C158" s="2" t="s">
        <v>649</v>
      </c>
      <c r="D158" s="2" t="s">
        <v>650</v>
      </c>
      <c r="E158" s="2" t="s">
        <v>651</v>
      </c>
      <c r="F158" s="2">
        <v>1</v>
      </c>
      <c r="G158" s="2">
        <v>1920</v>
      </c>
      <c r="H158" s="2">
        <v>5</v>
      </c>
      <c r="I158" s="2">
        <v>12</v>
      </c>
      <c r="J158" s="2">
        <v>18</v>
      </c>
      <c r="K158" s="2">
        <v>1</v>
      </c>
      <c r="L158" s="2">
        <v>1</v>
      </c>
      <c r="M158" s="2">
        <v>2</v>
      </c>
      <c r="N158" s="2">
        <v>10.6</v>
      </c>
      <c r="O158" s="2">
        <v>1</v>
      </c>
      <c r="P158" s="2">
        <v>3</v>
      </c>
      <c r="Q158" s="2">
        <v>49</v>
      </c>
      <c r="R158" s="2">
        <v>2</v>
      </c>
      <c r="S158" s="2">
        <v>2</v>
      </c>
      <c r="T158" s="2">
        <v>1</v>
      </c>
      <c r="U158" s="2">
        <v>2</v>
      </c>
      <c r="V158" s="2">
        <v>4</v>
      </c>
      <c r="W158" s="2">
        <v>6</v>
      </c>
      <c r="X158" s="2">
        <v>3</v>
      </c>
      <c r="Y158" s="2">
        <v>2</v>
      </c>
      <c r="Z158" s="2">
        <v>1</v>
      </c>
      <c r="AA158" s="2">
        <v>3</v>
      </c>
      <c r="AB158" s="2">
        <v>44.7</v>
      </c>
      <c r="AC158" s="6">
        <v>6929</v>
      </c>
      <c r="AD158" s="2">
        <v>501</v>
      </c>
      <c r="AE158" s="2">
        <v>0.0015</v>
      </c>
      <c r="AF158" s="2">
        <v>1</v>
      </c>
      <c r="AG158" s="2">
        <v>3</v>
      </c>
      <c r="AH158" s="2">
        <v>29</v>
      </c>
      <c r="AI158" s="2">
        <v>27</v>
      </c>
      <c r="AJ158" s="2">
        <v>0</v>
      </c>
      <c r="AK158" s="2">
        <v>1</v>
      </c>
      <c r="AL158" s="2">
        <v>5</v>
      </c>
      <c r="AM158" s="2">
        <v>25</v>
      </c>
      <c r="AN158" s="2">
        <v>1.2</v>
      </c>
      <c r="AO158" s="2"/>
      <c r="AP158" s="2">
        <v>37</v>
      </c>
      <c r="AQ158" s="2">
        <v>13</v>
      </c>
      <c r="AR158" s="2">
        <v>131</v>
      </c>
      <c r="AS158" s="2">
        <v>1</v>
      </c>
      <c r="AT158" s="2">
        <v>2</v>
      </c>
      <c r="AU158" s="2">
        <v>15</v>
      </c>
      <c r="AV158" s="2">
        <v>1</v>
      </c>
      <c r="AW158" s="2"/>
      <c r="AX158" s="2"/>
      <c r="AY158" s="6">
        <v>1</v>
      </c>
      <c r="AZ158" s="2">
        <v>1</v>
      </c>
      <c r="BA158" s="2"/>
      <c r="BB158" s="2">
        <v>1516</v>
      </c>
      <c r="BC158" s="2">
        <v>3</v>
      </c>
      <c r="BD158" s="2"/>
      <c r="BE158" s="2"/>
      <c r="BF158" s="2"/>
    </row>
    <row r="159" spans="1:58" ht="12.75">
      <c r="A159" s="14" t="s">
        <v>652</v>
      </c>
      <c r="B159" s="2">
        <v>4</v>
      </c>
      <c r="C159" s="2" t="s">
        <v>649</v>
      </c>
      <c r="D159" s="2" t="s">
        <v>653</v>
      </c>
      <c r="E159" s="2" t="s">
        <v>654</v>
      </c>
      <c r="F159" s="2">
        <v>1</v>
      </c>
      <c r="G159" s="2">
        <v>1962</v>
      </c>
      <c r="H159" s="2">
        <v>3</v>
      </c>
      <c r="I159" s="2">
        <v>13</v>
      </c>
      <c r="J159" s="2">
        <v>17</v>
      </c>
      <c r="K159" s="2">
        <v>1</v>
      </c>
      <c r="L159" s="2">
        <v>1</v>
      </c>
      <c r="M159" s="2">
        <v>2</v>
      </c>
      <c r="N159" s="2">
        <v>-6</v>
      </c>
      <c r="O159" s="2">
        <v>1</v>
      </c>
      <c r="P159" s="2">
        <v>3</v>
      </c>
      <c r="Q159" s="2">
        <v>37.2</v>
      </c>
      <c r="R159" s="2">
        <v>2</v>
      </c>
      <c r="S159" s="2">
        <v>1</v>
      </c>
      <c r="T159" s="2">
        <v>1</v>
      </c>
      <c r="U159" s="2">
        <v>1</v>
      </c>
      <c r="V159" s="2">
        <v>4</v>
      </c>
      <c r="W159" s="2">
        <v>6</v>
      </c>
      <c r="X159" s="2">
        <v>3</v>
      </c>
      <c r="Y159" s="2">
        <v>2</v>
      </c>
      <c r="Z159" s="2">
        <v>3</v>
      </c>
      <c r="AA159" s="2">
        <v>2</v>
      </c>
      <c r="AB159" s="2">
        <v>18.1</v>
      </c>
      <c r="AC159" s="6">
        <v>3830</v>
      </c>
      <c r="AD159" s="2">
        <v>501</v>
      </c>
      <c r="AE159" s="2">
        <v>0.0027</v>
      </c>
      <c r="AF159" s="2">
        <v>1</v>
      </c>
      <c r="AG159" s="2">
        <v>3</v>
      </c>
      <c r="AH159" s="2">
        <v>25</v>
      </c>
      <c r="AI159" s="2">
        <v>20</v>
      </c>
      <c r="AJ159" s="2">
        <v>0</v>
      </c>
      <c r="AK159" s="2">
        <v>1</v>
      </c>
      <c r="AL159" s="2">
        <v>2</v>
      </c>
      <c r="AM159" s="2">
        <v>14.2</v>
      </c>
      <c r="AN159" s="2">
        <v>2.6</v>
      </c>
      <c r="AO159" s="2"/>
      <c r="AP159" s="2">
        <v>50</v>
      </c>
      <c r="AQ159" s="2">
        <v>16</v>
      </c>
      <c r="AR159" s="2">
        <v>93.3</v>
      </c>
      <c r="AS159" s="2">
        <v>2</v>
      </c>
      <c r="AT159" s="2">
        <v>2</v>
      </c>
      <c r="AU159" s="2">
        <v>7</v>
      </c>
      <c r="AV159" s="2">
        <v>1</v>
      </c>
      <c r="AW159" s="2"/>
      <c r="AX159" s="2">
        <v>1</v>
      </c>
      <c r="AY159" s="6">
        <v>3</v>
      </c>
      <c r="AZ159" s="2">
        <v>2</v>
      </c>
      <c r="BA159" s="2"/>
      <c r="BB159" s="2">
        <v>604</v>
      </c>
      <c r="BC159" s="2"/>
      <c r="BD159" s="2"/>
      <c r="BE159" s="2"/>
      <c r="BF159" s="2"/>
    </row>
    <row r="160" spans="1:58" ht="12.75">
      <c r="A160" s="14" t="s">
        <v>655</v>
      </c>
      <c r="B160" s="2">
        <v>4</v>
      </c>
      <c r="C160" s="2" t="s">
        <v>649</v>
      </c>
      <c r="D160" s="2" t="s">
        <v>656</v>
      </c>
      <c r="E160" s="2" t="s">
        <v>657</v>
      </c>
      <c r="F160" s="2">
        <v>1</v>
      </c>
      <c r="G160" s="2">
        <v>1932</v>
      </c>
      <c r="H160" s="2">
        <v>3</v>
      </c>
      <c r="I160" s="2">
        <v>21</v>
      </c>
      <c r="J160" s="2">
        <v>22</v>
      </c>
      <c r="K160" s="2">
        <v>2</v>
      </c>
      <c r="L160" s="2">
        <v>1</v>
      </c>
      <c r="M160" s="2">
        <v>2</v>
      </c>
      <c r="N160" s="2">
        <v>4.4</v>
      </c>
      <c r="O160" s="2">
        <v>2</v>
      </c>
      <c r="P160" s="2">
        <v>10</v>
      </c>
      <c r="Q160" s="2">
        <v>178</v>
      </c>
      <c r="R160" s="2">
        <v>1</v>
      </c>
      <c r="S160" s="2">
        <v>2</v>
      </c>
      <c r="T160" s="2">
        <v>1</v>
      </c>
      <c r="U160" s="2">
        <v>2</v>
      </c>
      <c r="V160" s="2">
        <v>3</v>
      </c>
      <c r="W160" s="2">
        <v>3</v>
      </c>
      <c r="X160" s="2">
        <v>2</v>
      </c>
      <c r="Y160" s="2">
        <v>1</v>
      </c>
      <c r="Z160" s="2">
        <v>3</v>
      </c>
      <c r="AA160" s="2">
        <v>3</v>
      </c>
      <c r="AB160" s="2">
        <v>990.1</v>
      </c>
      <c r="AC160" s="6">
        <v>44350</v>
      </c>
      <c r="AD160" s="2">
        <v>501</v>
      </c>
      <c r="AE160" s="2">
        <v>0.0004</v>
      </c>
      <c r="AF160" s="2">
        <v>2</v>
      </c>
      <c r="AG160" s="2">
        <v>3</v>
      </c>
      <c r="AH160" s="2">
        <v>158</v>
      </c>
      <c r="AI160" s="2">
        <v>134</v>
      </c>
      <c r="AJ160" s="2">
        <v>19</v>
      </c>
      <c r="AK160" s="2">
        <v>1</v>
      </c>
      <c r="AL160" s="2">
        <v>2</v>
      </c>
      <c r="AM160" s="2">
        <v>18.5</v>
      </c>
      <c r="AN160" s="2">
        <v>4.5</v>
      </c>
      <c r="AO160" s="2"/>
      <c r="AP160" s="2">
        <v>10</v>
      </c>
      <c r="AQ160" s="2">
        <v>19</v>
      </c>
      <c r="AR160" s="2">
        <v>667.7</v>
      </c>
      <c r="AS160" s="2">
        <v>2</v>
      </c>
      <c r="AT160" s="2">
        <v>2</v>
      </c>
      <c r="AU160" s="2">
        <v>12</v>
      </c>
      <c r="AV160" s="2">
        <v>2</v>
      </c>
      <c r="AW160" s="2"/>
      <c r="AX160" s="2"/>
      <c r="AY160" s="6">
        <v>1</v>
      </c>
      <c r="AZ160" s="2">
        <v>1</v>
      </c>
      <c r="BA160" s="2"/>
      <c r="BB160" s="2">
        <v>3278</v>
      </c>
      <c r="BC160" s="2"/>
      <c r="BD160" s="2"/>
      <c r="BE160" s="2"/>
      <c r="BF160" s="2"/>
    </row>
    <row r="161" spans="1:58" ht="12.75">
      <c r="A161" s="14" t="s">
        <v>658</v>
      </c>
      <c r="B161" s="2">
        <v>4</v>
      </c>
      <c r="C161" s="2" t="s">
        <v>659</v>
      </c>
      <c r="D161" s="2" t="s">
        <v>660</v>
      </c>
      <c r="E161" s="2" t="s">
        <v>661</v>
      </c>
      <c r="F161" s="2">
        <v>2</v>
      </c>
      <c r="G161" s="2">
        <v>1924</v>
      </c>
      <c r="H161" s="2">
        <v>3</v>
      </c>
      <c r="I161" s="2">
        <v>7</v>
      </c>
      <c r="J161" s="2">
        <v>8</v>
      </c>
      <c r="K161" s="2">
        <v>3</v>
      </c>
      <c r="L161" s="2">
        <v>2</v>
      </c>
      <c r="M161" s="2">
        <v>2</v>
      </c>
      <c r="N161" s="2">
        <v>2.2</v>
      </c>
      <c r="O161" s="2">
        <v>2</v>
      </c>
      <c r="P161" s="2">
        <v>2</v>
      </c>
      <c r="Q161" s="2">
        <v>77.5</v>
      </c>
      <c r="R161" s="2">
        <v>2</v>
      </c>
      <c r="S161" s="2">
        <v>2</v>
      </c>
      <c r="T161" s="2">
        <v>2</v>
      </c>
      <c r="U161" s="2">
        <v>2</v>
      </c>
      <c r="V161" s="2">
        <v>4</v>
      </c>
      <c r="W161" s="2">
        <v>6</v>
      </c>
      <c r="X161" s="2">
        <v>3</v>
      </c>
      <c r="Y161" s="2">
        <v>1</v>
      </c>
      <c r="Z161" s="2">
        <v>3</v>
      </c>
      <c r="AA161" s="2">
        <v>3</v>
      </c>
      <c r="AB161" s="2">
        <v>93.6</v>
      </c>
      <c r="AC161" s="6">
        <v>7949</v>
      </c>
      <c r="AD161" s="2">
        <v>501</v>
      </c>
      <c r="AE161" s="2">
        <v>0.0009</v>
      </c>
      <c r="AF161" s="2">
        <v>2</v>
      </c>
      <c r="AG161" s="2">
        <v>4</v>
      </c>
      <c r="AH161" s="2">
        <v>67</v>
      </c>
      <c r="AI161" s="2">
        <v>61</v>
      </c>
      <c r="AJ161" s="2">
        <v>0</v>
      </c>
      <c r="AK161" s="2">
        <v>1</v>
      </c>
      <c r="AL161" s="2">
        <v>2</v>
      </c>
      <c r="AM161" s="2">
        <v>46.6</v>
      </c>
      <c r="AN161" s="2">
        <v>1.75</v>
      </c>
      <c r="AO161" s="2"/>
      <c r="AP161" s="2">
        <v>45</v>
      </c>
      <c r="AQ161" s="2">
        <v>30.5</v>
      </c>
      <c r="AR161" s="2">
        <v>151</v>
      </c>
      <c r="AS161" s="2">
        <v>2</v>
      </c>
      <c r="AT161" s="2">
        <v>2</v>
      </c>
      <c r="AU161" s="2">
        <v>10</v>
      </c>
      <c r="AV161" s="2">
        <v>1</v>
      </c>
      <c r="AW161" s="2"/>
      <c r="AX161" s="2">
        <v>1</v>
      </c>
      <c r="AY161" s="6">
        <v>1</v>
      </c>
      <c r="AZ161" s="2">
        <v>2</v>
      </c>
      <c r="BA161" s="2"/>
      <c r="BB161" s="2">
        <v>335</v>
      </c>
      <c r="BC161" s="2"/>
      <c r="BD161" s="2"/>
      <c r="BE161" s="2"/>
      <c r="BF161" s="2"/>
    </row>
    <row r="162" spans="1:58" ht="12.75">
      <c r="A162" s="14" t="s">
        <v>662</v>
      </c>
      <c r="B162" s="2">
        <v>4</v>
      </c>
      <c r="C162" s="2" t="s">
        <v>663</v>
      </c>
      <c r="D162" s="2" t="s">
        <v>664</v>
      </c>
      <c r="E162" s="2" t="s">
        <v>665</v>
      </c>
      <c r="F162" s="2">
        <v>1</v>
      </c>
      <c r="G162" s="2">
        <v>1937</v>
      </c>
      <c r="H162" s="2">
        <v>5</v>
      </c>
      <c r="I162" s="2">
        <v>8</v>
      </c>
      <c r="J162" s="2">
        <v>10</v>
      </c>
      <c r="K162" s="2">
        <v>1</v>
      </c>
      <c r="L162" s="2">
        <v>1</v>
      </c>
      <c r="M162" s="2">
        <v>2</v>
      </c>
      <c r="N162" s="2">
        <v>22.8</v>
      </c>
      <c r="O162" s="2">
        <v>2</v>
      </c>
      <c r="P162" s="2">
        <v>2</v>
      </c>
      <c r="Q162" s="2">
        <v>49</v>
      </c>
      <c r="R162" s="2">
        <v>2</v>
      </c>
      <c r="S162" s="2">
        <v>2</v>
      </c>
      <c r="T162" s="2">
        <v>2</v>
      </c>
      <c r="U162" s="2">
        <v>2</v>
      </c>
      <c r="V162" s="2">
        <v>4</v>
      </c>
      <c r="W162" s="2">
        <v>3.5</v>
      </c>
      <c r="X162" s="2">
        <v>2</v>
      </c>
      <c r="Y162" s="2">
        <v>1</v>
      </c>
      <c r="Z162" s="2">
        <v>3</v>
      </c>
      <c r="AA162" s="2">
        <v>1</v>
      </c>
      <c r="AB162" s="2">
        <v>10.3</v>
      </c>
      <c r="AC162" s="6">
        <v>4656</v>
      </c>
      <c r="AD162" s="2">
        <v>501</v>
      </c>
      <c r="AE162" s="2">
        <v>0.0042</v>
      </c>
      <c r="AF162" s="2">
        <v>2</v>
      </c>
      <c r="AG162" s="2">
        <v>4</v>
      </c>
      <c r="AH162" s="2">
        <v>55</v>
      </c>
      <c r="AI162" s="2">
        <v>55</v>
      </c>
      <c r="AJ162" s="2">
        <v>0</v>
      </c>
      <c r="AK162" s="2">
        <v>1</v>
      </c>
      <c r="AL162" s="2">
        <v>2</v>
      </c>
      <c r="AM162" s="2">
        <v>24.3</v>
      </c>
      <c r="AN162" s="2">
        <v>1.75</v>
      </c>
      <c r="AO162" s="2"/>
      <c r="AP162" s="2">
        <v>16</v>
      </c>
      <c r="AQ162" s="2">
        <v>10</v>
      </c>
      <c r="AR162" s="2">
        <v>98</v>
      </c>
      <c r="AS162" s="2">
        <v>1</v>
      </c>
      <c r="AT162" s="2">
        <v>2</v>
      </c>
      <c r="AU162" s="2">
        <v>8</v>
      </c>
      <c r="AV162" s="2">
        <v>1</v>
      </c>
      <c r="AW162" s="2"/>
      <c r="AX162" s="2"/>
      <c r="AY162" s="6">
        <v>1</v>
      </c>
      <c r="AZ162" s="2">
        <v>2</v>
      </c>
      <c r="BA162" s="2"/>
      <c r="BB162" s="2">
        <v>580</v>
      </c>
      <c r="BC162" s="2"/>
      <c r="BD162" s="2"/>
      <c r="BE162" s="2"/>
      <c r="BF162" s="2"/>
    </row>
    <row r="163" spans="1:58" ht="12.75">
      <c r="A163" s="24" t="s">
        <v>666</v>
      </c>
      <c r="B163" s="21">
        <v>5</v>
      </c>
      <c r="C163" s="21" t="s">
        <v>323</v>
      </c>
      <c r="D163" s="21" t="s">
        <v>330</v>
      </c>
      <c r="E163" s="9" t="s">
        <v>667</v>
      </c>
      <c r="F163" s="21">
        <v>1</v>
      </c>
      <c r="G163" s="4">
        <v>1947</v>
      </c>
      <c r="H163" s="21">
        <v>8</v>
      </c>
      <c r="I163" s="21">
        <v>4</v>
      </c>
      <c r="J163" s="21">
        <v>4</v>
      </c>
      <c r="K163" s="21">
        <v>1</v>
      </c>
      <c r="L163" s="21">
        <v>1</v>
      </c>
      <c r="M163" s="21">
        <v>2</v>
      </c>
      <c r="N163" s="22"/>
      <c r="O163" s="21">
        <v>2</v>
      </c>
      <c r="P163" s="21">
        <v>3</v>
      </c>
      <c r="Q163" s="21">
        <v>26.4</v>
      </c>
      <c r="R163" s="21">
        <v>2</v>
      </c>
      <c r="S163" s="21">
        <v>2</v>
      </c>
      <c r="T163" s="21">
        <v>2</v>
      </c>
      <c r="U163" s="21">
        <v>2</v>
      </c>
      <c r="V163" s="21">
        <v>3</v>
      </c>
      <c r="W163" s="21">
        <v>3</v>
      </c>
      <c r="X163" s="21"/>
      <c r="Y163" s="21">
        <v>2</v>
      </c>
      <c r="Z163" s="21">
        <v>1</v>
      </c>
      <c r="AA163" s="21">
        <v>3</v>
      </c>
      <c r="AB163" s="21">
        <v>21.1</v>
      </c>
      <c r="AC163" s="22">
        <v>3260</v>
      </c>
      <c r="AD163" s="21">
        <v>50</v>
      </c>
      <c r="AE163" s="21">
        <v>0.0005</v>
      </c>
      <c r="AF163" s="21">
        <v>1</v>
      </c>
      <c r="AG163" s="21">
        <v>3</v>
      </c>
      <c r="AH163" s="21">
        <v>66</v>
      </c>
      <c r="AI163" s="21">
        <v>71</v>
      </c>
      <c r="AJ163" s="21">
        <v>0</v>
      </c>
      <c r="AK163" s="21">
        <v>1</v>
      </c>
      <c r="AL163" s="21">
        <v>2</v>
      </c>
      <c r="AM163" s="21">
        <v>35</v>
      </c>
      <c r="AN163" s="21">
        <v>1.35</v>
      </c>
      <c r="AO163" s="21">
        <v>7</v>
      </c>
      <c r="AP163" s="28">
        <v>63</v>
      </c>
      <c r="AQ163" s="21">
        <v>8</v>
      </c>
      <c r="AR163" s="21">
        <v>71</v>
      </c>
      <c r="AS163" s="21">
        <v>0</v>
      </c>
      <c r="AT163" s="21">
        <v>2</v>
      </c>
      <c r="AU163" s="21">
        <v>5</v>
      </c>
      <c r="AV163" s="21"/>
      <c r="AW163" s="21"/>
      <c r="AX163" s="21">
        <v>3</v>
      </c>
      <c r="AY163" s="22">
        <v>1</v>
      </c>
      <c r="AZ163" s="21">
        <v>1</v>
      </c>
      <c r="BA163" s="21"/>
      <c r="BB163" s="21">
        <v>786</v>
      </c>
      <c r="BC163" s="21">
        <v>1</v>
      </c>
      <c r="BD163" s="21"/>
      <c r="BE163" s="21"/>
      <c r="BF163" s="21"/>
    </row>
    <row r="164" spans="1:58" ht="12.75">
      <c r="A164" s="29" t="s">
        <v>668</v>
      </c>
      <c r="B164" s="21">
        <v>5</v>
      </c>
      <c r="C164" s="21" t="s">
        <v>323</v>
      </c>
      <c r="D164" s="21" t="s">
        <v>669</v>
      </c>
      <c r="E164" s="9" t="s">
        <v>670</v>
      </c>
      <c r="F164" s="21">
        <v>1</v>
      </c>
      <c r="G164" s="4">
        <v>1969</v>
      </c>
      <c r="H164" s="21">
        <v>8</v>
      </c>
      <c r="I164" s="21">
        <v>10</v>
      </c>
      <c r="J164" s="21">
        <v>9</v>
      </c>
      <c r="K164" s="21">
        <v>1</v>
      </c>
      <c r="L164" s="21">
        <v>1</v>
      </c>
      <c r="M164" s="21">
        <v>2</v>
      </c>
      <c r="N164" s="22"/>
      <c r="O164" s="21">
        <v>2</v>
      </c>
      <c r="P164" s="21">
        <v>3</v>
      </c>
      <c r="Q164" s="21">
        <v>45.7</v>
      </c>
      <c r="R164" s="21">
        <v>2</v>
      </c>
      <c r="S164" s="21">
        <v>2</v>
      </c>
      <c r="T164" s="21">
        <v>2</v>
      </c>
      <c r="U164" s="21">
        <v>2</v>
      </c>
      <c r="V164" s="21">
        <v>4</v>
      </c>
      <c r="W164" s="21">
        <v>6</v>
      </c>
      <c r="X164" s="21"/>
      <c r="Y164" s="21">
        <v>2</v>
      </c>
      <c r="Z164" s="21">
        <v>2</v>
      </c>
      <c r="AA164" s="21">
        <v>3</v>
      </c>
      <c r="AB164" s="21">
        <v>47.3</v>
      </c>
      <c r="AC164" s="22">
        <v>6428</v>
      </c>
      <c r="AD164" s="21">
        <v>101</v>
      </c>
      <c r="AE164" s="21">
        <v>0.001</v>
      </c>
      <c r="AF164" s="21">
        <v>3</v>
      </c>
      <c r="AG164" s="21">
        <v>4</v>
      </c>
      <c r="AH164" s="21">
        <v>33</v>
      </c>
      <c r="AI164" s="21">
        <v>38</v>
      </c>
      <c r="AJ164" s="21">
        <v>0</v>
      </c>
      <c r="AK164" s="21">
        <v>1</v>
      </c>
      <c r="AL164" s="21">
        <v>5</v>
      </c>
      <c r="AM164" s="21"/>
      <c r="AN164" s="21">
        <v>2</v>
      </c>
      <c r="AO164" s="21">
        <v>21</v>
      </c>
      <c r="AP164" s="22">
        <v>40</v>
      </c>
      <c r="AQ164" s="21">
        <v>13</v>
      </c>
      <c r="AR164" s="21">
        <v>39</v>
      </c>
      <c r="AS164" s="21">
        <v>1</v>
      </c>
      <c r="AT164" s="21">
        <v>2</v>
      </c>
      <c r="AU164" s="21">
        <v>3.7</v>
      </c>
      <c r="AV164" s="21"/>
      <c r="AW164" s="21"/>
      <c r="AX164" s="21" t="s">
        <v>190</v>
      </c>
      <c r="AY164" s="22">
        <v>1</v>
      </c>
      <c r="AZ164" s="21">
        <v>1</v>
      </c>
      <c r="BA164" s="21"/>
      <c r="BB164" s="21">
        <v>496</v>
      </c>
      <c r="BC164" s="21">
        <v>3</v>
      </c>
      <c r="BD164" s="21"/>
      <c r="BE164" s="21"/>
      <c r="BF164" s="21"/>
    </row>
    <row r="165" spans="1:58" ht="12.75">
      <c r="A165" s="29" t="s">
        <v>671</v>
      </c>
      <c r="B165" s="21">
        <v>5</v>
      </c>
      <c r="C165" s="21" t="s">
        <v>323</v>
      </c>
      <c r="D165" s="21" t="s">
        <v>672</v>
      </c>
      <c r="E165" s="9" t="s">
        <v>673</v>
      </c>
      <c r="F165" s="21">
        <v>1</v>
      </c>
      <c r="G165" s="4">
        <v>1972</v>
      </c>
      <c r="H165" s="21">
        <v>3</v>
      </c>
      <c r="I165" s="21">
        <v>17</v>
      </c>
      <c r="J165" s="21">
        <v>24</v>
      </c>
      <c r="K165" s="21">
        <v>1</v>
      </c>
      <c r="L165" s="21">
        <v>2</v>
      </c>
      <c r="M165" s="21">
        <v>2</v>
      </c>
      <c r="N165" s="22"/>
      <c r="O165" s="21">
        <v>2</v>
      </c>
      <c r="P165" s="21">
        <v>2</v>
      </c>
      <c r="Q165" s="21">
        <v>41.9</v>
      </c>
      <c r="R165" s="21">
        <v>2</v>
      </c>
      <c r="S165" s="21">
        <v>2</v>
      </c>
      <c r="T165" s="21">
        <v>2</v>
      </c>
      <c r="U165" s="21">
        <v>2</v>
      </c>
      <c r="V165" s="21">
        <v>4.5</v>
      </c>
      <c r="W165" s="21">
        <v>5</v>
      </c>
      <c r="X165" s="21"/>
      <c r="Y165" s="21">
        <v>2</v>
      </c>
      <c r="Z165" s="21">
        <v>1</v>
      </c>
      <c r="AA165" s="21">
        <v>3</v>
      </c>
      <c r="AB165" s="21">
        <v>59.9</v>
      </c>
      <c r="AC165" s="22">
        <v>4255</v>
      </c>
      <c r="AD165" s="21">
        <v>501</v>
      </c>
      <c r="AE165" s="21">
        <v>0.0007</v>
      </c>
      <c r="AF165" s="21">
        <v>2</v>
      </c>
      <c r="AG165" s="21">
        <v>4</v>
      </c>
      <c r="AH165" s="21">
        <v>33</v>
      </c>
      <c r="AI165" s="21">
        <v>83.5</v>
      </c>
      <c r="AJ165" s="21">
        <v>0</v>
      </c>
      <c r="AK165" s="21">
        <v>1</v>
      </c>
      <c r="AL165" s="21">
        <v>2</v>
      </c>
      <c r="AM165" s="21">
        <v>2</v>
      </c>
      <c r="AN165" s="21">
        <v>2.5</v>
      </c>
      <c r="AO165" s="21">
        <v>1</v>
      </c>
      <c r="AP165" s="22">
        <v>45</v>
      </c>
      <c r="AQ165" s="21">
        <v>17</v>
      </c>
      <c r="AR165" s="21">
        <v>83.5</v>
      </c>
      <c r="AS165" s="21">
        <v>1</v>
      </c>
      <c r="AT165" s="21">
        <v>2</v>
      </c>
      <c r="AU165" s="21">
        <v>5.2</v>
      </c>
      <c r="AV165" s="21"/>
      <c r="AW165" s="21"/>
      <c r="AX165" s="21"/>
      <c r="AY165" s="22">
        <v>1</v>
      </c>
      <c r="AZ165" s="21"/>
      <c r="BA165" s="21"/>
      <c r="BB165" s="21">
        <v>1891</v>
      </c>
      <c r="BC165" s="21"/>
      <c r="BD165" s="21"/>
      <c r="BE165" s="21"/>
      <c r="BF165" s="21"/>
    </row>
    <row r="166" spans="1:58" ht="12.75">
      <c r="A166" s="29" t="s">
        <v>674</v>
      </c>
      <c r="B166" s="21">
        <v>5</v>
      </c>
      <c r="C166" s="21" t="s">
        <v>489</v>
      </c>
      <c r="D166" s="21" t="s">
        <v>397</v>
      </c>
      <c r="E166" s="9" t="s">
        <v>675</v>
      </c>
      <c r="F166" s="21">
        <v>1</v>
      </c>
      <c r="G166" s="4">
        <v>1958</v>
      </c>
      <c r="H166" s="21">
        <v>8</v>
      </c>
      <c r="I166" s="21">
        <v>4</v>
      </c>
      <c r="J166" s="21">
        <v>4</v>
      </c>
      <c r="K166" s="21">
        <v>1</v>
      </c>
      <c r="L166" s="21">
        <v>2</v>
      </c>
      <c r="M166" s="21">
        <v>2</v>
      </c>
      <c r="N166" s="21" t="s">
        <v>190</v>
      </c>
      <c r="O166" s="21">
        <v>2</v>
      </c>
      <c r="P166" s="21">
        <v>3</v>
      </c>
      <c r="Q166" s="21">
        <v>28</v>
      </c>
      <c r="R166" s="21">
        <v>2</v>
      </c>
      <c r="S166" s="21">
        <v>2</v>
      </c>
      <c r="T166" s="21">
        <v>2</v>
      </c>
      <c r="U166" s="21">
        <v>2</v>
      </c>
      <c r="V166" s="21">
        <v>4</v>
      </c>
      <c r="W166" s="21">
        <v>6</v>
      </c>
      <c r="X166" s="21"/>
      <c r="Y166" s="21">
        <v>1</v>
      </c>
      <c r="Z166" s="21">
        <v>2</v>
      </c>
      <c r="AA166" s="21">
        <v>3</v>
      </c>
      <c r="AB166" s="21">
        <v>12.8</v>
      </c>
      <c r="AC166" s="22">
        <v>1840</v>
      </c>
      <c r="AD166" s="21">
        <v>101</v>
      </c>
      <c r="AE166" s="21">
        <v>0.0011</v>
      </c>
      <c r="AF166" s="21">
        <v>1</v>
      </c>
      <c r="AG166" s="21">
        <v>3</v>
      </c>
      <c r="AH166" s="21">
        <v>68</v>
      </c>
      <c r="AI166" s="21">
        <v>75</v>
      </c>
      <c r="AJ166" s="21"/>
      <c r="AK166" s="21">
        <v>1</v>
      </c>
      <c r="AL166" s="21">
        <v>5</v>
      </c>
      <c r="AM166" s="21"/>
      <c r="AN166" s="21">
        <v>1.5</v>
      </c>
      <c r="AO166" s="21">
        <v>4</v>
      </c>
      <c r="AP166" s="28">
        <v>40</v>
      </c>
      <c r="AQ166" s="21">
        <v>9.2</v>
      </c>
      <c r="AR166" s="21">
        <v>74.5</v>
      </c>
      <c r="AS166" s="21">
        <v>1</v>
      </c>
      <c r="AT166" s="21">
        <v>2</v>
      </c>
      <c r="AU166" s="21">
        <v>4</v>
      </c>
      <c r="AV166" s="21"/>
      <c r="AW166" s="21"/>
      <c r="AX166" s="21"/>
      <c r="AY166" s="22">
        <v>1</v>
      </c>
      <c r="AZ166" s="21">
        <v>1</v>
      </c>
      <c r="BA166" s="21"/>
      <c r="BB166" s="21">
        <v>88</v>
      </c>
      <c r="BC166" s="21">
        <v>3</v>
      </c>
      <c r="BD166" s="21"/>
      <c r="BE166" s="21"/>
      <c r="BF166" s="21"/>
    </row>
    <row r="167" spans="1:58" ht="12.75">
      <c r="A167" s="29" t="s">
        <v>676</v>
      </c>
      <c r="B167" s="21">
        <v>5</v>
      </c>
      <c r="C167" s="21" t="s">
        <v>489</v>
      </c>
      <c r="D167" s="21" t="s">
        <v>677</v>
      </c>
      <c r="E167" s="9" t="s">
        <v>678</v>
      </c>
      <c r="F167" s="21">
        <v>1</v>
      </c>
      <c r="G167" s="4">
        <v>1965</v>
      </c>
      <c r="H167" s="21">
        <v>3</v>
      </c>
      <c r="I167" s="21">
        <v>6</v>
      </c>
      <c r="J167" s="21">
        <v>6</v>
      </c>
      <c r="K167" s="21">
        <v>2</v>
      </c>
      <c r="L167" s="21">
        <v>2</v>
      </c>
      <c r="M167" s="21">
        <v>2</v>
      </c>
      <c r="N167" s="21" t="s">
        <v>190</v>
      </c>
      <c r="O167" s="21">
        <v>2</v>
      </c>
      <c r="P167" s="21">
        <v>3</v>
      </c>
      <c r="Q167" s="21">
        <v>122.3</v>
      </c>
      <c r="R167" s="21">
        <v>2</v>
      </c>
      <c r="S167" s="21">
        <v>2</v>
      </c>
      <c r="T167" s="21">
        <v>2</v>
      </c>
      <c r="U167" s="21">
        <v>2</v>
      </c>
      <c r="V167" s="21"/>
      <c r="W167" s="21"/>
      <c r="X167" s="21"/>
      <c r="Y167" s="21">
        <v>1</v>
      </c>
      <c r="Z167" s="21">
        <v>3</v>
      </c>
      <c r="AA167" s="21">
        <v>3</v>
      </c>
      <c r="AB167" s="21">
        <v>542</v>
      </c>
      <c r="AC167" s="22">
        <v>17502</v>
      </c>
      <c r="AD167" s="21">
        <v>501</v>
      </c>
      <c r="AE167" s="21">
        <v>0.0002</v>
      </c>
      <c r="AF167" s="21">
        <v>1</v>
      </c>
      <c r="AG167" s="21">
        <v>3</v>
      </c>
      <c r="AH167" s="21">
        <v>91</v>
      </c>
      <c r="AI167" s="21">
        <v>158</v>
      </c>
      <c r="AJ167" s="21">
        <v>0</v>
      </c>
      <c r="AK167" s="21">
        <v>2</v>
      </c>
      <c r="AL167" s="21">
        <v>2</v>
      </c>
      <c r="AM167" s="21">
        <v>0.75</v>
      </c>
      <c r="AN167" s="21">
        <v>3.5</v>
      </c>
      <c r="AO167" s="21"/>
      <c r="AP167" s="28">
        <v>31</v>
      </c>
      <c r="AQ167" s="21">
        <v>26.8</v>
      </c>
      <c r="AR167" s="21">
        <v>312</v>
      </c>
      <c r="AS167" s="21">
        <v>1</v>
      </c>
      <c r="AT167" s="21">
        <v>2</v>
      </c>
      <c r="AU167" s="21">
        <v>9</v>
      </c>
      <c r="AV167" s="21"/>
      <c r="AW167" s="21"/>
      <c r="AX167" s="21" t="s">
        <v>190</v>
      </c>
      <c r="AY167" s="22">
        <v>2</v>
      </c>
      <c r="AZ167" s="21">
        <v>1</v>
      </c>
      <c r="BA167" s="21"/>
      <c r="BB167" s="21">
        <v>406</v>
      </c>
      <c r="BC167" s="21">
        <v>3</v>
      </c>
      <c r="BD167" s="21"/>
      <c r="BE167" s="21"/>
      <c r="BF167" s="21"/>
    </row>
    <row r="168" spans="1:58" ht="12.75">
      <c r="A168" s="29" t="s">
        <v>679</v>
      </c>
      <c r="B168" s="21">
        <v>5</v>
      </c>
      <c r="C168" s="21" t="s">
        <v>489</v>
      </c>
      <c r="D168" s="21" t="s">
        <v>680</v>
      </c>
      <c r="E168" s="9" t="s">
        <v>681</v>
      </c>
      <c r="F168" s="21">
        <v>1</v>
      </c>
      <c r="G168" s="4">
        <v>1980</v>
      </c>
      <c r="H168" s="21">
        <v>8</v>
      </c>
      <c r="I168" s="21">
        <v>4</v>
      </c>
      <c r="J168" s="21">
        <v>4</v>
      </c>
      <c r="K168" s="21">
        <v>1</v>
      </c>
      <c r="L168" s="21">
        <v>1</v>
      </c>
      <c r="M168" s="21">
        <v>2</v>
      </c>
      <c r="N168" s="21"/>
      <c r="O168" s="21">
        <v>2</v>
      </c>
      <c r="P168" s="21">
        <v>3</v>
      </c>
      <c r="Q168" s="21">
        <v>28.1</v>
      </c>
      <c r="R168" s="21">
        <v>2</v>
      </c>
      <c r="S168" s="21">
        <v>2</v>
      </c>
      <c r="T168" s="21">
        <v>2</v>
      </c>
      <c r="U168" s="21">
        <v>2</v>
      </c>
      <c r="V168" s="21">
        <v>4.5</v>
      </c>
      <c r="W168" s="21">
        <v>5</v>
      </c>
      <c r="X168" s="21"/>
      <c r="Y168" s="21">
        <v>1</v>
      </c>
      <c r="Z168" s="21">
        <v>2</v>
      </c>
      <c r="AA168" s="21">
        <v>3</v>
      </c>
      <c r="AB168" s="21">
        <v>10.26</v>
      </c>
      <c r="AC168" s="22">
        <v>2230</v>
      </c>
      <c r="AD168" s="21">
        <v>501</v>
      </c>
      <c r="AE168" s="21">
        <v>0.00102</v>
      </c>
      <c r="AF168" s="21">
        <v>1</v>
      </c>
      <c r="AG168" s="21">
        <v>3</v>
      </c>
      <c r="AH168" s="21">
        <v>30</v>
      </c>
      <c r="AI168" s="21">
        <v>83</v>
      </c>
      <c r="AJ168" s="21">
        <v>0</v>
      </c>
      <c r="AK168" s="22">
        <v>1</v>
      </c>
      <c r="AL168" s="21">
        <v>5</v>
      </c>
      <c r="AM168" s="30"/>
      <c r="AN168" s="21">
        <v>1.75</v>
      </c>
      <c r="AO168" s="21"/>
      <c r="AP168" s="28">
        <v>46</v>
      </c>
      <c r="AQ168" s="21">
        <v>13.4</v>
      </c>
      <c r="AR168" s="21">
        <v>84</v>
      </c>
      <c r="AS168" s="21">
        <v>1</v>
      </c>
      <c r="AT168" s="21">
        <v>2</v>
      </c>
      <c r="AU168" s="21">
        <v>10.4</v>
      </c>
      <c r="AV168" s="21"/>
      <c r="AW168" s="21"/>
      <c r="AX168" s="21"/>
      <c r="AY168" s="22"/>
      <c r="AZ168" s="21">
        <v>1</v>
      </c>
      <c r="BA168" s="21"/>
      <c r="BB168" s="21">
        <v>346</v>
      </c>
      <c r="BC168" s="21"/>
      <c r="BD168" s="21"/>
      <c r="BE168" s="21"/>
      <c r="BF168" s="21"/>
    </row>
    <row r="169" spans="1:58" ht="12.75">
      <c r="A169" s="29" t="s">
        <v>682</v>
      </c>
      <c r="B169" s="21">
        <v>5</v>
      </c>
      <c r="C169" s="21" t="s">
        <v>683</v>
      </c>
      <c r="D169" s="21" t="s">
        <v>348</v>
      </c>
      <c r="E169" s="9" t="s">
        <v>684</v>
      </c>
      <c r="F169" s="21">
        <v>2</v>
      </c>
      <c r="G169" s="4">
        <v>1952</v>
      </c>
      <c r="H169" s="21">
        <v>8</v>
      </c>
      <c r="I169" s="21">
        <v>5</v>
      </c>
      <c r="J169" s="21">
        <v>6</v>
      </c>
      <c r="K169" s="21">
        <v>1</v>
      </c>
      <c r="L169" s="21">
        <v>1</v>
      </c>
      <c r="M169" s="21">
        <v>2</v>
      </c>
      <c r="N169" s="21" t="s">
        <v>190</v>
      </c>
      <c r="O169" s="21">
        <v>1</v>
      </c>
      <c r="P169" s="21">
        <v>3</v>
      </c>
      <c r="Q169" s="21">
        <v>58.5</v>
      </c>
      <c r="R169" s="21">
        <v>2</v>
      </c>
      <c r="S169" s="21">
        <v>2</v>
      </c>
      <c r="T169" s="21">
        <v>2</v>
      </c>
      <c r="U169" s="21">
        <v>2</v>
      </c>
      <c r="V169" s="21">
        <v>5</v>
      </c>
      <c r="W169" s="21">
        <v>4</v>
      </c>
      <c r="X169" s="21"/>
      <c r="Y169" s="21">
        <v>2</v>
      </c>
      <c r="Z169" s="21">
        <v>2</v>
      </c>
      <c r="AA169" s="21">
        <v>3</v>
      </c>
      <c r="AB169" s="21">
        <v>17.4</v>
      </c>
      <c r="AC169" s="22">
        <v>3350</v>
      </c>
      <c r="AD169" s="21">
        <v>501</v>
      </c>
      <c r="AE169" s="21">
        <v>0.0015</v>
      </c>
      <c r="AF169" s="21"/>
      <c r="AG169" s="21"/>
      <c r="AH169" s="21">
        <v>44</v>
      </c>
      <c r="AI169" s="21">
        <v>92</v>
      </c>
      <c r="AJ169" s="21"/>
      <c r="AK169" s="21">
        <v>1</v>
      </c>
      <c r="AL169" s="21">
        <v>5</v>
      </c>
      <c r="AM169" s="21"/>
      <c r="AN169" s="21">
        <v>1.33</v>
      </c>
      <c r="AO169" s="21"/>
      <c r="AP169" s="28">
        <v>100</v>
      </c>
      <c r="AQ169" s="21">
        <v>17.7</v>
      </c>
      <c r="AR169" s="21">
        <v>157</v>
      </c>
      <c r="AS169" s="21">
        <v>1</v>
      </c>
      <c r="AT169" s="21">
        <v>2</v>
      </c>
      <c r="AU169" s="21">
        <v>5.4</v>
      </c>
      <c r="AV169" s="21"/>
      <c r="AW169" s="21"/>
      <c r="AX169" s="21" t="s">
        <v>190</v>
      </c>
      <c r="AY169" s="22">
        <v>1</v>
      </c>
      <c r="AZ169" s="21">
        <v>2</v>
      </c>
      <c r="BA169" s="21"/>
      <c r="BB169" s="21">
        <v>277</v>
      </c>
      <c r="BC169" s="21">
        <v>3</v>
      </c>
      <c r="BD169" s="21"/>
      <c r="BE169" s="21"/>
      <c r="BF169" s="21"/>
    </row>
    <row r="170" spans="1:58" ht="12.75">
      <c r="A170" s="29" t="s">
        <v>685</v>
      </c>
      <c r="B170" s="21">
        <v>5</v>
      </c>
      <c r="C170" s="21" t="s">
        <v>686</v>
      </c>
      <c r="D170" s="21" t="s">
        <v>341</v>
      </c>
      <c r="E170" s="9" t="s">
        <v>687</v>
      </c>
      <c r="F170" s="21">
        <v>1</v>
      </c>
      <c r="G170" s="4">
        <v>1977</v>
      </c>
      <c r="H170" s="21">
        <v>3</v>
      </c>
      <c r="I170" s="21">
        <v>9</v>
      </c>
      <c r="J170" s="21">
        <v>18</v>
      </c>
      <c r="K170" s="21">
        <v>2</v>
      </c>
      <c r="L170" s="21"/>
      <c r="M170" s="21">
        <v>2</v>
      </c>
      <c r="N170" s="91"/>
      <c r="O170" s="21">
        <v>2</v>
      </c>
      <c r="P170" s="21">
        <v>6</v>
      </c>
      <c r="Q170" s="21">
        <v>53</v>
      </c>
      <c r="R170" s="21">
        <v>2</v>
      </c>
      <c r="S170" s="21">
        <v>2</v>
      </c>
      <c r="T170" s="21">
        <v>2</v>
      </c>
      <c r="U170" s="21">
        <v>2</v>
      </c>
      <c r="V170" s="21">
        <v>1</v>
      </c>
      <c r="W170" s="21">
        <v>2</v>
      </c>
      <c r="X170" s="21"/>
      <c r="Y170" s="21">
        <v>2</v>
      </c>
      <c r="Z170" s="21">
        <v>1</v>
      </c>
      <c r="AA170" s="21">
        <v>3</v>
      </c>
      <c r="AB170" s="21">
        <v>292</v>
      </c>
      <c r="AC170" s="22">
        <v>13807</v>
      </c>
      <c r="AD170" s="21">
        <v>501</v>
      </c>
      <c r="AE170" s="21">
        <v>0.001</v>
      </c>
      <c r="AF170" s="21">
        <v>1</v>
      </c>
      <c r="AG170" s="21">
        <v>3</v>
      </c>
      <c r="AH170" s="21">
        <v>80</v>
      </c>
      <c r="AI170" s="21">
        <v>70</v>
      </c>
      <c r="AJ170" s="21"/>
      <c r="AK170" s="21"/>
      <c r="AL170" s="21">
        <v>2</v>
      </c>
      <c r="AM170" s="21">
        <v>2.2</v>
      </c>
      <c r="AN170" s="21">
        <v>3.25</v>
      </c>
      <c r="AO170" s="21"/>
      <c r="AP170" s="28">
        <v>110</v>
      </c>
      <c r="AQ170" s="21">
        <v>22.3</v>
      </c>
      <c r="AR170" s="21">
        <v>318</v>
      </c>
      <c r="AS170" s="21">
        <v>1</v>
      </c>
      <c r="AT170" s="21">
        <v>2</v>
      </c>
      <c r="AU170" s="21">
        <v>11</v>
      </c>
      <c r="AV170" s="21"/>
      <c r="AW170" s="21"/>
      <c r="AX170" s="21" t="s">
        <v>190</v>
      </c>
      <c r="AY170" s="22">
        <v>1</v>
      </c>
      <c r="AZ170" s="21">
        <v>2</v>
      </c>
      <c r="BA170" s="21"/>
      <c r="BB170" s="21">
        <v>913</v>
      </c>
      <c r="BC170" s="21">
        <v>3</v>
      </c>
      <c r="BD170" s="21"/>
      <c r="BE170" s="21"/>
      <c r="BF170" s="21"/>
    </row>
    <row r="171" spans="1:58" ht="12.75">
      <c r="A171" s="29" t="s">
        <v>688</v>
      </c>
      <c r="B171" s="21">
        <v>5</v>
      </c>
      <c r="C171" s="21" t="s">
        <v>686</v>
      </c>
      <c r="D171" s="21" t="s">
        <v>689</v>
      </c>
      <c r="E171" s="21" t="s">
        <v>690</v>
      </c>
      <c r="F171" s="21">
        <v>1</v>
      </c>
      <c r="G171" s="4">
        <v>1982</v>
      </c>
      <c r="H171" s="21">
        <v>8</v>
      </c>
      <c r="I171" s="21">
        <v>14</v>
      </c>
      <c r="J171" s="21">
        <v>19</v>
      </c>
      <c r="K171" s="21">
        <v>1</v>
      </c>
      <c r="L171" s="91"/>
      <c r="M171" s="21">
        <v>2</v>
      </c>
      <c r="N171" s="91"/>
      <c r="O171" s="21">
        <v>2</v>
      </c>
      <c r="P171" s="21">
        <v>4</v>
      </c>
      <c r="Q171" s="21">
        <v>111.25</v>
      </c>
      <c r="R171" s="21">
        <v>2</v>
      </c>
      <c r="S171" s="21">
        <v>2</v>
      </c>
      <c r="T171" s="21">
        <v>2</v>
      </c>
      <c r="U171" s="21">
        <v>2</v>
      </c>
      <c r="V171" s="21">
        <v>3</v>
      </c>
      <c r="W171" s="21">
        <v>3</v>
      </c>
      <c r="X171" s="21"/>
      <c r="Y171" s="21">
        <v>1</v>
      </c>
      <c r="Z171" s="21">
        <v>2</v>
      </c>
      <c r="AA171" s="21">
        <v>3</v>
      </c>
      <c r="AB171" s="21">
        <v>309.5</v>
      </c>
      <c r="AC171" s="22">
        <v>12551</v>
      </c>
      <c r="AD171" s="21">
        <v>501</v>
      </c>
      <c r="AE171" s="21">
        <v>0.00048</v>
      </c>
      <c r="AF171" s="21">
        <v>1</v>
      </c>
      <c r="AG171" s="21">
        <v>3</v>
      </c>
      <c r="AH171" s="21">
        <v>52</v>
      </c>
      <c r="AI171" s="21">
        <v>78</v>
      </c>
      <c r="AJ171" s="21"/>
      <c r="AK171" s="21">
        <v>2</v>
      </c>
      <c r="AL171" s="21">
        <v>2</v>
      </c>
      <c r="AM171" s="21">
        <v>15</v>
      </c>
      <c r="AN171" s="21">
        <v>3.33</v>
      </c>
      <c r="AO171" s="21">
        <v>-1</v>
      </c>
      <c r="AP171" s="28"/>
      <c r="AQ171" s="21">
        <v>20</v>
      </c>
      <c r="AR171" s="21">
        <v>390</v>
      </c>
      <c r="AS171" s="21">
        <v>1</v>
      </c>
      <c r="AT171" s="21">
        <v>2</v>
      </c>
      <c r="AU171" s="21"/>
      <c r="AV171" s="21">
        <v>1</v>
      </c>
      <c r="AW171" s="21"/>
      <c r="AX171" s="21" t="s">
        <v>190</v>
      </c>
      <c r="AY171" s="22">
        <v>1</v>
      </c>
      <c r="AZ171" s="21">
        <v>2</v>
      </c>
      <c r="BA171" s="21"/>
      <c r="BB171" s="21">
        <v>907</v>
      </c>
      <c r="BC171" s="21">
        <v>3</v>
      </c>
      <c r="BD171" s="21">
        <v>1</v>
      </c>
      <c r="BE171" s="21"/>
      <c r="BF171" s="21"/>
    </row>
    <row r="172" spans="1:58" ht="12.75">
      <c r="A172" s="29" t="s">
        <v>691</v>
      </c>
      <c r="B172" s="21">
        <v>5</v>
      </c>
      <c r="C172" s="21" t="s">
        <v>351</v>
      </c>
      <c r="D172" s="21" t="s">
        <v>692</v>
      </c>
      <c r="E172" s="9" t="s">
        <v>693</v>
      </c>
      <c r="F172" s="21">
        <v>1</v>
      </c>
      <c r="G172" s="4">
        <v>1955</v>
      </c>
      <c r="H172" s="21">
        <v>3</v>
      </c>
      <c r="I172" s="21">
        <v>19</v>
      </c>
      <c r="J172" s="21">
        <v>22</v>
      </c>
      <c r="K172" s="21">
        <v>1</v>
      </c>
      <c r="L172" s="21"/>
      <c r="M172" s="21">
        <v>2</v>
      </c>
      <c r="N172" s="21"/>
      <c r="O172" s="21">
        <v>2</v>
      </c>
      <c r="P172" s="21">
        <v>3</v>
      </c>
      <c r="Q172" s="21">
        <v>49</v>
      </c>
      <c r="R172" s="21">
        <v>2</v>
      </c>
      <c r="S172" s="21">
        <v>2</v>
      </c>
      <c r="T172" s="21">
        <v>2</v>
      </c>
      <c r="U172" s="21">
        <v>2</v>
      </c>
      <c r="V172" s="21">
        <v>4</v>
      </c>
      <c r="W172" s="21">
        <v>6</v>
      </c>
      <c r="X172" s="21"/>
      <c r="Y172" s="21">
        <v>1</v>
      </c>
      <c r="Z172" s="21">
        <v>2</v>
      </c>
      <c r="AA172" s="21">
        <v>3</v>
      </c>
      <c r="AB172" s="21"/>
      <c r="AC172" s="22">
        <v>8120</v>
      </c>
      <c r="AD172" s="21">
        <v>100</v>
      </c>
      <c r="AE172" s="21">
        <v>0.0005</v>
      </c>
      <c r="AF172" s="21">
        <v>2</v>
      </c>
      <c r="AG172" s="21">
        <v>4</v>
      </c>
      <c r="AH172" s="21">
        <v>65</v>
      </c>
      <c r="AI172" s="21">
        <v>130</v>
      </c>
      <c r="AJ172" s="21"/>
      <c r="AK172" s="21">
        <v>2</v>
      </c>
      <c r="AL172" s="21">
        <v>1</v>
      </c>
      <c r="AM172" s="21">
        <v>3</v>
      </c>
      <c r="AN172" s="21">
        <v>2</v>
      </c>
      <c r="AO172" s="21"/>
      <c r="AP172" s="28"/>
      <c r="AQ172" s="21">
        <v>10</v>
      </c>
      <c r="AR172" s="21">
        <v>133</v>
      </c>
      <c r="AS172" s="21">
        <v>1</v>
      </c>
      <c r="AT172" s="21">
        <v>2</v>
      </c>
      <c r="AU172" s="21"/>
      <c r="AV172" s="21"/>
      <c r="AW172" s="21"/>
      <c r="AX172" s="21"/>
      <c r="AY172" s="22">
        <v>1</v>
      </c>
      <c r="AZ172" s="21">
        <v>1</v>
      </c>
      <c r="BA172" s="21"/>
      <c r="BB172" s="21">
        <v>1421</v>
      </c>
      <c r="BC172" s="21">
        <v>3</v>
      </c>
      <c r="BD172" s="21"/>
      <c r="BE172" s="21"/>
      <c r="BF172" s="21"/>
    </row>
    <row r="173" spans="1:58" ht="12.75">
      <c r="A173" s="29" t="s">
        <v>694</v>
      </c>
      <c r="B173" s="21">
        <v>5</v>
      </c>
      <c r="C173" s="21" t="s">
        <v>351</v>
      </c>
      <c r="D173" s="21" t="s">
        <v>358</v>
      </c>
      <c r="E173" s="9" t="s">
        <v>695</v>
      </c>
      <c r="F173" s="21">
        <v>1</v>
      </c>
      <c r="G173" s="4">
        <v>1989</v>
      </c>
      <c r="H173" s="21">
        <v>8</v>
      </c>
      <c r="I173" s="21">
        <v>3</v>
      </c>
      <c r="J173" s="21">
        <v>3</v>
      </c>
      <c r="K173" s="21">
        <v>1</v>
      </c>
      <c r="L173" s="21">
        <v>1</v>
      </c>
      <c r="M173" s="21">
        <v>2</v>
      </c>
      <c r="N173" s="21"/>
      <c r="O173" s="21">
        <v>2</v>
      </c>
      <c r="P173" s="21">
        <v>3</v>
      </c>
      <c r="Q173" s="21">
        <v>53.5</v>
      </c>
      <c r="R173" s="21">
        <v>2</v>
      </c>
      <c r="S173" s="21">
        <v>2</v>
      </c>
      <c r="T173" s="21">
        <v>2</v>
      </c>
      <c r="U173" s="21">
        <v>2</v>
      </c>
      <c r="V173" s="21">
        <v>4</v>
      </c>
      <c r="W173" s="21">
        <v>6</v>
      </c>
      <c r="X173" s="21"/>
      <c r="Y173" s="21">
        <v>1</v>
      </c>
      <c r="Z173" s="21">
        <v>2</v>
      </c>
      <c r="AA173" s="21">
        <v>3</v>
      </c>
      <c r="AB173" s="21">
        <v>81</v>
      </c>
      <c r="AC173" s="22">
        <v>4850</v>
      </c>
      <c r="AD173" s="21">
        <v>5</v>
      </c>
      <c r="AE173" s="21">
        <v>0.000119</v>
      </c>
      <c r="AF173" s="21">
        <v>1</v>
      </c>
      <c r="AG173" s="21">
        <v>3</v>
      </c>
      <c r="AH173" s="21">
        <v>45</v>
      </c>
      <c r="AI173" s="21">
        <v>137</v>
      </c>
      <c r="AJ173" s="21"/>
      <c r="AK173" s="21">
        <v>1</v>
      </c>
      <c r="AL173" s="21">
        <v>3</v>
      </c>
      <c r="AM173" s="21"/>
      <c r="AN173" s="21">
        <v>2</v>
      </c>
      <c r="AO173" s="21"/>
      <c r="AP173" s="28"/>
      <c r="AQ173" s="21"/>
      <c r="AR173" s="21">
        <v>138</v>
      </c>
      <c r="AS173" s="21">
        <v>1</v>
      </c>
      <c r="AT173" s="21">
        <v>2</v>
      </c>
      <c r="AU173" s="21"/>
      <c r="AV173" s="21"/>
      <c r="AW173" s="21"/>
      <c r="AX173" s="21"/>
      <c r="AY173" s="22">
        <v>3</v>
      </c>
      <c r="AZ173" s="21">
        <v>2</v>
      </c>
      <c r="BA173" s="21"/>
      <c r="BB173" s="21">
        <v>1232</v>
      </c>
      <c r="BC173" s="21">
        <v>3</v>
      </c>
      <c r="BD173" s="21"/>
      <c r="BE173" s="21"/>
      <c r="BF173" s="21"/>
    </row>
    <row r="174" spans="1:58" ht="12.75">
      <c r="A174" s="31" t="s">
        <v>696</v>
      </c>
      <c r="B174" s="21">
        <v>5</v>
      </c>
      <c r="C174" s="21" t="s">
        <v>355</v>
      </c>
      <c r="D174" s="21" t="s">
        <v>358</v>
      </c>
      <c r="E174" s="9" t="s">
        <v>697</v>
      </c>
      <c r="F174" s="21">
        <v>1</v>
      </c>
      <c r="G174" s="4">
        <v>1989</v>
      </c>
      <c r="H174" s="21">
        <v>8</v>
      </c>
      <c r="I174" s="21">
        <v>4</v>
      </c>
      <c r="J174" s="21">
        <v>6</v>
      </c>
      <c r="K174" s="21">
        <v>1</v>
      </c>
      <c r="L174" s="21">
        <v>1</v>
      </c>
      <c r="M174" s="21">
        <v>2</v>
      </c>
      <c r="N174" s="21"/>
      <c r="O174" s="21">
        <v>2</v>
      </c>
      <c r="P174" s="21">
        <v>3</v>
      </c>
      <c r="Q174" s="21">
        <v>25</v>
      </c>
      <c r="R174" s="21">
        <v>2</v>
      </c>
      <c r="S174" s="21">
        <v>2</v>
      </c>
      <c r="T174" s="21">
        <v>2</v>
      </c>
      <c r="U174" s="21">
        <v>2</v>
      </c>
      <c r="V174" s="21">
        <v>4</v>
      </c>
      <c r="W174" s="21">
        <v>6</v>
      </c>
      <c r="X174" s="21"/>
      <c r="Y174" s="21">
        <v>2</v>
      </c>
      <c r="Z174" s="21">
        <v>1</v>
      </c>
      <c r="AA174" s="21">
        <v>3</v>
      </c>
      <c r="AB174" s="21">
        <v>4.89</v>
      </c>
      <c r="AC174" s="22">
        <v>895</v>
      </c>
      <c r="AD174" s="21">
        <v>501</v>
      </c>
      <c r="AE174" s="21">
        <v>0.000527</v>
      </c>
      <c r="AF174" s="21">
        <v>1</v>
      </c>
      <c r="AG174" s="21">
        <v>3</v>
      </c>
      <c r="AH174" s="21">
        <v>33</v>
      </c>
      <c r="AI174" s="21">
        <v>60</v>
      </c>
      <c r="AJ174" s="21"/>
      <c r="AK174" s="21">
        <v>1</v>
      </c>
      <c r="AL174" s="21">
        <v>3</v>
      </c>
      <c r="AM174" s="21"/>
      <c r="AN174" s="21">
        <v>1.17</v>
      </c>
      <c r="AO174" s="21"/>
      <c r="AP174" s="21">
        <v>50</v>
      </c>
      <c r="AQ174" s="21">
        <v>12.5</v>
      </c>
      <c r="AR174" s="21">
        <v>60</v>
      </c>
      <c r="AS174" s="21">
        <v>1</v>
      </c>
      <c r="AT174" s="21">
        <v>2</v>
      </c>
      <c r="AU174" s="21"/>
      <c r="AV174" s="21"/>
      <c r="AW174" s="21"/>
      <c r="AX174" s="21" t="s">
        <v>190</v>
      </c>
      <c r="AY174" s="22">
        <v>3</v>
      </c>
      <c r="AZ174" s="21">
        <v>1</v>
      </c>
      <c r="BA174" s="21"/>
      <c r="BB174" s="21">
        <v>1599</v>
      </c>
      <c r="BC174" s="21">
        <v>3</v>
      </c>
      <c r="BD174" s="21"/>
      <c r="BE174" s="21"/>
      <c r="BF174" s="21"/>
    </row>
    <row r="175" spans="1:58" ht="12.75">
      <c r="A175" s="27" t="s">
        <v>698</v>
      </c>
      <c r="B175" s="21">
        <v>5</v>
      </c>
      <c r="C175" s="21" t="s">
        <v>699</v>
      </c>
      <c r="D175" s="21" t="s">
        <v>700</v>
      </c>
      <c r="E175" s="21" t="s">
        <v>701</v>
      </c>
      <c r="F175" s="21">
        <v>1</v>
      </c>
      <c r="G175" s="4">
        <v>1977</v>
      </c>
      <c r="H175" s="21">
        <v>5</v>
      </c>
      <c r="I175" s="21">
        <v>3</v>
      </c>
      <c r="J175" s="21">
        <v>4</v>
      </c>
      <c r="K175" s="21">
        <v>1</v>
      </c>
      <c r="L175" s="21">
        <v>2</v>
      </c>
      <c r="M175" s="21">
        <v>2</v>
      </c>
      <c r="N175" s="21">
        <v>3</v>
      </c>
      <c r="O175" s="21"/>
      <c r="P175" s="21">
        <v>2</v>
      </c>
      <c r="Q175" s="21">
        <v>32.5</v>
      </c>
      <c r="R175" s="21">
        <v>2</v>
      </c>
      <c r="S175" s="21">
        <v>2</v>
      </c>
      <c r="T175" s="21">
        <v>2</v>
      </c>
      <c r="U175" s="21">
        <v>2</v>
      </c>
      <c r="V175" s="21">
        <v>4.5</v>
      </c>
      <c r="W175" s="21">
        <v>5</v>
      </c>
      <c r="X175" s="21"/>
      <c r="Y175" s="21"/>
      <c r="Z175" s="21">
        <v>2</v>
      </c>
      <c r="AA175" s="21">
        <v>3</v>
      </c>
      <c r="AB175" s="21">
        <v>14.3</v>
      </c>
      <c r="AC175" s="22">
        <v>1610</v>
      </c>
      <c r="AD175" s="21">
        <v>501</v>
      </c>
      <c r="AE175" s="21">
        <v>0.00071</v>
      </c>
      <c r="AF175" s="21">
        <v>2</v>
      </c>
      <c r="AG175" s="21">
        <v>3</v>
      </c>
      <c r="AH175" s="21">
        <v>19</v>
      </c>
      <c r="AI175" s="21">
        <v>63.25</v>
      </c>
      <c r="AJ175" s="21">
        <v>0</v>
      </c>
      <c r="AK175" s="21">
        <v>2</v>
      </c>
      <c r="AL175" s="21">
        <v>2</v>
      </c>
      <c r="AM175" s="21">
        <v>6</v>
      </c>
      <c r="AN175" s="21">
        <v>2.5</v>
      </c>
      <c r="AO175" s="21"/>
      <c r="AP175" s="23"/>
      <c r="AQ175" s="21">
        <v>7</v>
      </c>
      <c r="AR175" s="21">
        <v>65</v>
      </c>
      <c r="AS175" s="21">
        <v>1</v>
      </c>
      <c r="AT175" s="21">
        <v>2</v>
      </c>
      <c r="AU175" s="21"/>
      <c r="AV175" s="21"/>
      <c r="AW175" s="21"/>
      <c r="AX175" s="21">
        <v>1</v>
      </c>
      <c r="AY175" s="22">
        <v>2</v>
      </c>
      <c r="AZ175" s="21">
        <v>2</v>
      </c>
      <c r="BA175" s="21"/>
      <c r="BB175" s="21">
        <v>180</v>
      </c>
      <c r="BC175" s="21">
        <v>3</v>
      </c>
      <c r="BD175" s="21"/>
      <c r="BE175" s="21"/>
      <c r="BF175" s="21"/>
    </row>
    <row r="176" spans="1:58" ht="12.75">
      <c r="A176" s="8" t="s">
        <v>702</v>
      </c>
      <c r="B176" s="21">
        <v>5</v>
      </c>
      <c r="C176" s="21" t="s">
        <v>364</v>
      </c>
      <c r="D176" s="21" t="s">
        <v>397</v>
      </c>
      <c r="E176" s="21" t="s">
        <v>703</v>
      </c>
      <c r="F176" s="21">
        <v>2</v>
      </c>
      <c r="G176" s="4">
        <v>1975</v>
      </c>
      <c r="H176" s="21">
        <v>8</v>
      </c>
      <c r="I176" s="21">
        <v>6</v>
      </c>
      <c r="J176" s="21">
        <v>11</v>
      </c>
      <c r="K176" s="21">
        <v>1</v>
      </c>
      <c r="L176" s="21" t="s">
        <v>190</v>
      </c>
      <c r="M176" s="21">
        <v>2</v>
      </c>
      <c r="N176" s="21" t="s">
        <v>190</v>
      </c>
      <c r="O176" s="21">
        <v>1</v>
      </c>
      <c r="P176" s="21">
        <v>2</v>
      </c>
      <c r="Q176" s="21">
        <v>103.23</v>
      </c>
      <c r="R176" s="21">
        <v>1</v>
      </c>
      <c r="S176" s="21">
        <v>2</v>
      </c>
      <c r="T176" s="21">
        <v>1</v>
      </c>
      <c r="U176" s="21">
        <v>2</v>
      </c>
      <c r="V176" s="21">
        <v>5</v>
      </c>
      <c r="W176" s="21">
        <v>4</v>
      </c>
      <c r="X176" s="21"/>
      <c r="Y176" s="21"/>
      <c r="Z176" s="21">
        <v>2</v>
      </c>
      <c r="AA176" s="21">
        <v>3</v>
      </c>
      <c r="AB176" s="21">
        <v>1054</v>
      </c>
      <c r="AC176" s="22">
        <v>25579</v>
      </c>
      <c r="AD176" s="21">
        <v>501</v>
      </c>
      <c r="AE176" s="21">
        <v>0.0003</v>
      </c>
      <c r="AF176" s="21">
        <v>1</v>
      </c>
      <c r="AG176" s="21">
        <v>3</v>
      </c>
      <c r="AH176" s="21">
        <v>165</v>
      </c>
      <c r="AI176" s="21">
        <v>165</v>
      </c>
      <c r="AJ176" s="21">
        <v>0</v>
      </c>
      <c r="AK176" s="22">
        <v>2</v>
      </c>
      <c r="AL176" s="21">
        <v>1</v>
      </c>
      <c r="AM176" s="22">
        <v>8</v>
      </c>
      <c r="AN176" s="21">
        <v>2.67</v>
      </c>
      <c r="AO176" s="21"/>
      <c r="AP176" s="21"/>
      <c r="AQ176" s="21">
        <v>19.72</v>
      </c>
      <c r="AR176" s="21">
        <v>205</v>
      </c>
      <c r="AS176" s="21">
        <v>1</v>
      </c>
      <c r="AT176" s="21">
        <v>1</v>
      </c>
      <c r="AU176" s="21"/>
      <c r="AV176" s="21"/>
      <c r="AW176" s="21"/>
      <c r="AX176" s="21" t="s">
        <v>190</v>
      </c>
      <c r="AY176" s="22">
        <v>1</v>
      </c>
      <c r="AZ176" s="21">
        <v>1</v>
      </c>
      <c r="BA176" s="21"/>
      <c r="BB176" s="21">
        <v>1731</v>
      </c>
      <c r="BC176" s="21">
        <v>2</v>
      </c>
      <c r="BD176" s="21"/>
      <c r="BE176" s="21"/>
      <c r="BF176" s="21"/>
    </row>
    <row r="177" spans="1:58" ht="12.75">
      <c r="A177" s="8" t="s">
        <v>704</v>
      </c>
      <c r="B177" s="21">
        <v>5</v>
      </c>
      <c r="C177" s="21" t="s">
        <v>368</v>
      </c>
      <c r="D177" s="21" t="s">
        <v>705</v>
      </c>
      <c r="E177" s="21" t="s">
        <v>706</v>
      </c>
      <c r="F177" s="21">
        <v>1</v>
      </c>
      <c r="G177" s="4">
        <v>1932</v>
      </c>
      <c r="H177" s="21">
        <v>3</v>
      </c>
      <c r="I177" s="21">
        <v>19</v>
      </c>
      <c r="J177" s="21">
        <v>25</v>
      </c>
      <c r="K177" s="21">
        <v>4</v>
      </c>
      <c r="L177" s="21">
        <v>2</v>
      </c>
      <c r="M177" s="21">
        <v>2</v>
      </c>
      <c r="N177" s="21" t="s">
        <v>190</v>
      </c>
      <c r="O177" s="21">
        <v>2</v>
      </c>
      <c r="P177" s="21">
        <v>4</v>
      </c>
      <c r="Q177" s="21">
        <v>52</v>
      </c>
      <c r="R177" s="21">
        <v>2</v>
      </c>
      <c r="S177" s="21">
        <v>2</v>
      </c>
      <c r="T177" s="21">
        <v>1</v>
      </c>
      <c r="U177" s="21">
        <v>2</v>
      </c>
      <c r="V177" s="21">
        <v>5</v>
      </c>
      <c r="W177" s="21">
        <v>4</v>
      </c>
      <c r="X177" s="21"/>
      <c r="Y177" s="21">
        <v>1</v>
      </c>
      <c r="Z177" s="21">
        <v>2</v>
      </c>
      <c r="AA177" s="21">
        <v>3</v>
      </c>
      <c r="AB177" s="21">
        <v>226</v>
      </c>
      <c r="AC177" s="22">
        <v>11572</v>
      </c>
      <c r="AD177" s="21">
        <v>501</v>
      </c>
      <c r="AE177" s="21">
        <v>0.0005</v>
      </c>
      <c r="AF177" s="21">
        <v>1</v>
      </c>
      <c r="AG177" s="21">
        <v>3</v>
      </c>
      <c r="AH177" s="21">
        <v>114</v>
      </c>
      <c r="AI177" s="21">
        <v>110</v>
      </c>
      <c r="AJ177" s="21">
        <v>0</v>
      </c>
      <c r="AK177" s="22">
        <v>2</v>
      </c>
      <c r="AL177" s="21">
        <v>2</v>
      </c>
      <c r="AM177" s="30">
        <v>2.5</v>
      </c>
      <c r="AN177" s="21">
        <v>3</v>
      </c>
      <c r="AO177" s="21"/>
      <c r="AP177" s="21"/>
      <c r="AQ177" s="21">
        <v>19</v>
      </c>
      <c r="AR177" s="21">
        <v>200</v>
      </c>
      <c r="AS177" s="21">
        <v>2</v>
      </c>
      <c r="AT177" s="21">
        <v>2</v>
      </c>
      <c r="AU177" s="21"/>
      <c r="AV177" s="21"/>
      <c r="AW177" s="21"/>
      <c r="AX177" s="21"/>
      <c r="AY177" s="22">
        <v>1</v>
      </c>
      <c r="AZ177" s="21">
        <v>1</v>
      </c>
      <c r="BA177" s="21"/>
      <c r="BB177" s="21">
        <v>1569</v>
      </c>
      <c r="BC177" s="21">
        <v>3</v>
      </c>
      <c r="BD177" s="21"/>
      <c r="BE177" s="21"/>
      <c r="BF177" s="21"/>
    </row>
    <row r="178" spans="1:58" ht="12.75">
      <c r="A178" s="8" t="s">
        <v>707</v>
      </c>
      <c r="B178" s="21">
        <v>5</v>
      </c>
      <c r="C178" s="21" t="s">
        <v>368</v>
      </c>
      <c r="D178" s="21" t="s">
        <v>708</v>
      </c>
      <c r="E178" s="21" t="s">
        <v>709</v>
      </c>
      <c r="F178" s="21">
        <v>1</v>
      </c>
      <c r="G178" s="4">
        <v>1993</v>
      </c>
      <c r="H178" s="21">
        <v>8</v>
      </c>
      <c r="I178" s="21">
        <v>4</v>
      </c>
      <c r="J178" s="21">
        <v>5</v>
      </c>
      <c r="K178" s="21">
        <v>1</v>
      </c>
      <c r="L178" s="21">
        <v>1</v>
      </c>
      <c r="M178" s="21">
        <v>2</v>
      </c>
      <c r="N178" s="21"/>
      <c r="O178" s="21">
        <v>2</v>
      </c>
      <c r="P178" s="21">
        <v>3</v>
      </c>
      <c r="Q178" s="21">
        <v>20</v>
      </c>
      <c r="R178" s="21">
        <v>2</v>
      </c>
      <c r="S178" s="21">
        <v>1</v>
      </c>
      <c r="T178" s="21">
        <v>2</v>
      </c>
      <c r="U178" s="21">
        <v>1</v>
      </c>
      <c r="V178" s="21">
        <v>4</v>
      </c>
      <c r="W178" s="21">
        <v>6</v>
      </c>
      <c r="X178" s="21"/>
      <c r="Y178" s="21"/>
      <c r="Z178" s="21">
        <v>2</v>
      </c>
      <c r="AA178" s="21">
        <v>2</v>
      </c>
      <c r="AB178" s="21">
        <v>5.03</v>
      </c>
      <c r="AC178" s="22">
        <v>1165</v>
      </c>
      <c r="AD178" s="21">
        <v>501</v>
      </c>
      <c r="AE178" s="21">
        <v>0.00271</v>
      </c>
      <c r="AF178" s="21">
        <v>1</v>
      </c>
      <c r="AG178" s="21">
        <v>3</v>
      </c>
      <c r="AH178" s="21">
        <v>30</v>
      </c>
      <c r="AI178" s="21">
        <v>49</v>
      </c>
      <c r="AJ178" s="21">
        <v>0</v>
      </c>
      <c r="AK178" s="21">
        <v>1</v>
      </c>
      <c r="AL178" s="21">
        <v>3</v>
      </c>
      <c r="AM178" s="21">
        <v>4.5</v>
      </c>
      <c r="AN178" s="21">
        <v>2.25</v>
      </c>
      <c r="AO178" s="21"/>
      <c r="AP178" s="23"/>
      <c r="AQ178" s="21">
        <v>7.5</v>
      </c>
      <c r="AR178" s="21">
        <v>51</v>
      </c>
      <c r="AS178" s="21">
        <v>1</v>
      </c>
      <c r="AT178" s="21">
        <v>2</v>
      </c>
      <c r="AU178" s="21"/>
      <c r="AV178" s="21"/>
      <c r="AW178" s="21"/>
      <c r="AX178" s="21" t="s">
        <v>190</v>
      </c>
      <c r="AY178" s="22">
        <v>2</v>
      </c>
      <c r="AZ178" s="21">
        <v>1</v>
      </c>
      <c r="BA178" s="21"/>
      <c r="BB178" s="21">
        <v>242</v>
      </c>
      <c r="BC178" s="21">
        <v>3</v>
      </c>
      <c r="BD178" s="21"/>
      <c r="BE178" s="21"/>
      <c r="BF178" s="21"/>
    </row>
    <row r="179" spans="1:58" ht="12.75">
      <c r="A179" s="33" t="s">
        <v>710</v>
      </c>
      <c r="B179" s="2">
        <v>6</v>
      </c>
      <c r="C179" s="2" t="s">
        <v>381</v>
      </c>
      <c r="D179" s="2" t="s">
        <v>711</v>
      </c>
      <c r="E179" s="9" t="s">
        <v>712</v>
      </c>
      <c r="F179" s="2">
        <v>2</v>
      </c>
      <c r="G179" s="4">
        <v>1968</v>
      </c>
      <c r="H179" s="2">
        <v>5</v>
      </c>
      <c r="I179" s="2">
        <v>13</v>
      </c>
      <c r="J179" s="2">
        <v>14</v>
      </c>
      <c r="K179" s="2">
        <v>3</v>
      </c>
      <c r="L179" s="2"/>
      <c r="M179" s="2">
        <v>2</v>
      </c>
      <c r="N179" s="2"/>
      <c r="O179" s="2">
        <v>1</v>
      </c>
      <c r="P179" s="2">
        <v>3</v>
      </c>
      <c r="Q179" s="2">
        <v>47</v>
      </c>
      <c r="R179" s="2">
        <v>2</v>
      </c>
      <c r="S179" s="2">
        <v>2</v>
      </c>
      <c r="T179" s="2">
        <v>1</v>
      </c>
      <c r="U179" s="2">
        <v>2</v>
      </c>
      <c r="V179" s="2">
        <v>3</v>
      </c>
      <c r="W179" s="2">
        <v>3</v>
      </c>
      <c r="X179" s="2"/>
      <c r="Y179" s="2">
        <v>2</v>
      </c>
      <c r="Z179" s="2">
        <v>3</v>
      </c>
      <c r="AA179" s="2">
        <v>3</v>
      </c>
      <c r="AB179" s="2">
        <v>6.95</v>
      </c>
      <c r="AC179" s="6">
        <v>3429</v>
      </c>
      <c r="AD179" s="2">
        <v>501</v>
      </c>
      <c r="AE179" s="2">
        <v>0.011</v>
      </c>
      <c r="AF179" s="2">
        <v>1</v>
      </c>
      <c r="AG179" s="2">
        <v>3</v>
      </c>
      <c r="AH179" s="2">
        <v>200</v>
      </c>
      <c r="AI179" s="2">
        <v>90</v>
      </c>
      <c r="AJ179" s="2">
        <v>0</v>
      </c>
      <c r="AK179" s="2"/>
      <c r="AL179" s="2">
        <v>2</v>
      </c>
      <c r="AM179" s="2">
        <v>1.35</v>
      </c>
      <c r="AN179" s="2">
        <v>2.2</v>
      </c>
      <c r="AO179" s="2"/>
      <c r="AP179" s="2"/>
      <c r="AQ179" s="2"/>
      <c r="AR179" s="2">
        <v>132</v>
      </c>
      <c r="AS179" s="2">
        <v>1</v>
      </c>
      <c r="AT179" s="2">
        <v>2</v>
      </c>
      <c r="AU179" s="2"/>
      <c r="AV179" s="2"/>
      <c r="AW179" s="2"/>
      <c r="AX179" s="2"/>
      <c r="AY179" s="6">
        <v>1</v>
      </c>
      <c r="AZ179" s="2"/>
      <c r="BA179" s="2">
        <v>20</v>
      </c>
      <c r="BB179" s="2">
        <f>2386-2244</f>
        <v>142</v>
      </c>
      <c r="BC179" s="2">
        <v>3</v>
      </c>
      <c r="BD179" s="2">
        <v>2</v>
      </c>
      <c r="BE179" s="2"/>
      <c r="BF179" s="2"/>
    </row>
    <row r="180" spans="1:58" ht="12.75">
      <c r="A180" s="92" t="s">
        <v>713</v>
      </c>
      <c r="B180" s="2">
        <v>6</v>
      </c>
      <c r="C180" s="2" t="s">
        <v>381</v>
      </c>
      <c r="D180" s="2" t="s">
        <v>711</v>
      </c>
      <c r="E180" s="9" t="s">
        <v>714</v>
      </c>
      <c r="F180" s="2">
        <v>2</v>
      </c>
      <c r="G180" s="4">
        <v>1968</v>
      </c>
      <c r="H180" s="2">
        <v>8</v>
      </c>
      <c r="I180" s="2">
        <v>1</v>
      </c>
      <c r="J180" s="2">
        <v>2</v>
      </c>
      <c r="K180" s="2">
        <v>1</v>
      </c>
      <c r="L180" s="2">
        <v>1</v>
      </c>
      <c r="M180" s="2">
        <v>1</v>
      </c>
      <c r="N180" s="2"/>
      <c r="O180" s="2">
        <v>2</v>
      </c>
      <c r="P180" s="2">
        <v>6</v>
      </c>
      <c r="Q180" s="2">
        <v>126</v>
      </c>
      <c r="R180" s="2">
        <v>2</v>
      </c>
      <c r="S180" s="2">
        <v>2</v>
      </c>
      <c r="T180" s="2">
        <v>2</v>
      </c>
      <c r="U180" s="2">
        <v>2</v>
      </c>
      <c r="V180" s="2">
        <v>1</v>
      </c>
      <c r="W180" s="2">
        <v>1</v>
      </c>
      <c r="X180" s="2"/>
      <c r="Y180" s="2">
        <v>1</v>
      </c>
      <c r="Z180" s="2">
        <v>2</v>
      </c>
      <c r="AA180" s="2">
        <v>3</v>
      </c>
      <c r="AB180" s="2">
        <v>7.76</v>
      </c>
      <c r="AC180" s="6">
        <v>4570</v>
      </c>
      <c r="AD180" s="2">
        <v>501</v>
      </c>
      <c r="AE180" s="2">
        <f>38.45/5280</f>
        <v>0.007282196969696971</v>
      </c>
      <c r="AF180" s="2">
        <v>1</v>
      </c>
      <c r="AG180" s="2">
        <v>3</v>
      </c>
      <c r="AH180" s="2">
        <v>64</v>
      </c>
      <c r="AI180" s="2">
        <v>56</v>
      </c>
      <c r="AJ180" s="2"/>
      <c r="AK180" s="2">
        <v>2</v>
      </c>
      <c r="AL180" s="2"/>
      <c r="AM180" s="2"/>
      <c r="AN180" s="2"/>
      <c r="AO180" s="2">
        <v>-1</v>
      </c>
      <c r="AP180" s="2">
        <f>(514.2-500.2)/26*100</f>
        <v>53.84615384615407</v>
      </c>
      <c r="AQ180" s="2">
        <v>51</v>
      </c>
      <c r="AR180" s="2">
        <v>430</v>
      </c>
      <c r="AS180" s="2">
        <v>1</v>
      </c>
      <c r="AT180" s="2">
        <v>2</v>
      </c>
      <c r="AU180" s="2">
        <v>13</v>
      </c>
      <c r="AV180" s="2"/>
      <c r="AW180" s="2"/>
      <c r="AX180" s="2"/>
      <c r="AY180" s="6">
        <v>3</v>
      </c>
      <c r="AZ180" s="2">
        <v>1</v>
      </c>
      <c r="BA180" s="2">
        <v>30</v>
      </c>
      <c r="BB180" s="2"/>
      <c r="BC180" s="2">
        <v>3</v>
      </c>
      <c r="BD180" s="2">
        <v>2</v>
      </c>
      <c r="BE180" s="2"/>
      <c r="BF180" s="2"/>
    </row>
    <row r="181" spans="1:58" ht="12.75">
      <c r="A181" s="92" t="s">
        <v>715</v>
      </c>
      <c r="B181" s="2">
        <v>6</v>
      </c>
      <c r="C181" s="2" t="s">
        <v>381</v>
      </c>
      <c r="D181" s="2" t="s">
        <v>716</v>
      </c>
      <c r="E181" s="2" t="s">
        <v>717</v>
      </c>
      <c r="F181" s="2">
        <v>2</v>
      </c>
      <c r="G181" s="4">
        <v>1928</v>
      </c>
      <c r="H181" s="2">
        <v>8</v>
      </c>
      <c r="I181" s="2">
        <v>7</v>
      </c>
      <c r="J181" s="2">
        <v>14</v>
      </c>
      <c r="K181" s="2">
        <v>1</v>
      </c>
      <c r="L181" s="2"/>
      <c r="M181" s="2">
        <v>2</v>
      </c>
      <c r="N181" s="2"/>
      <c r="O181" s="2">
        <v>2</v>
      </c>
      <c r="P181" s="2">
        <v>3</v>
      </c>
      <c r="Q181" s="2"/>
      <c r="R181" s="2">
        <v>2</v>
      </c>
      <c r="S181" s="2">
        <v>1</v>
      </c>
      <c r="T181" s="2">
        <v>2</v>
      </c>
      <c r="U181" s="2">
        <v>1</v>
      </c>
      <c r="V181" s="2">
        <v>5</v>
      </c>
      <c r="W181" s="2">
        <v>4</v>
      </c>
      <c r="X181" s="2"/>
      <c r="Y181" s="2">
        <v>1</v>
      </c>
      <c r="Z181" s="2">
        <v>3</v>
      </c>
      <c r="AA181" s="2">
        <v>3</v>
      </c>
      <c r="AB181" s="2">
        <v>27.2</v>
      </c>
      <c r="AC181" s="6">
        <v>6056</v>
      </c>
      <c r="AD181" s="2">
        <v>501</v>
      </c>
      <c r="AE181" s="2">
        <v>0.0034</v>
      </c>
      <c r="AF181" s="2">
        <v>1</v>
      </c>
      <c r="AG181" s="2">
        <v>3</v>
      </c>
      <c r="AH181" s="2">
        <v>90</v>
      </c>
      <c r="AI181" s="2">
        <v>95</v>
      </c>
      <c r="AJ181" s="2">
        <v>0</v>
      </c>
      <c r="AK181" s="2">
        <v>1</v>
      </c>
      <c r="AL181" s="2">
        <v>2</v>
      </c>
      <c r="AM181" s="2">
        <v>3.5</v>
      </c>
      <c r="AN181" s="2">
        <v>2.5</v>
      </c>
      <c r="AO181" s="2">
        <v>-1</v>
      </c>
      <c r="AP181" s="2">
        <v>25.75107296137339</v>
      </c>
      <c r="AQ181" s="2">
        <v>18</v>
      </c>
      <c r="AR181" s="2">
        <v>168</v>
      </c>
      <c r="AS181" s="2">
        <v>1</v>
      </c>
      <c r="AT181" s="2">
        <v>2</v>
      </c>
      <c r="AU181" s="2">
        <v>6</v>
      </c>
      <c r="AV181" s="2">
        <v>1</v>
      </c>
      <c r="AW181" s="2"/>
      <c r="AX181" s="2"/>
      <c r="AY181" s="6">
        <v>1</v>
      </c>
      <c r="AZ181" s="2">
        <v>1</v>
      </c>
      <c r="BA181" s="2">
        <v>5</v>
      </c>
      <c r="BB181" s="2"/>
      <c r="BC181" s="2">
        <v>3</v>
      </c>
      <c r="BD181" s="2">
        <v>2</v>
      </c>
      <c r="BE181" s="2"/>
      <c r="BF181" s="2"/>
    </row>
    <row r="182" spans="1:58" ht="12.75">
      <c r="A182" s="33" t="s">
        <v>718</v>
      </c>
      <c r="B182" s="2">
        <v>6</v>
      </c>
      <c r="C182" s="2" t="s">
        <v>381</v>
      </c>
      <c r="D182" s="2" t="s">
        <v>719</v>
      </c>
      <c r="E182" s="9" t="s">
        <v>720</v>
      </c>
      <c r="F182" s="2">
        <v>2</v>
      </c>
      <c r="G182" s="4">
        <v>1981</v>
      </c>
      <c r="H182" s="2">
        <v>5</v>
      </c>
      <c r="I182" s="2">
        <v>10</v>
      </c>
      <c r="J182" s="2">
        <v>15</v>
      </c>
      <c r="K182" s="2">
        <v>1</v>
      </c>
      <c r="L182" s="2"/>
      <c r="M182" s="2">
        <v>2</v>
      </c>
      <c r="N182" s="2"/>
      <c r="O182" s="2">
        <v>1</v>
      </c>
      <c r="P182" s="2">
        <v>3</v>
      </c>
      <c r="Q182" s="2">
        <v>102.3</v>
      </c>
      <c r="R182" s="2">
        <v>1</v>
      </c>
      <c r="S182" s="2">
        <v>2</v>
      </c>
      <c r="T182" s="2">
        <v>1</v>
      </c>
      <c r="U182" s="2">
        <v>2</v>
      </c>
      <c r="V182" s="2">
        <v>4.5</v>
      </c>
      <c r="W182" s="2">
        <v>3.5</v>
      </c>
      <c r="X182" s="2"/>
      <c r="Y182" s="2"/>
      <c r="Z182" s="2">
        <v>3</v>
      </c>
      <c r="AA182" s="2">
        <v>3</v>
      </c>
      <c r="AB182" s="2">
        <v>41.2</v>
      </c>
      <c r="AC182" s="6">
        <v>8267</v>
      </c>
      <c r="AD182" s="2">
        <v>501</v>
      </c>
      <c r="AE182" s="2">
        <v>0.004</v>
      </c>
      <c r="AF182" s="2">
        <v>1</v>
      </c>
      <c r="AG182" s="2">
        <v>3</v>
      </c>
      <c r="AH182" s="2">
        <v>79</v>
      </c>
      <c r="AI182" s="2">
        <v>67</v>
      </c>
      <c r="AJ182" s="2">
        <v>0</v>
      </c>
      <c r="AK182" s="2">
        <v>1</v>
      </c>
      <c r="AL182" s="2">
        <v>2</v>
      </c>
      <c r="AM182" s="2">
        <v>9.5</v>
      </c>
      <c r="AN182" s="2">
        <v>2</v>
      </c>
      <c r="AO182" s="2">
        <v>3</v>
      </c>
      <c r="AP182" s="2">
        <v>24.838709677419356</v>
      </c>
      <c r="AQ182" s="2">
        <v>20</v>
      </c>
      <c r="AR182" s="2">
        <v>277</v>
      </c>
      <c r="AS182" s="2">
        <v>1</v>
      </c>
      <c r="AT182" s="2">
        <v>2</v>
      </c>
      <c r="AU182" s="2">
        <v>7.7</v>
      </c>
      <c r="AV182" s="2"/>
      <c r="AW182" s="2"/>
      <c r="AX182" s="2"/>
      <c r="AY182" s="6">
        <v>1</v>
      </c>
      <c r="AZ182" s="2">
        <v>1</v>
      </c>
      <c r="BA182" s="2">
        <v>25</v>
      </c>
      <c r="BB182" s="2">
        <v>3000</v>
      </c>
      <c r="BC182" s="2">
        <v>3</v>
      </c>
      <c r="BD182" s="2">
        <v>2</v>
      </c>
      <c r="BE182" s="2"/>
      <c r="BF182" s="2"/>
    </row>
    <row r="183" spans="1:58" ht="12.75">
      <c r="A183" s="33" t="s">
        <v>721</v>
      </c>
      <c r="B183" s="2">
        <v>6</v>
      </c>
      <c r="C183" s="2" t="s">
        <v>381</v>
      </c>
      <c r="D183" s="2" t="s">
        <v>722</v>
      </c>
      <c r="E183" s="9" t="s">
        <v>723</v>
      </c>
      <c r="F183" s="2">
        <v>2</v>
      </c>
      <c r="G183" s="4">
        <v>1982</v>
      </c>
      <c r="H183" s="2">
        <v>5</v>
      </c>
      <c r="I183" s="2">
        <v>15</v>
      </c>
      <c r="J183" s="2">
        <v>9</v>
      </c>
      <c r="K183" s="2">
        <v>1</v>
      </c>
      <c r="L183" s="2"/>
      <c r="M183" s="2">
        <v>2</v>
      </c>
      <c r="N183" s="2"/>
      <c r="O183" s="2">
        <v>2</v>
      </c>
      <c r="P183" s="2">
        <v>3</v>
      </c>
      <c r="Q183" s="2">
        <v>46.6</v>
      </c>
      <c r="R183" s="2">
        <v>1</v>
      </c>
      <c r="S183" s="2">
        <v>2</v>
      </c>
      <c r="T183" s="2">
        <v>1</v>
      </c>
      <c r="U183" s="2">
        <v>2</v>
      </c>
      <c r="V183" s="2">
        <v>4.5</v>
      </c>
      <c r="W183" s="2">
        <v>3.5</v>
      </c>
      <c r="X183" s="2"/>
      <c r="Y183" s="2"/>
      <c r="Z183" s="2">
        <v>2</v>
      </c>
      <c r="AA183" s="2">
        <v>3</v>
      </c>
      <c r="AB183" s="2">
        <v>9.3</v>
      </c>
      <c r="AC183" s="6">
        <v>5830</v>
      </c>
      <c r="AD183" s="2">
        <v>501</v>
      </c>
      <c r="AE183" s="2">
        <v>0.004</v>
      </c>
      <c r="AF183" s="2">
        <v>1</v>
      </c>
      <c r="AG183" s="2">
        <v>3</v>
      </c>
      <c r="AH183" s="2">
        <v>65</v>
      </c>
      <c r="AI183" s="2">
        <v>52</v>
      </c>
      <c r="AJ183" s="2">
        <v>10</v>
      </c>
      <c r="AK183" s="2">
        <v>1</v>
      </c>
      <c r="AL183" s="2">
        <v>2</v>
      </c>
      <c r="AM183" s="2"/>
      <c r="AN183" s="2">
        <v>2.5</v>
      </c>
      <c r="AO183" s="2">
        <v>10</v>
      </c>
      <c r="AP183" s="2">
        <v>200</v>
      </c>
      <c r="AQ183" s="2">
        <v>14.7</v>
      </c>
      <c r="AR183" s="2">
        <v>143</v>
      </c>
      <c r="AS183" s="2">
        <v>1</v>
      </c>
      <c r="AT183" s="2">
        <v>2</v>
      </c>
      <c r="AU183" s="2">
        <v>4</v>
      </c>
      <c r="AV183" s="2">
        <v>1</v>
      </c>
      <c r="AW183" s="2"/>
      <c r="AX183" s="2"/>
      <c r="AY183" s="6">
        <v>1</v>
      </c>
      <c r="AZ183" s="2">
        <v>2</v>
      </c>
      <c r="BA183" s="2">
        <v>30</v>
      </c>
      <c r="BB183" s="2">
        <v>1400</v>
      </c>
      <c r="BC183" s="2">
        <v>2</v>
      </c>
      <c r="BD183" s="2">
        <v>2</v>
      </c>
      <c r="BE183" s="2"/>
      <c r="BF183" s="2"/>
    </row>
    <row r="184" spans="1:58" ht="12.75">
      <c r="A184" s="93" t="s">
        <v>724</v>
      </c>
      <c r="B184" s="2">
        <v>6</v>
      </c>
      <c r="C184" s="2" t="s">
        <v>725</v>
      </c>
      <c r="D184" s="2" t="s">
        <v>726</v>
      </c>
      <c r="E184" s="9" t="s">
        <v>727</v>
      </c>
      <c r="F184" s="2">
        <v>2</v>
      </c>
      <c r="G184" s="4">
        <v>1962</v>
      </c>
      <c r="H184" s="2">
        <v>5</v>
      </c>
      <c r="I184" s="2">
        <v>10</v>
      </c>
      <c r="J184" s="2">
        <v>11</v>
      </c>
      <c r="K184" s="2">
        <v>1</v>
      </c>
      <c r="L184" s="2">
        <v>2</v>
      </c>
      <c r="M184" s="2">
        <v>2</v>
      </c>
      <c r="N184" s="2"/>
      <c r="O184" s="2">
        <v>1</v>
      </c>
      <c r="P184" s="2">
        <v>3</v>
      </c>
      <c r="Q184" s="2">
        <v>46</v>
      </c>
      <c r="R184" s="2"/>
      <c r="S184" s="2"/>
      <c r="T184" s="2"/>
      <c r="U184" s="2"/>
      <c r="V184" s="2"/>
      <c r="W184" s="2"/>
      <c r="X184" s="2"/>
      <c r="Y184" s="2"/>
      <c r="Z184" s="2">
        <v>2</v>
      </c>
      <c r="AA184" s="2">
        <v>3</v>
      </c>
      <c r="AB184" s="2">
        <v>31.7</v>
      </c>
      <c r="AC184" s="6">
        <v>3617</v>
      </c>
      <c r="AD184" s="2">
        <v>501</v>
      </c>
      <c r="AE184" s="2">
        <v>0.0006</v>
      </c>
      <c r="AF184" s="2">
        <v>1</v>
      </c>
      <c r="AG184" s="2">
        <v>3</v>
      </c>
      <c r="AH184" s="2">
        <v>75</v>
      </c>
      <c r="AI184" s="2">
        <v>60</v>
      </c>
      <c r="AJ184" s="2">
        <v>0</v>
      </c>
      <c r="AK184" s="2">
        <v>1</v>
      </c>
      <c r="AL184" s="2">
        <v>2</v>
      </c>
      <c r="AM184" s="2">
        <v>-2</v>
      </c>
      <c r="AN184" s="2">
        <v>2.5</v>
      </c>
      <c r="AO184" s="2">
        <v>20</v>
      </c>
      <c r="AP184" s="2">
        <v>20</v>
      </c>
      <c r="AQ184" s="2">
        <v>12</v>
      </c>
      <c r="AR184" s="2">
        <v>128</v>
      </c>
      <c r="AS184" s="2">
        <v>1</v>
      </c>
      <c r="AT184" s="2">
        <v>2</v>
      </c>
      <c r="AU184" s="2">
        <v>6</v>
      </c>
      <c r="AV184" s="2"/>
      <c r="AW184" s="2"/>
      <c r="AX184" s="2"/>
      <c r="AY184" s="6">
        <v>1</v>
      </c>
      <c r="AZ184" s="2">
        <v>1</v>
      </c>
      <c r="BA184" s="2"/>
      <c r="BB184" s="2">
        <v>900</v>
      </c>
      <c r="BC184" s="2">
        <v>3</v>
      </c>
      <c r="BD184" s="2">
        <v>2</v>
      </c>
      <c r="BE184" s="2"/>
      <c r="BF184" s="2"/>
    </row>
    <row r="185" spans="1:58" ht="12.75">
      <c r="A185" s="94" t="s">
        <v>728</v>
      </c>
      <c r="B185" s="2">
        <v>6</v>
      </c>
      <c r="C185" s="2" t="s">
        <v>725</v>
      </c>
      <c r="D185" s="2" t="s">
        <v>729</v>
      </c>
      <c r="E185" s="9" t="s">
        <v>730</v>
      </c>
      <c r="F185" s="2">
        <v>2</v>
      </c>
      <c r="G185" s="4">
        <v>1931</v>
      </c>
      <c r="H185" s="2">
        <v>5</v>
      </c>
      <c r="I185" s="2">
        <v>12</v>
      </c>
      <c r="J185" s="2">
        <v>12</v>
      </c>
      <c r="K185" s="2">
        <v>1</v>
      </c>
      <c r="L185" s="2">
        <v>1</v>
      </c>
      <c r="M185" s="2">
        <v>2</v>
      </c>
      <c r="N185" s="2"/>
      <c r="O185" s="2">
        <v>1</v>
      </c>
      <c r="P185" s="2">
        <v>2</v>
      </c>
      <c r="Q185" s="2">
        <v>78</v>
      </c>
      <c r="R185" s="2"/>
      <c r="S185" s="2"/>
      <c r="T185" s="2"/>
      <c r="U185" s="2"/>
      <c r="V185" s="2">
        <v>4.5</v>
      </c>
      <c r="W185" s="2">
        <v>5</v>
      </c>
      <c r="X185" s="2"/>
      <c r="Y185" s="2"/>
      <c r="Z185" s="2">
        <v>3</v>
      </c>
      <c r="AA185" s="2">
        <v>3</v>
      </c>
      <c r="AB185" s="2">
        <v>47.53</v>
      </c>
      <c r="AC185" s="6">
        <v>5481</v>
      </c>
      <c r="AD185" s="2">
        <v>501</v>
      </c>
      <c r="AE185" s="2">
        <v>0.0004</v>
      </c>
      <c r="AF185" s="2">
        <v>1</v>
      </c>
      <c r="AG185" s="2">
        <v>3</v>
      </c>
      <c r="AH185" s="2">
        <v>67</v>
      </c>
      <c r="AI185" s="2">
        <v>49</v>
      </c>
      <c r="AJ185" s="2">
        <v>0</v>
      </c>
      <c r="AK185" s="2">
        <v>1</v>
      </c>
      <c r="AL185" s="2">
        <v>2</v>
      </c>
      <c r="AM185" s="2">
        <v>-3</v>
      </c>
      <c r="AN185" s="2">
        <v>4.6</v>
      </c>
      <c r="AO185" s="2">
        <v>0</v>
      </c>
      <c r="AP185" s="2"/>
      <c r="AQ185" s="2">
        <v>17</v>
      </c>
      <c r="AR185" s="2">
        <v>160</v>
      </c>
      <c r="AS185" s="2">
        <v>1</v>
      </c>
      <c r="AT185" s="2">
        <v>2</v>
      </c>
      <c r="AU185" s="2">
        <v>4</v>
      </c>
      <c r="AV185" s="2"/>
      <c r="AW185" s="2"/>
      <c r="AX185" s="2"/>
      <c r="AY185" s="6">
        <v>1</v>
      </c>
      <c r="AZ185" s="2">
        <v>1</v>
      </c>
      <c r="BA185" s="2"/>
      <c r="BB185" s="2">
        <v>800</v>
      </c>
      <c r="BC185" s="2">
        <v>1</v>
      </c>
      <c r="BD185" s="2">
        <v>1</v>
      </c>
      <c r="BE185" s="2"/>
      <c r="BF185" s="2"/>
    </row>
    <row r="186" spans="1:58" ht="12.75">
      <c r="A186" s="19" t="s">
        <v>731</v>
      </c>
      <c r="B186" s="2">
        <v>6</v>
      </c>
      <c r="C186" s="2" t="s">
        <v>389</v>
      </c>
      <c r="D186" s="2" t="s">
        <v>732</v>
      </c>
      <c r="E186" s="9" t="s">
        <v>733</v>
      </c>
      <c r="F186" s="2">
        <v>2</v>
      </c>
      <c r="G186" s="4">
        <v>1982</v>
      </c>
      <c r="H186" s="2">
        <v>8</v>
      </c>
      <c r="I186" s="2">
        <v>10</v>
      </c>
      <c r="J186" s="2">
        <v>11</v>
      </c>
      <c r="K186" s="2">
        <v>1</v>
      </c>
      <c r="L186" s="2"/>
      <c r="M186" s="2">
        <v>2</v>
      </c>
      <c r="N186" s="2"/>
      <c r="O186" s="2">
        <v>2</v>
      </c>
      <c r="P186" s="2">
        <v>3</v>
      </c>
      <c r="Q186" s="2">
        <v>30</v>
      </c>
      <c r="R186" s="2">
        <v>2</v>
      </c>
      <c r="S186" s="2">
        <v>1</v>
      </c>
      <c r="T186" s="2">
        <v>2</v>
      </c>
      <c r="U186" s="2">
        <v>1</v>
      </c>
      <c r="V186" s="2">
        <v>5</v>
      </c>
      <c r="W186" s="2">
        <v>4</v>
      </c>
      <c r="X186" s="2"/>
      <c r="Y186" s="2">
        <v>2</v>
      </c>
      <c r="Z186" s="2">
        <v>3</v>
      </c>
      <c r="AA186" s="2"/>
      <c r="AB186" s="2">
        <v>20.8</v>
      </c>
      <c r="AC186" s="6">
        <v>4205</v>
      </c>
      <c r="AD186" s="2">
        <v>501</v>
      </c>
      <c r="AE186" s="2">
        <v>0.001</v>
      </c>
      <c r="AF186" s="2">
        <v>1</v>
      </c>
      <c r="AG186" s="2">
        <v>3</v>
      </c>
      <c r="AH186" s="2">
        <v>38</v>
      </c>
      <c r="AI186" s="2">
        <v>28</v>
      </c>
      <c r="AJ186" s="2">
        <v>0</v>
      </c>
      <c r="AK186" s="2"/>
      <c r="AL186" s="2">
        <v>2</v>
      </c>
      <c r="AM186" s="2"/>
      <c r="AN186" s="2">
        <v>2</v>
      </c>
      <c r="AO186" s="2"/>
      <c r="AP186" s="2">
        <v>200</v>
      </c>
      <c r="AQ186" s="2"/>
      <c r="AR186" s="2">
        <v>89</v>
      </c>
      <c r="AS186" s="2">
        <v>1</v>
      </c>
      <c r="AT186" s="2">
        <v>2</v>
      </c>
      <c r="AU186" s="2"/>
      <c r="AV186" s="2"/>
      <c r="AW186" s="2"/>
      <c r="AX186" s="2">
        <v>1</v>
      </c>
      <c r="AY186" s="6">
        <v>3</v>
      </c>
      <c r="AZ186" s="2"/>
      <c r="BA186" s="2"/>
      <c r="BB186" s="2">
        <v>96</v>
      </c>
      <c r="BC186" s="2">
        <v>2</v>
      </c>
      <c r="BD186" s="2">
        <v>2</v>
      </c>
      <c r="BE186" s="2"/>
      <c r="BF186" s="2"/>
    </row>
    <row r="187" spans="1:58" ht="12.75">
      <c r="A187" s="19" t="s">
        <v>734</v>
      </c>
      <c r="B187" s="2">
        <v>6</v>
      </c>
      <c r="C187" s="2" t="s">
        <v>735</v>
      </c>
      <c r="D187" s="2" t="s">
        <v>341</v>
      </c>
      <c r="E187" s="2" t="s">
        <v>736</v>
      </c>
      <c r="F187" s="2">
        <v>2</v>
      </c>
      <c r="G187" s="4">
        <v>1979</v>
      </c>
      <c r="H187" s="2"/>
      <c r="I187" s="2">
        <v>10</v>
      </c>
      <c r="J187" s="2">
        <v>11</v>
      </c>
      <c r="K187" s="2">
        <v>1</v>
      </c>
      <c r="L187" s="2"/>
      <c r="M187" s="2">
        <v>2</v>
      </c>
      <c r="N187" s="2"/>
      <c r="O187" s="2"/>
      <c r="P187" s="2">
        <v>3</v>
      </c>
      <c r="Q187" s="2">
        <v>73.6</v>
      </c>
      <c r="R187" s="2">
        <v>2</v>
      </c>
      <c r="S187" s="2">
        <v>2</v>
      </c>
      <c r="T187" s="2">
        <v>2</v>
      </c>
      <c r="U187" s="2">
        <v>2</v>
      </c>
      <c r="V187" s="2">
        <v>5</v>
      </c>
      <c r="W187" s="2">
        <v>4</v>
      </c>
      <c r="X187" s="2"/>
      <c r="Y187" s="2"/>
      <c r="Z187" s="2">
        <v>1</v>
      </c>
      <c r="AA187" s="2">
        <v>3</v>
      </c>
      <c r="AB187" s="2">
        <v>101.44</v>
      </c>
      <c r="AC187" s="6">
        <v>7754</v>
      </c>
      <c r="AD187" s="2">
        <v>501</v>
      </c>
      <c r="AE187" s="2">
        <v>0.0004</v>
      </c>
      <c r="AF187" s="2">
        <v>2</v>
      </c>
      <c r="AG187" s="2">
        <v>4</v>
      </c>
      <c r="AH187" s="2">
        <v>155</v>
      </c>
      <c r="AI187" s="2">
        <v>127</v>
      </c>
      <c r="AJ187" s="2">
        <v>0</v>
      </c>
      <c r="AK187" s="2">
        <v>1</v>
      </c>
      <c r="AL187" s="2">
        <v>2</v>
      </c>
      <c r="AM187" s="2"/>
      <c r="AN187" s="2">
        <v>2.5</v>
      </c>
      <c r="AO187" s="2"/>
      <c r="AP187" s="2"/>
      <c r="AQ187" s="2">
        <v>20</v>
      </c>
      <c r="AR187" s="2">
        <v>221</v>
      </c>
      <c r="AS187" s="2">
        <v>1</v>
      </c>
      <c r="AT187" s="2">
        <v>2</v>
      </c>
      <c r="AU187" s="2"/>
      <c r="AV187" s="2"/>
      <c r="AW187" s="2"/>
      <c r="AX187" s="2"/>
      <c r="AY187" s="6">
        <v>1</v>
      </c>
      <c r="AZ187" s="2">
        <v>1</v>
      </c>
      <c r="BA187" s="2"/>
      <c r="BB187" s="2">
        <v>311</v>
      </c>
      <c r="BC187" s="2">
        <v>3</v>
      </c>
      <c r="BD187" s="2">
        <v>1</v>
      </c>
      <c r="BE187" s="2"/>
      <c r="BF187" s="2"/>
    </row>
    <row r="188" spans="1:58" ht="12.75">
      <c r="A188" s="19" t="s">
        <v>737</v>
      </c>
      <c r="B188" s="2">
        <v>6</v>
      </c>
      <c r="C188" s="2" t="s">
        <v>396</v>
      </c>
      <c r="D188" s="2" t="s">
        <v>738</v>
      </c>
      <c r="E188" s="9" t="s">
        <v>739</v>
      </c>
      <c r="F188" s="2">
        <v>2</v>
      </c>
      <c r="G188" s="4">
        <v>1929</v>
      </c>
      <c r="H188" s="2">
        <v>5</v>
      </c>
      <c r="I188" s="2">
        <v>18</v>
      </c>
      <c r="J188" s="2">
        <v>22</v>
      </c>
      <c r="K188" s="2">
        <v>1</v>
      </c>
      <c r="L188" s="2">
        <v>1</v>
      </c>
      <c r="M188" s="2">
        <v>2</v>
      </c>
      <c r="N188" s="2"/>
      <c r="O188" s="2">
        <v>1</v>
      </c>
      <c r="P188" s="2">
        <v>3</v>
      </c>
      <c r="Q188" s="2">
        <v>38.4</v>
      </c>
      <c r="R188" s="2"/>
      <c r="S188" s="2"/>
      <c r="T188" s="2"/>
      <c r="U188" s="2"/>
      <c r="V188" s="2">
        <v>4.5</v>
      </c>
      <c r="W188" s="2">
        <v>5</v>
      </c>
      <c r="X188" s="2"/>
      <c r="Y188" s="2"/>
      <c r="Z188" s="2">
        <v>1</v>
      </c>
      <c r="AA188" s="2"/>
      <c r="AB188" s="2">
        <v>12.5</v>
      </c>
      <c r="AC188" s="6">
        <v>6718</v>
      </c>
      <c r="AD188" s="2">
        <v>501</v>
      </c>
      <c r="AE188" s="2">
        <v>0.0017</v>
      </c>
      <c r="AF188" s="2">
        <v>2</v>
      </c>
      <c r="AG188" s="2">
        <v>4</v>
      </c>
      <c r="AH188" s="2">
        <v>42</v>
      </c>
      <c r="AI188" s="2">
        <v>23</v>
      </c>
      <c r="AJ188" s="2">
        <v>0</v>
      </c>
      <c r="AK188" s="2">
        <v>1</v>
      </c>
      <c r="AL188" s="2">
        <v>2</v>
      </c>
      <c r="AM188" s="2">
        <v>10</v>
      </c>
      <c r="AN188" s="2">
        <v>2</v>
      </c>
      <c r="AO188" s="2"/>
      <c r="AP188" s="2"/>
      <c r="AQ188" s="2">
        <v>10</v>
      </c>
      <c r="AR188" s="2">
        <v>118</v>
      </c>
      <c r="AS188" s="2">
        <v>1</v>
      </c>
      <c r="AT188" s="2">
        <v>2</v>
      </c>
      <c r="AU188" s="2"/>
      <c r="AV188" s="2"/>
      <c r="AW188" s="2"/>
      <c r="AX188" s="2"/>
      <c r="AY188" s="6">
        <v>1</v>
      </c>
      <c r="AZ188" s="2"/>
      <c r="BA188" s="2"/>
      <c r="BB188" s="2"/>
      <c r="BC188" s="2"/>
      <c r="BD188" s="2"/>
      <c r="BE188" s="2"/>
      <c r="BF188" s="2"/>
    </row>
    <row r="189" spans="1:58" ht="12.75">
      <c r="A189" s="19" t="s">
        <v>740</v>
      </c>
      <c r="B189" s="2">
        <v>6</v>
      </c>
      <c r="C189" s="2" t="s">
        <v>396</v>
      </c>
      <c r="D189" s="2" t="s">
        <v>432</v>
      </c>
      <c r="E189" s="2" t="s">
        <v>741</v>
      </c>
      <c r="F189" s="2">
        <v>2</v>
      </c>
      <c r="G189" s="4">
        <v>1932</v>
      </c>
      <c r="H189" s="2"/>
      <c r="I189" s="2">
        <v>15</v>
      </c>
      <c r="J189" s="2">
        <v>25</v>
      </c>
      <c r="K189" s="2">
        <v>1</v>
      </c>
      <c r="L189" s="2">
        <v>1</v>
      </c>
      <c r="M189" s="2">
        <v>2</v>
      </c>
      <c r="N189" s="2"/>
      <c r="O189" s="2">
        <v>1</v>
      </c>
      <c r="P189" s="2">
        <v>6</v>
      </c>
      <c r="Q189" s="2">
        <v>51</v>
      </c>
      <c r="R189" s="2">
        <v>2</v>
      </c>
      <c r="S189" s="2">
        <v>2</v>
      </c>
      <c r="T189" s="2">
        <v>2</v>
      </c>
      <c r="U189" s="2">
        <v>2</v>
      </c>
      <c r="V189" s="2">
        <v>4</v>
      </c>
      <c r="W189" s="2">
        <v>6</v>
      </c>
      <c r="X189" s="2"/>
      <c r="Y189" s="2">
        <v>1</v>
      </c>
      <c r="Z189" s="2">
        <v>4</v>
      </c>
      <c r="AA189" s="2">
        <v>3</v>
      </c>
      <c r="AB189" s="2">
        <v>164.39</v>
      </c>
      <c r="AC189" s="6">
        <v>12515</v>
      </c>
      <c r="AD189" s="2">
        <v>501</v>
      </c>
      <c r="AE189" s="2">
        <v>0.0005</v>
      </c>
      <c r="AF189" s="2">
        <v>1</v>
      </c>
      <c r="AG189" s="2">
        <v>3</v>
      </c>
      <c r="AH189" s="2">
        <v>1274</v>
      </c>
      <c r="AI189" s="2">
        <v>262</v>
      </c>
      <c r="AJ189" s="2">
        <v>0</v>
      </c>
      <c r="AK189" s="2">
        <v>2</v>
      </c>
      <c r="AL189" s="2">
        <v>2</v>
      </c>
      <c r="AM189" s="2"/>
      <c r="AN189" s="2">
        <v>2.5</v>
      </c>
      <c r="AO189" s="2"/>
      <c r="AP189" s="2"/>
      <c r="AQ189" s="2">
        <v>30</v>
      </c>
      <c r="AR189" s="2">
        <v>305</v>
      </c>
      <c r="AS189" s="2">
        <v>1</v>
      </c>
      <c r="AT189" s="2">
        <v>2</v>
      </c>
      <c r="AU189" s="2">
        <v>15</v>
      </c>
      <c r="AV189" s="2"/>
      <c r="AW189" s="2"/>
      <c r="AX189" s="2"/>
      <c r="AY189" s="6">
        <v>3</v>
      </c>
      <c r="AZ189" s="2">
        <v>2</v>
      </c>
      <c r="BA189" s="2"/>
      <c r="BB189" s="2">
        <v>1300</v>
      </c>
      <c r="BC189" s="2">
        <v>2</v>
      </c>
      <c r="BD189" s="2">
        <v>2</v>
      </c>
      <c r="BE189" s="2"/>
      <c r="BF189" s="2"/>
    </row>
    <row r="190" spans="1:58" ht="12.75">
      <c r="A190" s="19" t="s">
        <v>742</v>
      </c>
      <c r="B190" s="2">
        <v>6</v>
      </c>
      <c r="C190" s="2" t="s">
        <v>743</v>
      </c>
      <c r="D190" s="2" t="s">
        <v>451</v>
      </c>
      <c r="E190" s="9" t="s">
        <v>744</v>
      </c>
      <c r="F190" s="2">
        <v>2</v>
      </c>
      <c r="G190" s="4">
        <v>1975</v>
      </c>
      <c r="H190" s="2">
        <v>8</v>
      </c>
      <c r="I190" s="2">
        <v>12</v>
      </c>
      <c r="J190" s="2">
        <v>13</v>
      </c>
      <c r="K190" s="2">
        <v>1</v>
      </c>
      <c r="L190" s="2">
        <v>1</v>
      </c>
      <c r="M190" s="2">
        <v>2</v>
      </c>
      <c r="N190" s="2"/>
      <c r="O190" s="2">
        <v>1</v>
      </c>
      <c r="P190" s="2">
        <v>4</v>
      </c>
      <c r="Q190" s="2">
        <v>68</v>
      </c>
      <c r="R190" s="2"/>
      <c r="S190" s="2"/>
      <c r="T190" s="2"/>
      <c r="U190" s="2"/>
      <c r="V190" s="2"/>
      <c r="W190" s="2"/>
      <c r="X190" s="2"/>
      <c r="Y190" s="2">
        <v>1</v>
      </c>
      <c r="Z190" s="2">
        <v>3</v>
      </c>
      <c r="AA190" s="2"/>
      <c r="AB190" s="2">
        <v>118.3</v>
      </c>
      <c r="AC190" s="6">
        <v>9652</v>
      </c>
      <c r="AD190" s="2">
        <v>50</v>
      </c>
      <c r="AE190" s="2">
        <v>0.0004</v>
      </c>
      <c r="AF190" s="2">
        <v>1</v>
      </c>
      <c r="AG190" s="2">
        <v>3</v>
      </c>
      <c r="AH190" s="2">
        <v>113</v>
      </c>
      <c r="AI190" s="2">
        <v>70</v>
      </c>
      <c r="AJ190" s="2">
        <v>0</v>
      </c>
      <c r="AK190" s="2"/>
      <c r="AL190" s="2">
        <v>2</v>
      </c>
      <c r="AM190" s="2"/>
      <c r="AN190" s="2">
        <v>2.3</v>
      </c>
      <c r="AO190" s="2"/>
      <c r="AP190" s="2"/>
      <c r="AQ190" s="2"/>
      <c r="AR190" s="2">
        <v>250</v>
      </c>
      <c r="AS190" s="2">
        <v>1</v>
      </c>
      <c r="AT190" s="2">
        <v>2</v>
      </c>
      <c r="AU190" s="2"/>
      <c r="AV190" s="2"/>
      <c r="AW190" s="2"/>
      <c r="AX190" s="2"/>
      <c r="AY190" s="6">
        <v>1</v>
      </c>
      <c r="AZ190" s="2">
        <v>2</v>
      </c>
      <c r="BA190" s="2"/>
      <c r="BB190" s="2">
        <v>800</v>
      </c>
      <c r="BC190" s="2">
        <v>1</v>
      </c>
      <c r="BD190" s="2">
        <v>2</v>
      </c>
      <c r="BE190" s="2"/>
      <c r="BF190" s="2"/>
    </row>
    <row r="191" spans="1:58" ht="12.75">
      <c r="A191" s="18" t="s">
        <v>745</v>
      </c>
      <c r="B191" s="2">
        <v>7</v>
      </c>
      <c r="C191" s="2" t="s">
        <v>746</v>
      </c>
      <c r="D191" s="2" t="s">
        <v>345</v>
      </c>
      <c r="E191" s="9" t="s">
        <v>747</v>
      </c>
      <c r="F191" s="2">
        <v>2</v>
      </c>
      <c r="G191" s="4">
        <v>1963</v>
      </c>
      <c r="H191" s="2"/>
      <c r="I191" s="2">
        <v>14</v>
      </c>
      <c r="J191" s="2">
        <v>16</v>
      </c>
      <c r="K191" s="2">
        <v>1</v>
      </c>
      <c r="L191" s="2">
        <v>1</v>
      </c>
      <c r="M191" s="2"/>
      <c r="N191" s="2"/>
      <c r="O191" s="2"/>
      <c r="P191" s="2">
        <v>2</v>
      </c>
      <c r="Q191" s="2">
        <v>31</v>
      </c>
      <c r="R191" s="2"/>
      <c r="S191" s="2"/>
      <c r="T191" s="2"/>
      <c r="U191" s="2"/>
      <c r="V191" s="2"/>
      <c r="W191" s="2"/>
      <c r="X191" s="2"/>
      <c r="Y191" s="2"/>
      <c r="Z191" s="2">
        <v>1</v>
      </c>
      <c r="AA191" s="2">
        <v>2</v>
      </c>
      <c r="AB191" s="2">
        <v>8.431</v>
      </c>
      <c r="AC191" s="6">
        <v>2940</v>
      </c>
      <c r="AD191" s="2"/>
      <c r="AE191" s="2">
        <v>0.0017</v>
      </c>
      <c r="AF191" s="2">
        <v>2</v>
      </c>
      <c r="AG191" s="2">
        <v>4</v>
      </c>
      <c r="AH191" s="2">
        <v>42</v>
      </c>
      <c r="AI191" s="2">
        <v>42</v>
      </c>
      <c r="AJ191" s="2"/>
      <c r="AK191" s="2">
        <v>1</v>
      </c>
      <c r="AL191" s="2">
        <v>2</v>
      </c>
      <c r="AM191" s="2"/>
      <c r="AN191" s="2">
        <v>1.8</v>
      </c>
      <c r="AO191" s="2"/>
      <c r="AP191" s="2"/>
      <c r="AQ191" s="2"/>
      <c r="AR191" s="2">
        <v>60.5</v>
      </c>
      <c r="AS191" s="2">
        <v>1</v>
      </c>
      <c r="AT191" s="2"/>
      <c r="AU191" s="2"/>
      <c r="AV191" s="2"/>
      <c r="AW191" s="2"/>
      <c r="AX191" s="2" t="s">
        <v>190</v>
      </c>
      <c r="AY191" s="6">
        <v>1</v>
      </c>
      <c r="AZ191" s="2">
        <v>2</v>
      </c>
      <c r="BA191" s="2"/>
      <c r="BB191" s="2">
        <v>206</v>
      </c>
      <c r="BC191" s="2">
        <v>3</v>
      </c>
      <c r="BD191" s="2"/>
      <c r="BE191" s="2"/>
      <c r="BF191" s="2"/>
    </row>
    <row r="192" spans="1:58" ht="12.75">
      <c r="A192" s="95" t="s">
        <v>748</v>
      </c>
      <c r="B192" s="2">
        <v>7</v>
      </c>
      <c r="C192" s="2" t="s">
        <v>746</v>
      </c>
      <c r="D192" s="2" t="s">
        <v>749</v>
      </c>
      <c r="E192" s="36" t="s">
        <v>750</v>
      </c>
      <c r="F192" s="2">
        <v>2</v>
      </c>
      <c r="G192" s="4"/>
      <c r="H192" s="2">
        <v>8</v>
      </c>
      <c r="I192" s="2">
        <v>5</v>
      </c>
      <c r="J192" s="2">
        <v>5</v>
      </c>
      <c r="K192" s="2">
        <v>2</v>
      </c>
      <c r="L192" s="2">
        <v>2</v>
      </c>
      <c r="M192" s="2">
        <v>2</v>
      </c>
      <c r="N192" s="2">
        <v>10</v>
      </c>
      <c r="O192" s="2"/>
      <c r="P192" s="2">
        <v>2</v>
      </c>
      <c r="Q192" s="2">
        <v>49</v>
      </c>
      <c r="R192" s="2">
        <v>2</v>
      </c>
      <c r="S192" s="2">
        <v>2</v>
      </c>
      <c r="T192" s="2">
        <v>2</v>
      </c>
      <c r="U192" s="2">
        <v>2</v>
      </c>
      <c r="V192" s="2"/>
      <c r="W192" s="2"/>
      <c r="X192" s="2"/>
      <c r="Y192" s="2"/>
      <c r="Z192" s="2">
        <v>2</v>
      </c>
      <c r="AA192" s="2">
        <v>3</v>
      </c>
      <c r="AB192" s="2">
        <v>21.6</v>
      </c>
      <c r="AC192" s="96">
        <v>3115</v>
      </c>
      <c r="AD192" s="2"/>
      <c r="AE192" s="2">
        <v>0.0015</v>
      </c>
      <c r="AF192" s="2">
        <v>2</v>
      </c>
      <c r="AG192" s="2">
        <v>4</v>
      </c>
      <c r="AH192" s="2">
        <v>34</v>
      </c>
      <c r="AI192" s="2">
        <v>34</v>
      </c>
      <c r="AJ192" s="2">
        <v>0</v>
      </c>
      <c r="AK192" s="2">
        <v>2</v>
      </c>
      <c r="AL192" s="2">
        <v>2</v>
      </c>
      <c r="AM192" s="2">
        <v>6</v>
      </c>
      <c r="AN192" s="2">
        <v>1.75</v>
      </c>
      <c r="AO192" s="2"/>
      <c r="AP192" s="2"/>
      <c r="AQ192" s="2">
        <v>19</v>
      </c>
      <c r="AR192" s="2">
        <v>103</v>
      </c>
      <c r="AS192" s="2">
        <v>1</v>
      </c>
      <c r="AT192" s="2">
        <v>2</v>
      </c>
      <c r="AU192" s="2"/>
      <c r="AV192" s="2"/>
      <c r="AW192" s="2"/>
      <c r="AX192" s="2"/>
      <c r="AY192" s="6">
        <v>1</v>
      </c>
      <c r="AZ192" s="2">
        <v>2</v>
      </c>
      <c r="BA192" s="2"/>
      <c r="BB192" s="2">
        <v>1500</v>
      </c>
      <c r="BC192" s="2">
        <v>2</v>
      </c>
      <c r="BD192" s="2">
        <v>2</v>
      </c>
      <c r="BE192" s="2"/>
      <c r="BF192" s="2"/>
    </row>
    <row r="193" spans="1:58" ht="12.75">
      <c r="A193" s="18" t="s">
        <v>751</v>
      </c>
      <c r="B193" s="2">
        <v>7</v>
      </c>
      <c r="C193" s="2" t="s">
        <v>752</v>
      </c>
      <c r="D193" s="2" t="s">
        <v>749</v>
      </c>
      <c r="E193" s="2" t="s">
        <v>753</v>
      </c>
      <c r="F193" s="2">
        <v>2</v>
      </c>
      <c r="G193" s="4"/>
      <c r="H193" s="2"/>
      <c r="I193" s="2">
        <v>15</v>
      </c>
      <c r="J193" s="2">
        <v>19</v>
      </c>
      <c r="K193" s="2">
        <v>1</v>
      </c>
      <c r="L193" s="2">
        <v>1</v>
      </c>
      <c r="M193" s="2"/>
      <c r="N193" s="2"/>
      <c r="O193" s="2"/>
      <c r="P193" s="2">
        <v>3</v>
      </c>
      <c r="Q193" s="2">
        <v>42</v>
      </c>
      <c r="R193" s="2"/>
      <c r="S193" s="2"/>
      <c r="T193" s="2"/>
      <c r="U193" s="2"/>
      <c r="V193" s="2"/>
      <c r="W193" s="2"/>
      <c r="X193" s="2"/>
      <c r="Y193" s="2"/>
      <c r="Z193" s="2">
        <v>3</v>
      </c>
      <c r="AA193" s="2">
        <v>3</v>
      </c>
      <c r="AB193" s="2">
        <v>36.5</v>
      </c>
      <c r="AC193" s="6">
        <v>5200</v>
      </c>
      <c r="AD193" s="2">
        <v>501</v>
      </c>
      <c r="AE193" s="2">
        <v>0.001</v>
      </c>
      <c r="AF193" s="2">
        <v>2</v>
      </c>
      <c r="AG193" s="2">
        <v>4</v>
      </c>
      <c r="AH193" s="2">
        <v>83</v>
      </c>
      <c r="AI193" s="2">
        <v>83</v>
      </c>
      <c r="AJ193" s="2">
        <v>0</v>
      </c>
      <c r="AK193" s="2">
        <v>1</v>
      </c>
      <c r="AL193" s="2">
        <v>2</v>
      </c>
      <c r="AM193" s="2"/>
      <c r="AN193" s="2">
        <v>3.4</v>
      </c>
      <c r="AO193" s="2">
        <v>20</v>
      </c>
      <c r="AP193" s="2">
        <v>27</v>
      </c>
      <c r="AQ193" s="2">
        <v>17.5</v>
      </c>
      <c r="AR193" s="2">
        <v>100</v>
      </c>
      <c r="AS193" s="2">
        <v>1</v>
      </c>
      <c r="AT193" s="2">
        <v>2</v>
      </c>
      <c r="AU193" s="2">
        <v>8</v>
      </c>
      <c r="AV193" s="2"/>
      <c r="AW193" s="2"/>
      <c r="AX193" s="2"/>
      <c r="AY193" s="6">
        <v>1</v>
      </c>
      <c r="AZ193" s="2">
        <v>2</v>
      </c>
      <c r="BA193" s="2"/>
      <c r="BB193" s="2">
        <v>467</v>
      </c>
      <c r="BC193" s="2">
        <v>3</v>
      </c>
      <c r="BD193" s="2">
        <v>2</v>
      </c>
      <c r="BE193" s="2"/>
      <c r="BF193" s="2"/>
    </row>
    <row r="194" spans="1:58" ht="12.75">
      <c r="A194" s="19" t="s">
        <v>754</v>
      </c>
      <c r="B194" s="2">
        <v>7</v>
      </c>
      <c r="C194" s="2" t="s">
        <v>752</v>
      </c>
      <c r="D194" s="2" t="s">
        <v>749</v>
      </c>
      <c r="E194" s="2" t="s">
        <v>755</v>
      </c>
      <c r="F194" s="2">
        <v>2</v>
      </c>
      <c r="G194" s="4">
        <v>1977</v>
      </c>
      <c r="H194" s="2">
        <v>8</v>
      </c>
      <c r="I194" s="2">
        <v>10</v>
      </c>
      <c r="J194" s="2">
        <v>12</v>
      </c>
      <c r="K194" s="2">
        <v>1</v>
      </c>
      <c r="L194" s="2">
        <v>1</v>
      </c>
      <c r="M194" s="2">
        <v>2</v>
      </c>
      <c r="N194" s="2"/>
      <c r="O194" s="2"/>
      <c r="P194" s="2">
        <v>3</v>
      </c>
      <c r="Q194" s="2">
        <v>50</v>
      </c>
      <c r="R194" s="2">
        <v>3</v>
      </c>
      <c r="S194" s="2">
        <v>3</v>
      </c>
      <c r="T194" s="2">
        <v>1</v>
      </c>
      <c r="U194" s="2">
        <v>1</v>
      </c>
      <c r="V194" s="2"/>
      <c r="W194" s="2"/>
      <c r="X194" s="2"/>
      <c r="Y194" s="2"/>
      <c r="Z194" s="2">
        <v>3</v>
      </c>
      <c r="AA194" s="2">
        <v>3</v>
      </c>
      <c r="AB194" s="2">
        <v>14.3</v>
      </c>
      <c r="AC194" s="6">
        <v>3250</v>
      </c>
      <c r="AD194" s="2"/>
      <c r="AE194" s="2">
        <v>0.0018</v>
      </c>
      <c r="AF194" s="2">
        <v>1</v>
      </c>
      <c r="AG194" s="2">
        <v>3</v>
      </c>
      <c r="AH194" s="2">
        <v>31</v>
      </c>
      <c r="AI194" s="2">
        <v>31</v>
      </c>
      <c r="AJ194" s="2">
        <v>0</v>
      </c>
      <c r="AK194" s="2">
        <v>2</v>
      </c>
      <c r="AL194" s="2">
        <v>2</v>
      </c>
      <c r="AM194" s="2">
        <v>8.5</v>
      </c>
      <c r="AN194" s="2">
        <v>2</v>
      </c>
      <c r="AO194" s="2"/>
      <c r="AP194" s="2"/>
      <c r="AQ194" s="2">
        <v>16.199999999999932</v>
      </c>
      <c r="AR194" s="2">
        <v>148</v>
      </c>
      <c r="AS194" s="2">
        <v>1</v>
      </c>
      <c r="AT194" s="2">
        <v>2</v>
      </c>
      <c r="AU194" s="2"/>
      <c r="AV194" s="2"/>
      <c r="AW194" s="2"/>
      <c r="AX194" s="2"/>
      <c r="AY194" s="6">
        <v>1</v>
      </c>
      <c r="AZ194" s="2">
        <v>1</v>
      </c>
      <c r="BA194" s="2"/>
      <c r="BB194" s="2">
        <v>175</v>
      </c>
      <c r="BC194" s="2">
        <v>2</v>
      </c>
      <c r="BD194" s="2">
        <v>2</v>
      </c>
      <c r="BE194" s="2"/>
      <c r="BF194" s="2"/>
    </row>
    <row r="195" spans="1:58" ht="12.75">
      <c r="A195" s="18" t="s">
        <v>756</v>
      </c>
      <c r="B195" s="2">
        <v>7</v>
      </c>
      <c r="C195" s="2" t="s">
        <v>419</v>
      </c>
      <c r="D195" s="2" t="s">
        <v>480</v>
      </c>
      <c r="E195" s="9" t="s">
        <v>757</v>
      </c>
      <c r="F195" s="2">
        <v>2</v>
      </c>
      <c r="G195" s="4">
        <v>1965</v>
      </c>
      <c r="H195" s="2"/>
      <c r="I195" s="2">
        <v>9</v>
      </c>
      <c r="J195" s="2">
        <v>9</v>
      </c>
      <c r="K195" s="2">
        <v>1</v>
      </c>
      <c r="L195" s="2">
        <v>1</v>
      </c>
      <c r="M195" s="2"/>
      <c r="N195" s="2"/>
      <c r="O195" s="2"/>
      <c r="P195" s="2">
        <v>3</v>
      </c>
      <c r="Q195" s="2">
        <v>48</v>
      </c>
      <c r="R195" s="2"/>
      <c r="S195" s="2"/>
      <c r="T195" s="2"/>
      <c r="U195" s="2"/>
      <c r="V195" s="2"/>
      <c r="W195" s="2"/>
      <c r="X195" s="2"/>
      <c r="Y195" s="2"/>
      <c r="Z195" s="2">
        <v>2</v>
      </c>
      <c r="AA195" s="2">
        <v>3</v>
      </c>
      <c r="AB195" s="2">
        <v>53.1</v>
      </c>
      <c r="AC195" s="6">
        <v>10773</v>
      </c>
      <c r="AD195" s="2">
        <v>25</v>
      </c>
      <c r="AE195" s="2">
        <v>0.0019</v>
      </c>
      <c r="AF195" s="2">
        <v>1</v>
      </c>
      <c r="AG195" s="2">
        <v>3</v>
      </c>
      <c r="AH195" s="2">
        <v>85</v>
      </c>
      <c r="AI195" s="2">
        <v>85</v>
      </c>
      <c r="AJ195" s="2"/>
      <c r="AK195" s="2">
        <v>1</v>
      </c>
      <c r="AL195" s="2">
        <v>2</v>
      </c>
      <c r="AM195" s="2"/>
      <c r="AN195" s="2">
        <v>3</v>
      </c>
      <c r="AO195" s="2"/>
      <c r="AP195" s="2">
        <v>19.7</v>
      </c>
      <c r="AQ195" s="2">
        <v>16</v>
      </c>
      <c r="AR195" s="2">
        <v>99.9</v>
      </c>
      <c r="AS195" s="2">
        <v>1</v>
      </c>
      <c r="AT195" s="2"/>
      <c r="AU195" s="2"/>
      <c r="AV195" s="2"/>
      <c r="AW195" s="2"/>
      <c r="AX195" s="2" t="s">
        <v>190</v>
      </c>
      <c r="AY195" s="6"/>
      <c r="AZ195" s="2"/>
      <c r="BA195" s="2"/>
      <c r="BB195" s="2">
        <v>108</v>
      </c>
      <c r="BC195" s="2"/>
      <c r="BD195" s="2"/>
      <c r="BE195" s="2"/>
      <c r="BF195" s="2"/>
    </row>
    <row r="196" spans="1:58" ht="12.75">
      <c r="A196" s="19" t="s">
        <v>758</v>
      </c>
      <c r="B196" s="2">
        <v>7</v>
      </c>
      <c r="C196" s="2" t="s">
        <v>759</v>
      </c>
      <c r="D196" s="2" t="s">
        <v>760</v>
      </c>
      <c r="E196" s="2" t="s">
        <v>761</v>
      </c>
      <c r="F196" s="2">
        <v>2</v>
      </c>
      <c r="G196" s="4">
        <v>1929</v>
      </c>
      <c r="H196" s="2"/>
      <c r="I196" s="2">
        <v>7</v>
      </c>
      <c r="J196" s="2">
        <v>7</v>
      </c>
      <c r="K196" s="2">
        <v>1</v>
      </c>
      <c r="L196" s="2">
        <v>1</v>
      </c>
      <c r="M196" s="2"/>
      <c r="N196" s="2"/>
      <c r="O196" s="2"/>
      <c r="P196" s="2">
        <v>2</v>
      </c>
      <c r="Q196" s="2">
        <v>42</v>
      </c>
      <c r="R196" s="2"/>
      <c r="S196" s="2"/>
      <c r="T196" s="2"/>
      <c r="U196" s="2"/>
      <c r="V196" s="2"/>
      <c r="W196" s="2"/>
      <c r="X196" s="2"/>
      <c r="Y196" s="2"/>
      <c r="Z196" s="2">
        <v>1</v>
      </c>
      <c r="AA196" s="2">
        <v>3</v>
      </c>
      <c r="AB196" s="2">
        <v>21.4</v>
      </c>
      <c r="AC196" s="6">
        <v>14345</v>
      </c>
      <c r="AD196" s="2">
        <v>5</v>
      </c>
      <c r="AE196" s="2">
        <v>0.00074</v>
      </c>
      <c r="AF196" s="2">
        <v>2</v>
      </c>
      <c r="AG196" s="2">
        <v>4</v>
      </c>
      <c r="AH196" s="2">
        <v>94</v>
      </c>
      <c r="AI196" s="2">
        <v>83</v>
      </c>
      <c r="AJ196" s="2">
        <v>0</v>
      </c>
      <c r="AK196" s="2">
        <v>1</v>
      </c>
      <c r="AL196" s="2">
        <v>2</v>
      </c>
      <c r="AM196" s="2"/>
      <c r="AN196" s="2">
        <v>3.5</v>
      </c>
      <c r="AO196" s="2">
        <v>0</v>
      </c>
      <c r="AP196" s="2">
        <v>60</v>
      </c>
      <c r="AQ196" s="2">
        <v>16</v>
      </c>
      <c r="AR196" s="2">
        <v>82.9</v>
      </c>
      <c r="AS196" s="2">
        <v>1</v>
      </c>
      <c r="AT196" s="2">
        <v>2</v>
      </c>
      <c r="AU196" s="2"/>
      <c r="AV196" s="2"/>
      <c r="AW196" s="2"/>
      <c r="AX196" s="2"/>
      <c r="AY196" s="6">
        <v>1</v>
      </c>
      <c r="AZ196" s="2">
        <v>1</v>
      </c>
      <c r="BA196" s="2"/>
      <c r="BB196" s="2">
        <v>81</v>
      </c>
      <c r="BC196" s="2">
        <v>2</v>
      </c>
      <c r="BD196" s="2">
        <v>1</v>
      </c>
      <c r="BE196" s="2"/>
      <c r="BF196" s="2"/>
    </row>
    <row r="197" spans="1:58" ht="12.75">
      <c r="A197" s="19" t="s">
        <v>762</v>
      </c>
      <c r="B197" s="2">
        <v>7</v>
      </c>
      <c r="C197" s="2" t="s">
        <v>763</v>
      </c>
      <c r="D197" s="2" t="s">
        <v>454</v>
      </c>
      <c r="E197" s="9" t="s">
        <v>764</v>
      </c>
      <c r="F197" s="2">
        <v>2</v>
      </c>
      <c r="G197" s="4">
        <v>1921</v>
      </c>
      <c r="H197" s="2"/>
      <c r="I197" s="2">
        <v>16</v>
      </c>
      <c r="J197" s="2">
        <v>20</v>
      </c>
      <c r="K197" s="2">
        <v>1</v>
      </c>
      <c r="L197" s="2">
        <v>1</v>
      </c>
      <c r="M197" s="2"/>
      <c r="N197" s="2"/>
      <c r="O197" s="2"/>
      <c r="P197" s="2">
        <v>2</v>
      </c>
      <c r="Q197" s="2">
        <v>21</v>
      </c>
      <c r="R197" s="2"/>
      <c r="S197" s="2"/>
      <c r="T197" s="2"/>
      <c r="U197" s="2"/>
      <c r="V197" s="2"/>
      <c r="W197" s="2"/>
      <c r="X197" s="2"/>
      <c r="Y197" s="2"/>
      <c r="Z197" s="2">
        <v>2</v>
      </c>
      <c r="AA197" s="2">
        <v>2</v>
      </c>
      <c r="AB197" s="2">
        <v>1.928</v>
      </c>
      <c r="AC197" s="6">
        <v>1008</v>
      </c>
      <c r="AD197" s="2"/>
      <c r="AE197" s="2">
        <v>0.0029</v>
      </c>
      <c r="AF197" s="2">
        <v>2</v>
      </c>
      <c r="AG197" s="2">
        <v>4</v>
      </c>
      <c r="AH197" s="2">
        <v>30</v>
      </c>
      <c r="AI197" s="2">
        <v>30</v>
      </c>
      <c r="AJ197" s="2"/>
      <c r="AK197" s="2">
        <v>1</v>
      </c>
      <c r="AL197" s="2">
        <v>2</v>
      </c>
      <c r="AM197" s="2"/>
      <c r="AN197" s="2">
        <v>2</v>
      </c>
      <c r="AO197" s="2"/>
      <c r="AP197" s="2">
        <v>39</v>
      </c>
      <c r="AQ197" s="2">
        <v>6.1</v>
      </c>
      <c r="AR197" s="2">
        <v>38.8</v>
      </c>
      <c r="AS197" s="2">
        <v>1</v>
      </c>
      <c r="AT197" s="2"/>
      <c r="AU197" s="2"/>
      <c r="AV197" s="2"/>
      <c r="AW197" s="2"/>
      <c r="AX197" s="2" t="s">
        <v>190</v>
      </c>
      <c r="AY197" s="6">
        <v>1</v>
      </c>
      <c r="AZ197" s="2">
        <v>2</v>
      </c>
      <c r="BA197" s="2"/>
      <c r="BB197" s="2">
        <v>397</v>
      </c>
      <c r="BC197" s="2">
        <v>3</v>
      </c>
      <c r="BD197" s="2"/>
      <c r="BE197" s="2"/>
      <c r="BF197" s="2"/>
    </row>
    <row r="198" spans="1:58" ht="12.75">
      <c r="A198" s="18" t="s">
        <v>765</v>
      </c>
      <c r="B198" s="2">
        <v>7</v>
      </c>
      <c r="C198" s="2" t="s">
        <v>763</v>
      </c>
      <c r="D198" s="2" t="s">
        <v>766</v>
      </c>
      <c r="E198" s="2" t="s">
        <v>767</v>
      </c>
      <c r="F198" s="2">
        <v>2</v>
      </c>
      <c r="G198" s="4">
        <v>1930</v>
      </c>
      <c r="H198" s="2"/>
      <c r="I198" s="2">
        <v>12</v>
      </c>
      <c r="J198" s="2">
        <v>17</v>
      </c>
      <c r="K198" s="2">
        <v>1</v>
      </c>
      <c r="L198" s="2">
        <v>1</v>
      </c>
      <c r="M198" s="2"/>
      <c r="N198" s="2"/>
      <c r="O198" s="2"/>
      <c r="P198" s="2">
        <v>2</v>
      </c>
      <c r="Q198" s="2">
        <v>29</v>
      </c>
      <c r="R198" s="2"/>
      <c r="S198" s="2"/>
      <c r="T198" s="2"/>
      <c r="U198" s="2"/>
      <c r="V198" s="2"/>
      <c r="W198" s="2"/>
      <c r="X198" s="2"/>
      <c r="Y198" s="2"/>
      <c r="Z198" s="2">
        <v>2</v>
      </c>
      <c r="AA198" s="2">
        <v>3</v>
      </c>
      <c r="AB198" s="2">
        <v>15.1</v>
      </c>
      <c r="AC198" s="6">
        <v>4555</v>
      </c>
      <c r="AD198" s="2">
        <v>501</v>
      </c>
      <c r="AE198" s="2"/>
      <c r="AF198" s="2">
        <v>2</v>
      </c>
      <c r="AG198" s="2">
        <v>4</v>
      </c>
      <c r="AH198" s="2">
        <v>90</v>
      </c>
      <c r="AI198" s="2">
        <v>90</v>
      </c>
      <c r="AJ198" s="2">
        <v>0</v>
      </c>
      <c r="AK198" s="2">
        <v>1</v>
      </c>
      <c r="AL198" s="2">
        <v>2</v>
      </c>
      <c r="AM198" s="2"/>
      <c r="AN198" s="2">
        <v>1.75</v>
      </c>
      <c r="AO198" s="2"/>
      <c r="AP198" s="2"/>
      <c r="AQ198" s="2">
        <v>8</v>
      </c>
      <c r="AR198" s="2">
        <v>57.8</v>
      </c>
      <c r="AS198" s="2">
        <v>1</v>
      </c>
      <c r="AT198" s="2">
        <v>1</v>
      </c>
      <c r="AU198" s="2"/>
      <c r="AV198" s="2"/>
      <c r="AW198" s="2"/>
      <c r="AX198" s="2"/>
      <c r="AY198" s="6">
        <v>3</v>
      </c>
      <c r="AZ198" s="2">
        <v>2</v>
      </c>
      <c r="BA198" s="2"/>
      <c r="BB198" s="2">
        <v>1959</v>
      </c>
      <c r="BC198" s="2">
        <v>3</v>
      </c>
      <c r="BD198" s="2">
        <v>2</v>
      </c>
      <c r="BE198" s="2"/>
      <c r="BF198" s="2"/>
    </row>
    <row r="199" spans="1:58" ht="12.75">
      <c r="A199" s="18" t="s">
        <v>768</v>
      </c>
      <c r="B199" s="2">
        <v>7</v>
      </c>
      <c r="C199" s="2" t="s">
        <v>769</v>
      </c>
      <c r="D199" s="2" t="s">
        <v>345</v>
      </c>
      <c r="E199" s="2" t="s">
        <v>770</v>
      </c>
      <c r="F199" s="2">
        <v>2</v>
      </c>
      <c r="G199" s="4">
        <v>1922</v>
      </c>
      <c r="H199" s="2">
        <v>3</v>
      </c>
      <c r="I199" s="2">
        <v>22</v>
      </c>
      <c r="J199" s="2">
        <v>23</v>
      </c>
      <c r="K199" s="2">
        <v>1</v>
      </c>
      <c r="L199" s="2">
        <v>1</v>
      </c>
      <c r="M199" s="2">
        <v>2</v>
      </c>
      <c r="N199" s="2"/>
      <c r="O199" s="2"/>
      <c r="P199" s="2">
        <v>6</v>
      </c>
      <c r="Q199" s="2">
        <v>77</v>
      </c>
      <c r="R199" s="2">
        <v>2</v>
      </c>
      <c r="S199" s="2">
        <v>2</v>
      </c>
      <c r="T199" s="2">
        <v>2</v>
      </c>
      <c r="U199" s="2">
        <v>2</v>
      </c>
      <c r="V199" s="2"/>
      <c r="W199" s="2"/>
      <c r="X199" s="2"/>
      <c r="Y199" s="2"/>
      <c r="Z199" s="2">
        <v>2</v>
      </c>
      <c r="AA199" s="2">
        <v>3</v>
      </c>
      <c r="AB199" s="2">
        <v>2381</v>
      </c>
      <c r="AC199" s="6">
        <v>67000</v>
      </c>
      <c r="AD199" s="2"/>
      <c r="AE199" s="2">
        <v>0.0005</v>
      </c>
      <c r="AF199" s="2">
        <v>2</v>
      </c>
      <c r="AG199" s="2">
        <v>4</v>
      </c>
      <c r="AH199" s="2">
        <v>300</v>
      </c>
      <c r="AI199" s="2">
        <v>300</v>
      </c>
      <c r="AJ199" s="2">
        <v>0</v>
      </c>
      <c r="AK199" s="2">
        <v>2</v>
      </c>
      <c r="AL199" s="2">
        <v>1</v>
      </c>
      <c r="AM199" s="2">
        <v>1.5</v>
      </c>
      <c r="AN199" s="2">
        <v>2.5</v>
      </c>
      <c r="AO199" s="2"/>
      <c r="AP199" s="6"/>
      <c r="AQ199" s="2">
        <v>35</v>
      </c>
      <c r="AR199" s="2">
        <v>457</v>
      </c>
      <c r="AS199" s="2">
        <v>3</v>
      </c>
      <c r="AT199" s="2"/>
      <c r="AU199" s="2"/>
      <c r="AV199" s="2"/>
      <c r="AW199" s="2"/>
      <c r="AX199" s="2"/>
      <c r="AY199" s="6">
        <v>2</v>
      </c>
      <c r="AZ199" s="2">
        <v>2</v>
      </c>
      <c r="BA199" s="34"/>
      <c r="BB199" s="2">
        <v>300</v>
      </c>
      <c r="BC199" s="2">
        <v>3</v>
      </c>
      <c r="BD199" s="2">
        <v>1</v>
      </c>
      <c r="BE199" s="2"/>
      <c r="BF199" s="2"/>
    </row>
    <row r="200" spans="1:58" ht="12.75">
      <c r="A200" s="18" t="s">
        <v>771</v>
      </c>
      <c r="B200" s="2">
        <v>7</v>
      </c>
      <c r="C200" s="2" t="s">
        <v>772</v>
      </c>
      <c r="D200" s="2" t="s">
        <v>773</v>
      </c>
      <c r="E200" s="2" t="s">
        <v>774</v>
      </c>
      <c r="F200" s="2">
        <v>2</v>
      </c>
      <c r="G200" s="4">
        <v>1954</v>
      </c>
      <c r="H200" s="2">
        <v>5</v>
      </c>
      <c r="I200" s="2">
        <v>17</v>
      </c>
      <c r="J200" s="2">
        <v>19</v>
      </c>
      <c r="K200" s="2">
        <v>1</v>
      </c>
      <c r="L200" s="2">
        <v>2</v>
      </c>
      <c r="M200" s="2">
        <v>2</v>
      </c>
      <c r="N200" s="2">
        <v>1</v>
      </c>
      <c r="O200" s="2"/>
      <c r="P200" s="2">
        <v>4</v>
      </c>
      <c r="Q200" s="2">
        <v>25</v>
      </c>
      <c r="R200" s="2">
        <v>2</v>
      </c>
      <c r="S200" s="2">
        <v>2</v>
      </c>
      <c r="T200" s="2">
        <v>2</v>
      </c>
      <c r="U200" s="2">
        <v>2</v>
      </c>
      <c r="V200" s="2"/>
      <c r="W200" s="2"/>
      <c r="X200" s="2"/>
      <c r="Y200" s="2"/>
      <c r="Z200" s="2">
        <v>2</v>
      </c>
      <c r="AA200" s="2">
        <v>3</v>
      </c>
      <c r="AB200" s="2">
        <v>8.7</v>
      </c>
      <c r="AC200" s="6">
        <v>2150</v>
      </c>
      <c r="AD200" s="2"/>
      <c r="AE200" s="2">
        <v>0.0017</v>
      </c>
      <c r="AF200" s="2">
        <v>2</v>
      </c>
      <c r="AG200" s="2">
        <v>4</v>
      </c>
      <c r="AH200" s="2">
        <v>25</v>
      </c>
      <c r="AI200" s="2">
        <v>25</v>
      </c>
      <c r="AJ200" s="2">
        <v>0</v>
      </c>
      <c r="AK200" s="2">
        <v>2</v>
      </c>
      <c r="AL200" s="2">
        <v>2</v>
      </c>
      <c r="AM200" s="2">
        <v>8</v>
      </c>
      <c r="AN200" s="2">
        <v>3</v>
      </c>
      <c r="AO200" s="2"/>
      <c r="AP200" s="6"/>
      <c r="AQ200" s="2">
        <v>11.5</v>
      </c>
      <c r="AR200" s="2">
        <v>90</v>
      </c>
      <c r="AS200" s="2"/>
      <c r="AT200" s="2">
        <v>2</v>
      </c>
      <c r="AU200" s="2"/>
      <c r="AV200" s="2"/>
      <c r="AW200" s="2"/>
      <c r="AX200" s="2"/>
      <c r="AY200" s="6">
        <v>1</v>
      </c>
      <c r="AZ200" s="2">
        <v>1</v>
      </c>
      <c r="BA200" s="2"/>
      <c r="BB200" s="2">
        <v>75</v>
      </c>
      <c r="BC200" s="2">
        <v>3</v>
      </c>
      <c r="BD200" s="2">
        <v>2</v>
      </c>
      <c r="BE200" s="2"/>
      <c r="BF200" s="2"/>
    </row>
    <row r="201" spans="1:58" ht="12.75">
      <c r="A201" s="18" t="s">
        <v>775</v>
      </c>
      <c r="B201" s="2">
        <v>7</v>
      </c>
      <c r="C201" s="2" t="s">
        <v>772</v>
      </c>
      <c r="D201" s="2" t="s">
        <v>776</v>
      </c>
      <c r="E201" s="2" t="s">
        <v>777</v>
      </c>
      <c r="F201" s="2">
        <v>2</v>
      </c>
      <c r="G201" s="4">
        <v>1923</v>
      </c>
      <c r="H201" s="2"/>
      <c r="I201" s="2">
        <v>19</v>
      </c>
      <c r="J201" s="2">
        <v>25</v>
      </c>
      <c r="K201" s="2">
        <v>1</v>
      </c>
      <c r="L201" s="2">
        <v>1</v>
      </c>
      <c r="M201" s="2"/>
      <c r="N201" s="2"/>
      <c r="O201" s="2"/>
      <c r="P201" s="2">
        <v>3</v>
      </c>
      <c r="Q201" s="2">
        <v>52</v>
      </c>
      <c r="R201" s="2"/>
      <c r="S201" s="2"/>
      <c r="T201" s="2"/>
      <c r="U201" s="2"/>
      <c r="V201" s="2"/>
      <c r="W201" s="2"/>
      <c r="X201" s="2"/>
      <c r="Y201" s="2"/>
      <c r="Z201" s="2">
        <v>3</v>
      </c>
      <c r="AA201" s="2">
        <v>3</v>
      </c>
      <c r="AB201" s="2">
        <v>93.2</v>
      </c>
      <c r="AC201" s="6">
        <v>9165</v>
      </c>
      <c r="AD201" s="2">
        <v>501</v>
      </c>
      <c r="AE201" s="2">
        <v>0.00034</v>
      </c>
      <c r="AF201" s="2">
        <v>2</v>
      </c>
      <c r="AG201" s="2">
        <v>4</v>
      </c>
      <c r="AH201" s="2">
        <v>47</v>
      </c>
      <c r="AI201" s="2">
        <v>47</v>
      </c>
      <c r="AJ201" s="2">
        <v>0</v>
      </c>
      <c r="AK201" s="2">
        <v>1</v>
      </c>
      <c r="AL201" s="2">
        <v>2</v>
      </c>
      <c r="AM201" s="2"/>
      <c r="AN201" s="2">
        <v>3.5</v>
      </c>
      <c r="AO201" s="2">
        <v>0</v>
      </c>
      <c r="AP201" s="2">
        <v>36</v>
      </c>
      <c r="AQ201" s="2">
        <v>18</v>
      </c>
      <c r="AR201" s="2">
        <v>100</v>
      </c>
      <c r="AS201" s="2"/>
      <c r="AT201" s="2">
        <v>2</v>
      </c>
      <c r="AU201" s="2">
        <v>3.5</v>
      </c>
      <c r="AV201" s="2"/>
      <c r="AW201" s="2"/>
      <c r="AX201" s="2">
        <v>1</v>
      </c>
      <c r="AY201" s="6">
        <v>1</v>
      </c>
      <c r="AZ201" s="2">
        <v>1</v>
      </c>
      <c r="BA201" s="2"/>
      <c r="BB201" s="2">
        <v>1343</v>
      </c>
      <c r="BC201" s="2">
        <v>3</v>
      </c>
      <c r="BD201" s="2">
        <v>2</v>
      </c>
      <c r="BE201" s="2"/>
      <c r="BF201" s="2"/>
    </row>
    <row r="202" spans="1:58" ht="12.75">
      <c r="A202" s="97" t="s">
        <v>778</v>
      </c>
      <c r="B202" s="2">
        <v>7</v>
      </c>
      <c r="C202" s="2" t="s">
        <v>779</v>
      </c>
      <c r="D202" s="2" t="s">
        <v>454</v>
      </c>
      <c r="E202" s="36" t="s">
        <v>780</v>
      </c>
      <c r="F202" s="2">
        <v>2</v>
      </c>
      <c r="G202" s="4"/>
      <c r="H202" s="2">
        <v>3</v>
      </c>
      <c r="I202" s="2">
        <v>12</v>
      </c>
      <c r="J202" s="2">
        <v>14</v>
      </c>
      <c r="K202" s="2">
        <v>2</v>
      </c>
      <c r="L202" s="2">
        <v>1</v>
      </c>
      <c r="M202" s="2">
        <v>2</v>
      </c>
      <c r="N202" s="2"/>
      <c r="O202" s="2"/>
      <c r="P202" s="2">
        <v>3</v>
      </c>
      <c r="Q202" s="2">
        <v>52</v>
      </c>
      <c r="R202" s="2">
        <v>3</v>
      </c>
      <c r="S202" s="2">
        <v>2</v>
      </c>
      <c r="T202" s="2">
        <v>1</v>
      </c>
      <c r="U202" s="2">
        <v>2</v>
      </c>
      <c r="V202" s="2"/>
      <c r="W202" s="2"/>
      <c r="X202" s="2"/>
      <c r="Y202" s="2"/>
      <c r="Z202" s="2">
        <v>2</v>
      </c>
      <c r="AA202" s="2">
        <v>2</v>
      </c>
      <c r="AB202" s="2">
        <v>7.9</v>
      </c>
      <c r="AC202" s="6">
        <v>3080</v>
      </c>
      <c r="AD202" s="2"/>
      <c r="AE202" s="2">
        <v>0.0031</v>
      </c>
      <c r="AF202" s="2">
        <v>1</v>
      </c>
      <c r="AG202" s="2">
        <v>3</v>
      </c>
      <c r="AH202" s="2">
        <v>35</v>
      </c>
      <c r="AI202" s="2">
        <v>35</v>
      </c>
      <c r="AJ202" s="2">
        <v>0</v>
      </c>
      <c r="AK202" s="2">
        <v>2</v>
      </c>
      <c r="AL202" s="2">
        <v>2</v>
      </c>
      <c r="AM202" s="2">
        <v>2.6</v>
      </c>
      <c r="AN202" s="2">
        <v>2.5</v>
      </c>
      <c r="AO202" s="2"/>
      <c r="AP202" s="2"/>
      <c r="AQ202" s="2">
        <v>21</v>
      </c>
      <c r="AR202" s="2">
        <v>144</v>
      </c>
      <c r="AS202" s="2"/>
      <c r="AT202" s="2">
        <v>2</v>
      </c>
      <c r="AU202" s="2"/>
      <c r="AV202" s="2"/>
      <c r="AW202" s="2"/>
      <c r="AX202" s="2">
        <v>2</v>
      </c>
      <c r="AY202" s="6">
        <v>1</v>
      </c>
      <c r="AZ202" s="2">
        <v>2</v>
      </c>
      <c r="BA202" s="2"/>
      <c r="BB202" s="2">
        <v>900</v>
      </c>
      <c r="BC202" s="2">
        <v>3</v>
      </c>
      <c r="BD202" s="2">
        <v>2</v>
      </c>
      <c r="BE202" s="2"/>
      <c r="BF202" s="2"/>
    </row>
    <row r="203" spans="1:58" ht="12.75">
      <c r="A203" s="18" t="s">
        <v>781</v>
      </c>
      <c r="B203" s="2">
        <v>7</v>
      </c>
      <c r="C203" s="2" t="s">
        <v>779</v>
      </c>
      <c r="D203" s="2" t="s">
        <v>454</v>
      </c>
      <c r="E203" s="2" t="s">
        <v>782</v>
      </c>
      <c r="F203" s="2">
        <v>2</v>
      </c>
      <c r="G203" s="4">
        <v>1957</v>
      </c>
      <c r="H203" s="2"/>
      <c r="I203" s="2">
        <v>18</v>
      </c>
      <c r="J203" s="2">
        <v>17</v>
      </c>
      <c r="K203" s="2">
        <v>1</v>
      </c>
      <c r="L203" s="2">
        <v>1</v>
      </c>
      <c r="M203" s="2"/>
      <c r="N203" s="2"/>
      <c r="O203" s="2"/>
      <c r="P203" s="2">
        <v>2</v>
      </c>
      <c r="Q203" s="2">
        <v>52</v>
      </c>
      <c r="R203" s="2"/>
      <c r="S203" s="2"/>
      <c r="T203" s="2"/>
      <c r="U203" s="2"/>
      <c r="V203" s="2"/>
      <c r="W203" s="2"/>
      <c r="X203" s="2"/>
      <c r="Y203" s="2"/>
      <c r="Z203" s="2">
        <v>2</v>
      </c>
      <c r="AA203" s="2">
        <v>3</v>
      </c>
      <c r="AB203" s="2">
        <v>40.2</v>
      </c>
      <c r="AC203" s="6">
        <v>5110</v>
      </c>
      <c r="AD203" s="2">
        <v>501</v>
      </c>
      <c r="AE203" s="2">
        <v>0.00065</v>
      </c>
      <c r="AF203" s="2">
        <v>2</v>
      </c>
      <c r="AG203" s="2">
        <v>4</v>
      </c>
      <c r="AH203" s="2">
        <v>135</v>
      </c>
      <c r="AI203" s="2">
        <v>103</v>
      </c>
      <c r="AJ203" s="2">
        <v>0</v>
      </c>
      <c r="AK203" s="2">
        <v>1</v>
      </c>
      <c r="AL203" s="2">
        <v>2</v>
      </c>
      <c r="AM203" s="2"/>
      <c r="AN203" s="2">
        <v>3.6</v>
      </c>
      <c r="AO203" s="2"/>
      <c r="AP203" s="2"/>
      <c r="AQ203" s="2">
        <v>14</v>
      </c>
      <c r="AR203" s="2">
        <v>100</v>
      </c>
      <c r="AS203" s="2"/>
      <c r="AT203" s="2">
        <v>2</v>
      </c>
      <c r="AU203" s="2"/>
      <c r="AV203" s="2"/>
      <c r="AW203" s="2"/>
      <c r="AX203" s="2"/>
      <c r="AY203" s="6">
        <v>1</v>
      </c>
      <c r="AZ203" s="2">
        <v>2</v>
      </c>
      <c r="BA203" s="2"/>
      <c r="BB203" s="2">
        <v>693</v>
      </c>
      <c r="BC203" s="2"/>
      <c r="BD203" s="2"/>
      <c r="BE203" s="2"/>
      <c r="BF203" s="2"/>
    </row>
    <row r="204" spans="1:58" ht="12.75">
      <c r="A204" s="19" t="s">
        <v>783</v>
      </c>
      <c r="B204" s="2">
        <v>7</v>
      </c>
      <c r="C204" s="2" t="s">
        <v>784</v>
      </c>
      <c r="D204" s="2" t="s">
        <v>345</v>
      </c>
      <c r="E204" s="9" t="s">
        <v>785</v>
      </c>
      <c r="F204" s="2">
        <v>2</v>
      </c>
      <c r="G204" s="4">
        <v>1923</v>
      </c>
      <c r="H204" s="2"/>
      <c r="I204" s="2">
        <v>10</v>
      </c>
      <c r="J204" s="2">
        <v>15</v>
      </c>
      <c r="K204" s="2">
        <v>1</v>
      </c>
      <c r="L204" s="2">
        <v>1</v>
      </c>
      <c r="M204" s="2"/>
      <c r="N204" s="2"/>
      <c r="O204" s="2"/>
      <c r="P204" s="2">
        <v>2</v>
      </c>
      <c r="Q204" s="2">
        <v>37</v>
      </c>
      <c r="R204" s="2"/>
      <c r="S204" s="2"/>
      <c r="T204" s="2"/>
      <c r="U204" s="2"/>
      <c r="V204" s="2"/>
      <c r="W204" s="2"/>
      <c r="X204" s="2"/>
      <c r="Y204" s="2"/>
      <c r="Z204" s="2">
        <v>3</v>
      </c>
      <c r="AA204" s="2">
        <v>3</v>
      </c>
      <c r="AB204" s="2">
        <v>17.966</v>
      </c>
      <c r="AC204" s="6">
        <v>3497</v>
      </c>
      <c r="AD204" s="2"/>
      <c r="AE204" s="2">
        <v>0.0009</v>
      </c>
      <c r="AF204" s="2">
        <v>2</v>
      </c>
      <c r="AG204" s="2">
        <v>4</v>
      </c>
      <c r="AH204" s="2">
        <v>37</v>
      </c>
      <c r="AI204" s="2">
        <v>37</v>
      </c>
      <c r="AJ204" s="2"/>
      <c r="AK204" s="2">
        <v>1</v>
      </c>
      <c r="AL204" s="2">
        <v>2</v>
      </c>
      <c r="AM204" s="2"/>
      <c r="AN204" s="2">
        <v>3.5</v>
      </c>
      <c r="AO204" s="2"/>
      <c r="AP204" s="2">
        <v>34</v>
      </c>
      <c r="AQ204" s="2">
        <v>13</v>
      </c>
      <c r="AR204" s="2">
        <v>76.1</v>
      </c>
      <c r="AS204" s="2"/>
      <c r="AT204" s="2"/>
      <c r="AU204" s="2"/>
      <c r="AV204" s="2"/>
      <c r="AW204" s="2"/>
      <c r="AX204" s="2" t="s">
        <v>190</v>
      </c>
      <c r="AY204" s="6">
        <v>3</v>
      </c>
      <c r="AZ204" s="2">
        <v>1</v>
      </c>
      <c r="BA204" s="2"/>
      <c r="BB204" s="2">
        <v>658</v>
      </c>
      <c r="BC204" s="2">
        <v>3</v>
      </c>
      <c r="BD204" s="2"/>
      <c r="BE204" s="2"/>
      <c r="BF204" s="2"/>
    </row>
    <row r="205" spans="1:58" ht="12.75">
      <c r="A205" s="97" t="s">
        <v>786</v>
      </c>
      <c r="B205" s="2">
        <v>7</v>
      </c>
      <c r="C205" s="2" t="s">
        <v>784</v>
      </c>
      <c r="D205" s="2" t="s">
        <v>345</v>
      </c>
      <c r="E205" s="36" t="s">
        <v>787</v>
      </c>
      <c r="F205" s="2">
        <v>2</v>
      </c>
      <c r="G205" s="4"/>
      <c r="H205" s="2">
        <v>3</v>
      </c>
      <c r="I205" s="2">
        <v>11</v>
      </c>
      <c r="J205" s="2">
        <v>14</v>
      </c>
      <c r="K205" s="2">
        <v>4</v>
      </c>
      <c r="L205" s="2">
        <v>2</v>
      </c>
      <c r="M205" s="2">
        <v>2</v>
      </c>
      <c r="N205" s="2"/>
      <c r="O205" s="2"/>
      <c r="P205" s="2">
        <v>3</v>
      </c>
      <c r="Q205" s="2">
        <v>10</v>
      </c>
      <c r="R205" s="2">
        <v>2</v>
      </c>
      <c r="S205" s="2">
        <v>2</v>
      </c>
      <c r="T205" s="2">
        <v>2</v>
      </c>
      <c r="U205" s="2">
        <v>2</v>
      </c>
      <c r="V205" s="2"/>
      <c r="W205" s="2"/>
      <c r="X205" s="2"/>
      <c r="Y205" s="2"/>
      <c r="Z205" s="2">
        <v>3</v>
      </c>
      <c r="AA205" s="2">
        <v>3</v>
      </c>
      <c r="AB205" s="2">
        <v>1.4</v>
      </c>
      <c r="AC205" s="6">
        <v>1430</v>
      </c>
      <c r="AD205" s="2"/>
      <c r="AE205" s="2">
        <v>0.0102</v>
      </c>
      <c r="AF205" s="2">
        <v>2</v>
      </c>
      <c r="AG205" s="2">
        <v>4</v>
      </c>
      <c r="AH205" s="2">
        <v>28</v>
      </c>
      <c r="AI205" s="2">
        <v>28</v>
      </c>
      <c r="AJ205" s="2">
        <v>0</v>
      </c>
      <c r="AK205" s="2">
        <v>2</v>
      </c>
      <c r="AL205" s="2">
        <v>2</v>
      </c>
      <c r="AM205" s="2">
        <v>-0.5</v>
      </c>
      <c r="AN205" s="2">
        <v>1</v>
      </c>
      <c r="AO205" s="2"/>
      <c r="AP205" s="2"/>
      <c r="AQ205" s="2">
        <v>10</v>
      </c>
      <c r="AR205" s="2">
        <v>30</v>
      </c>
      <c r="AS205" s="2"/>
      <c r="AT205" s="2">
        <v>2</v>
      </c>
      <c r="AU205" s="2"/>
      <c r="AV205" s="2"/>
      <c r="AW205" s="2"/>
      <c r="AX205" s="2"/>
      <c r="AY205" s="6">
        <v>1</v>
      </c>
      <c r="AZ205" s="2">
        <v>1</v>
      </c>
      <c r="BA205" s="2"/>
      <c r="BB205" s="2">
        <v>75</v>
      </c>
      <c r="BC205" s="2">
        <v>3</v>
      </c>
      <c r="BD205" s="2">
        <v>2</v>
      </c>
      <c r="BE205" s="2"/>
      <c r="BF205" s="2"/>
    </row>
    <row r="206" spans="1:58" ht="12.75">
      <c r="A206" s="24" t="s">
        <v>788</v>
      </c>
      <c r="B206" s="2">
        <v>8</v>
      </c>
      <c r="C206" s="2" t="s">
        <v>437</v>
      </c>
      <c r="D206" s="2" t="s">
        <v>789</v>
      </c>
      <c r="E206" s="36" t="s">
        <v>790</v>
      </c>
      <c r="F206" s="2">
        <v>2</v>
      </c>
      <c r="G206" s="4">
        <v>1954</v>
      </c>
      <c r="H206" s="2"/>
      <c r="I206" s="2">
        <v>8</v>
      </c>
      <c r="J206" s="2">
        <v>8</v>
      </c>
      <c r="K206" s="2">
        <v>1</v>
      </c>
      <c r="L206" s="2">
        <v>2</v>
      </c>
      <c r="M206" s="2">
        <v>4</v>
      </c>
      <c r="N206" s="2">
        <v>6</v>
      </c>
      <c r="O206" s="2">
        <v>2</v>
      </c>
      <c r="P206" s="2">
        <v>2</v>
      </c>
      <c r="Q206" s="2">
        <v>10</v>
      </c>
      <c r="R206" s="2">
        <v>2</v>
      </c>
      <c r="S206" s="2">
        <v>2</v>
      </c>
      <c r="T206" s="2">
        <v>2</v>
      </c>
      <c r="U206" s="2">
        <v>2</v>
      </c>
      <c r="V206" s="2">
        <v>4</v>
      </c>
      <c r="W206" s="2">
        <v>6</v>
      </c>
      <c r="X206" s="2">
        <v>3</v>
      </c>
      <c r="Y206" s="2">
        <v>1</v>
      </c>
      <c r="Z206" s="2">
        <v>2</v>
      </c>
      <c r="AA206" s="2">
        <v>1</v>
      </c>
      <c r="AB206" s="2">
        <v>1.05</v>
      </c>
      <c r="AC206" s="6">
        <v>1140</v>
      </c>
      <c r="AD206" s="2">
        <v>60</v>
      </c>
      <c r="AE206" s="2">
        <v>0.0043</v>
      </c>
      <c r="AF206" s="2">
        <v>2</v>
      </c>
      <c r="AG206" s="2">
        <v>4</v>
      </c>
      <c r="AH206" s="2">
        <v>20</v>
      </c>
      <c r="AI206" s="2">
        <v>20</v>
      </c>
      <c r="AJ206" s="2">
        <v>0</v>
      </c>
      <c r="AK206" s="2">
        <v>2</v>
      </c>
      <c r="AL206" s="2">
        <v>1</v>
      </c>
      <c r="AM206" s="2">
        <v>6</v>
      </c>
      <c r="AN206" s="2">
        <v>2</v>
      </c>
      <c r="AO206" s="2"/>
      <c r="AP206" s="2"/>
      <c r="AQ206" s="2">
        <v>5</v>
      </c>
      <c r="AR206" s="2">
        <v>20</v>
      </c>
      <c r="AS206" s="2">
        <v>1</v>
      </c>
      <c r="AT206" s="2">
        <v>2</v>
      </c>
      <c r="AU206" s="2">
        <v>6</v>
      </c>
      <c r="AV206" s="2">
        <v>2</v>
      </c>
      <c r="AW206" s="2">
        <v>3</v>
      </c>
      <c r="AX206" s="2">
        <v>4</v>
      </c>
      <c r="AY206" s="6">
        <v>2</v>
      </c>
      <c r="AZ206" s="2">
        <v>1</v>
      </c>
      <c r="BA206" s="2"/>
      <c r="BB206" s="2">
        <v>262</v>
      </c>
      <c r="BC206" s="2">
        <v>3</v>
      </c>
      <c r="BD206" s="2">
        <v>2</v>
      </c>
      <c r="BE206" s="2"/>
      <c r="BF206" s="2"/>
    </row>
    <row r="207" spans="1:58" ht="12.75">
      <c r="A207" s="24" t="s">
        <v>791</v>
      </c>
      <c r="B207" s="2">
        <v>8</v>
      </c>
      <c r="C207" s="2" t="s">
        <v>442</v>
      </c>
      <c r="D207" s="2" t="s">
        <v>792</v>
      </c>
      <c r="E207" s="36" t="s">
        <v>793</v>
      </c>
      <c r="F207" s="2">
        <v>2</v>
      </c>
      <c r="G207" s="4">
        <v>1978</v>
      </c>
      <c r="H207" s="2"/>
      <c r="I207" s="2">
        <v>9</v>
      </c>
      <c r="J207" s="2">
        <v>10</v>
      </c>
      <c r="K207" s="2">
        <v>2</v>
      </c>
      <c r="L207" s="2">
        <v>1</v>
      </c>
      <c r="M207" s="2">
        <v>4</v>
      </c>
      <c r="N207" s="2"/>
      <c r="O207" s="2">
        <v>1</v>
      </c>
      <c r="P207" s="2">
        <v>3</v>
      </c>
      <c r="Q207" s="2">
        <v>60</v>
      </c>
      <c r="R207" s="2">
        <v>3</v>
      </c>
      <c r="S207" s="2">
        <v>2</v>
      </c>
      <c r="T207" s="2">
        <v>3</v>
      </c>
      <c r="U207" s="2">
        <v>2</v>
      </c>
      <c r="V207" s="2">
        <v>4</v>
      </c>
      <c r="W207" s="2">
        <v>6</v>
      </c>
      <c r="X207" s="2">
        <v>3</v>
      </c>
      <c r="Y207" s="2">
        <v>1</v>
      </c>
      <c r="Z207" s="2">
        <v>3</v>
      </c>
      <c r="AA207" s="2">
        <v>1</v>
      </c>
      <c r="AB207" s="2">
        <v>38.9</v>
      </c>
      <c r="AC207" s="6">
        <v>10700</v>
      </c>
      <c r="AD207" s="2">
        <v>501</v>
      </c>
      <c r="AE207" s="2"/>
      <c r="AF207" s="2">
        <v>1</v>
      </c>
      <c r="AG207" s="2">
        <v>3</v>
      </c>
      <c r="AH207" s="2">
        <v>144</v>
      </c>
      <c r="AI207" s="2">
        <v>144</v>
      </c>
      <c r="AJ207" s="2">
        <v>0</v>
      </c>
      <c r="AK207" s="2">
        <v>1</v>
      </c>
      <c r="AL207" s="2">
        <v>1</v>
      </c>
      <c r="AM207" s="2">
        <v>15</v>
      </c>
      <c r="AN207" s="2">
        <v>2</v>
      </c>
      <c r="AO207" s="2"/>
      <c r="AP207" s="2"/>
      <c r="AQ207" s="2">
        <v>22</v>
      </c>
      <c r="AR207" s="2">
        <v>143</v>
      </c>
      <c r="AS207" s="2">
        <v>1</v>
      </c>
      <c r="AT207" s="2">
        <v>2</v>
      </c>
      <c r="AU207" s="2">
        <v>8</v>
      </c>
      <c r="AV207" s="2">
        <v>1</v>
      </c>
      <c r="AW207" s="2">
        <v>2</v>
      </c>
      <c r="AX207" s="2">
        <v>2</v>
      </c>
      <c r="AY207" s="6">
        <v>2</v>
      </c>
      <c r="AZ207" s="2">
        <v>2</v>
      </c>
      <c r="BA207" s="2"/>
      <c r="BB207" s="2">
        <v>557</v>
      </c>
      <c r="BC207" s="2">
        <v>3</v>
      </c>
      <c r="BD207" s="2">
        <v>2</v>
      </c>
      <c r="BE207" s="2"/>
      <c r="BF207" s="2"/>
    </row>
    <row r="208" spans="1:58" ht="12.75">
      <c r="A208" s="24" t="s">
        <v>794</v>
      </c>
      <c r="B208" s="2">
        <v>8</v>
      </c>
      <c r="C208" s="2" t="s">
        <v>442</v>
      </c>
      <c r="D208" s="2" t="s">
        <v>795</v>
      </c>
      <c r="E208" s="2" t="s">
        <v>796</v>
      </c>
      <c r="F208" s="2">
        <v>2</v>
      </c>
      <c r="G208" s="4">
        <v>1967</v>
      </c>
      <c r="H208" s="2"/>
      <c r="I208" s="2">
        <v>8</v>
      </c>
      <c r="J208" s="2">
        <v>9</v>
      </c>
      <c r="K208" s="2">
        <v>1</v>
      </c>
      <c r="L208" s="2">
        <v>1</v>
      </c>
      <c r="M208" s="2">
        <v>2</v>
      </c>
      <c r="N208" s="2"/>
      <c r="O208" s="2">
        <v>1</v>
      </c>
      <c r="P208" s="2">
        <v>5</v>
      </c>
      <c r="Q208" s="2">
        <v>185</v>
      </c>
      <c r="R208" s="2">
        <v>1</v>
      </c>
      <c r="S208" s="2">
        <v>2</v>
      </c>
      <c r="T208" s="2">
        <v>1</v>
      </c>
      <c r="U208" s="2">
        <v>2</v>
      </c>
      <c r="V208" s="2">
        <v>4</v>
      </c>
      <c r="W208" s="2">
        <v>6</v>
      </c>
      <c r="X208" s="2">
        <v>1</v>
      </c>
      <c r="Y208" s="2">
        <v>1</v>
      </c>
      <c r="Z208" s="2">
        <v>2</v>
      </c>
      <c r="AA208" s="2">
        <v>1</v>
      </c>
      <c r="AB208" s="2">
        <v>123</v>
      </c>
      <c r="AC208" s="6">
        <v>30450</v>
      </c>
      <c r="AD208" s="2">
        <v>501</v>
      </c>
      <c r="AE208" s="2">
        <v>0.00019</v>
      </c>
      <c r="AF208" s="2">
        <v>1</v>
      </c>
      <c r="AG208" s="2">
        <v>3</v>
      </c>
      <c r="AH208" s="2">
        <v>265</v>
      </c>
      <c r="AI208" s="2">
        <v>265</v>
      </c>
      <c r="AJ208" s="2">
        <v>0</v>
      </c>
      <c r="AK208" s="2">
        <v>1</v>
      </c>
      <c r="AL208" s="2">
        <v>1</v>
      </c>
      <c r="AM208" s="2">
        <v>35</v>
      </c>
      <c r="AN208" s="2">
        <v>6.5</v>
      </c>
      <c r="AO208" s="2"/>
      <c r="AP208" s="2"/>
      <c r="AQ208" s="2">
        <v>38</v>
      </c>
      <c r="AR208" s="2">
        <v>850</v>
      </c>
      <c r="AS208" s="2">
        <v>1</v>
      </c>
      <c r="AT208" s="2">
        <v>2</v>
      </c>
      <c r="AU208" s="2">
        <v>12</v>
      </c>
      <c r="AV208" s="2">
        <v>1</v>
      </c>
      <c r="AW208" s="2">
        <v>3</v>
      </c>
      <c r="AX208" s="2">
        <v>4</v>
      </c>
      <c r="AY208" s="6">
        <v>1</v>
      </c>
      <c r="AZ208" s="2">
        <v>1</v>
      </c>
      <c r="BA208" s="2"/>
      <c r="BB208" s="2">
        <v>750</v>
      </c>
      <c r="BC208" s="2">
        <v>3</v>
      </c>
      <c r="BD208" s="2">
        <v>2</v>
      </c>
      <c r="BE208" s="2"/>
      <c r="BF208" s="2"/>
    </row>
    <row r="209" spans="1:58" ht="12.75">
      <c r="A209" s="24" t="s">
        <v>797</v>
      </c>
      <c r="B209" s="2">
        <v>8</v>
      </c>
      <c r="C209" s="2" t="s">
        <v>446</v>
      </c>
      <c r="D209" s="2" t="s">
        <v>451</v>
      </c>
      <c r="E209" s="2" t="s">
        <v>798</v>
      </c>
      <c r="F209" s="2">
        <v>2</v>
      </c>
      <c r="G209" s="4">
        <v>1980</v>
      </c>
      <c r="H209" s="2"/>
      <c r="I209" s="2">
        <v>9</v>
      </c>
      <c r="J209" s="2">
        <v>10</v>
      </c>
      <c r="K209" s="2">
        <v>3</v>
      </c>
      <c r="L209" s="2">
        <v>1</v>
      </c>
      <c r="M209" s="2">
        <v>4</v>
      </c>
      <c r="N209" s="2"/>
      <c r="O209" s="2">
        <v>1</v>
      </c>
      <c r="P209" s="2">
        <v>3</v>
      </c>
      <c r="Q209" s="2">
        <v>100</v>
      </c>
      <c r="R209" s="2">
        <v>2</v>
      </c>
      <c r="S209" s="2">
        <v>2</v>
      </c>
      <c r="T209" s="2">
        <v>2</v>
      </c>
      <c r="U209" s="2">
        <v>2</v>
      </c>
      <c r="V209" s="2">
        <v>4</v>
      </c>
      <c r="W209" s="2">
        <v>6</v>
      </c>
      <c r="X209" s="2">
        <v>3</v>
      </c>
      <c r="Y209" s="2">
        <v>1</v>
      </c>
      <c r="Z209" s="2">
        <v>4</v>
      </c>
      <c r="AA209" s="2">
        <v>1</v>
      </c>
      <c r="AB209" s="2">
        <v>240.15</v>
      </c>
      <c r="AC209" s="6">
        <v>21019</v>
      </c>
      <c r="AD209" s="2">
        <v>100</v>
      </c>
      <c r="AE209" s="2">
        <v>0.0059</v>
      </c>
      <c r="AF209" s="2">
        <v>1</v>
      </c>
      <c r="AG209" s="2">
        <v>3</v>
      </c>
      <c r="AH209" s="2">
        <v>130</v>
      </c>
      <c r="AI209" s="2">
        <v>129</v>
      </c>
      <c r="AJ209" s="2">
        <v>0</v>
      </c>
      <c r="AK209" s="2">
        <v>1</v>
      </c>
      <c r="AL209" s="2">
        <v>2</v>
      </c>
      <c r="AM209" s="2"/>
      <c r="AN209" s="2">
        <v>6.8</v>
      </c>
      <c r="AO209" s="2"/>
      <c r="AP209" s="2"/>
      <c r="AQ209" s="2">
        <v>40</v>
      </c>
      <c r="AR209" s="2">
        <v>366</v>
      </c>
      <c r="AS209" s="2">
        <v>1</v>
      </c>
      <c r="AT209" s="2">
        <v>2</v>
      </c>
      <c r="AU209" s="2">
        <v>20</v>
      </c>
      <c r="AV209" s="2">
        <v>1</v>
      </c>
      <c r="AW209" s="2">
        <v>2</v>
      </c>
      <c r="AX209" s="2">
        <v>1</v>
      </c>
      <c r="AY209" s="6">
        <v>3</v>
      </c>
      <c r="AZ209" s="2">
        <v>1</v>
      </c>
      <c r="BA209" s="2"/>
      <c r="BB209" s="2">
        <v>637</v>
      </c>
      <c r="BC209" s="2">
        <v>3</v>
      </c>
      <c r="BD209" s="2">
        <v>2</v>
      </c>
      <c r="BE209" s="2"/>
      <c r="BF209" s="2"/>
    </row>
    <row r="210" spans="1:58" ht="12.75">
      <c r="A210" s="37" t="s">
        <v>799</v>
      </c>
      <c r="B210" s="7">
        <v>9</v>
      </c>
      <c r="C210" s="7" t="s">
        <v>471</v>
      </c>
      <c r="D210" s="7" t="s">
        <v>800</v>
      </c>
      <c r="E210" s="7" t="s">
        <v>801</v>
      </c>
      <c r="F210" s="7">
        <v>3</v>
      </c>
      <c r="G210" s="38">
        <v>1966</v>
      </c>
      <c r="H210" s="7">
        <v>8</v>
      </c>
      <c r="I210" s="7">
        <v>10</v>
      </c>
      <c r="J210" s="7">
        <v>16</v>
      </c>
      <c r="K210" s="7">
        <v>2</v>
      </c>
      <c r="L210" s="7">
        <v>1</v>
      </c>
      <c r="M210" s="7">
        <v>3</v>
      </c>
      <c r="N210" s="7"/>
      <c r="O210" s="7">
        <v>1</v>
      </c>
      <c r="P210" s="7">
        <v>3</v>
      </c>
      <c r="Q210" s="7">
        <v>29</v>
      </c>
      <c r="R210" s="7">
        <v>2</v>
      </c>
      <c r="S210" s="7">
        <v>2</v>
      </c>
      <c r="T210" s="7">
        <v>1</v>
      </c>
      <c r="U210" s="7">
        <v>1</v>
      </c>
      <c r="V210" s="7">
        <v>4</v>
      </c>
      <c r="W210" s="7">
        <v>6</v>
      </c>
      <c r="X210" s="7">
        <v>3</v>
      </c>
      <c r="Y210" s="7">
        <v>1</v>
      </c>
      <c r="Z210" s="7">
        <v>3</v>
      </c>
      <c r="AA210" s="7">
        <v>1</v>
      </c>
      <c r="AB210" s="7">
        <v>3.37</v>
      </c>
      <c r="AC210" s="39">
        <v>1779</v>
      </c>
      <c r="AD210" s="7">
        <v>501</v>
      </c>
      <c r="AE210" s="7">
        <v>0.0016</v>
      </c>
      <c r="AF210" s="7">
        <v>1</v>
      </c>
      <c r="AG210" s="7">
        <v>3</v>
      </c>
      <c r="AH210" s="7">
        <v>54</v>
      </c>
      <c r="AI210" s="7">
        <v>54</v>
      </c>
      <c r="AJ210" s="7">
        <v>0</v>
      </c>
      <c r="AK210" s="7">
        <v>1</v>
      </c>
      <c r="AL210" s="7">
        <v>1</v>
      </c>
      <c r="AM210" s="7">
        <v>2</v>
      </c>
      <c r="AN210" s="7">
        <v>1.5</v>
      </c>
      <c r="AO210" s="7">
        <v>-1</v>
      </c>
      <c r="AP210" s="7">
        <v>39</v>
      </c>
      <c r="AQ210" s="7">
        <v>11.6</v>
      </c>
      <c r="AR210" s="7">
        <v>79</v>
      </c>
      <c r="AS210" s="7">
        <v>1</v>
      </c>
      <c r="AT210" s="7">
        <v>2</v>
      </c>
      <c r="AU210" s="7">
        <v>11</v>
      </c>
      <c r="AV210" s="7">
        <v>1</v>
      </c>
      <c r="AW210" s="7">
        <v>2</v>
      </c>
      <c r="AX210" s="7"/>
      <c r="AY210" s="39">
        <v>3</v>
      </c>
      <c r="AZ210" s="7">
        <v>1</v>
      </c>
      <c r="BA210" s="7"/>
      <c r="BB210" s="7">
        <v>957</v>
      </c>
      <c r="BC210" s="7">
        <v>3</v>
      </c>
      <c r="BD210" s="7"/>
      <c r="BE210" s="7"/>
      <c r="BF210" s="7"/>
    </row>
    <row r="211" spans="1:58" ht="12.75">
      <c r="A211" s="24" t="s">
        <v>802</v>
      </c>
      <c r="B211" s="2">
        <v>9</v>
      </c>
      <c r="C211" s="2" t="s">
        <v>475</v>
      </c>
      <c r="D211" s="2" t="s">
        <v>457</v>
      </c>
      <c r="E211" s="2" t="s">
        <v>803</v>
      </c>
      <c r="F211" s="2">
        <v>3</v>
      </c>
      <c r="G211" s="4">
        <v>1955</v>
      </c>
      <c r="H211" s="2">
        <v>8</v>
      </c>
      <c r="I211" s="2">
        <v>19</v>
      </c>
      <c r="J211" s="2">
        <v>23</v>
      </c>
      <c r="K211" s="2">
        <v>1</v>
      </c>
      <c r="L211" s="2">
        <v>1</v>
      </c>
      <c r="M211" s="2">
        <v>3</v>
      </c>
      <c r="N211" s="2"/>
      <c r="O211" s="2">
        <v>1</v>
      </c>
      <c r="P211" s="2">
        <v>3</v>
      </c>
      <c r="Q211" s="2">
        <v>45</v>
      </c>
      <c r="R211" s="2">
        <v>3</v>
      </c>
      <c r="S211" s="2">
        <v>3</v>
      </c>
      <c r="T211" s="2">
        <v>1</v>
      </c>
      <c r="U211" s="2">
        <v>1</v>
      </c>
      <c r="V211" s="2">
        <v>4</v>
      </c>
      <c r="W211" s="2">
        <v>6</v>
      </c>
      <c r="X211" s="2">
        <v>3</v>
      </c>
      <c r="Y211" s="2">
        <v>2</v>
      </c>
      <c r="Z211" s="2">
        <v>2</v>
      </c>
      <c r="AA211" s="2">
        <v>1</v>
      </c>
      <c r="AB211" s="2">
        <v>4.44</v>
      </c>
      <c r="AC211" s="6">
        <v>1406</v>
      </c>
      <c r="AD211" s="2">
        <v>501</v>
      </c>
      <c r="AE211" s="2">
        <v>0.0006</v>
      </c>
      <c r="AF211" s="2">
        <v>1</v>
      </c>
      <c r="AG211" s="2">
        <v>3</v>
      </c>
      <c r="AH211" s="2">
        <v>46</v>
      </c>
      <c r="AI211" s="2">
        <v>46</v>
      </c>
      <c r="AJ211" s="2">
        <v>0</v>
      </c>
      <c r="AK211" s="2"/>
      <c r="AL211" s="2"/>
      <c r="AM211" s="2"/>
      <c r="AN211" s="2">
        <v>3.75</v>
      </c>
      <c r="AO211" s="2"/>
      <c r="AP211" s="2">
        <v>30</v>
      </c>
      <c r="AQ211" s="2">
        <v>18</v>
      </c>
      <c r="AR211" s="2">
        <v>128</v>
      </c>
      <c r="AS211" s="2">
        <v>1</v>
      </c>
      <c r="AT211" s="2">
        <v>2</v>
      </c>
      <c r="AU211" s="2">
        <v>8</v>
      </c>
      <c r="AV211" s="2">
        <v>1</v>
      </c>
      <c r="AW211" s="2">
        <v>1</v>
      </c>
      <c r="AX211" s="2"/>
      <c r="AY211" s="6">
        <v>3</v>
      </c>
      <c r="AZ211" s="2">
        <v>2</v>
      </c>
      <c r="BA211" s="2"/>
      <c r="BB211" s="2">
        <v>440</v>
      </c>
      <c r="BC211" s="2">
        <v>3</v>
      </c>
      <c r="BD211" s="2">
        <v>2</v>
      </c>
      <c r="BE211" s="2"/>
      <c r="BF211" s="2"/>
    </row>
    <row r="212" spans="1:58" ht="12.75">
      <c r="A212" s="24" t="s">
        <v>804</v>
      </c>
      <c r="B212" s="2">
        <v>9</v>
      </c>
      <c r="C212" s="2" t="s">
        <v>475</v>
      </c>
      <c r="D212" s="2" t="s">
        <v>457</v>
      </c>
      <c r="E212" s="2" t="s">
        <v>805</v>
      </c>
      <c r="F212" s="2">
        <v>3</v>
      </c>
      <c r="G212" s="4">
        <v>1965</v>
      </c>
      <c r="H212" s="2">
        <v>5</v>
      </c>
      <c r="I212" s="2">
        <v>5</v>
      </c>
      <c r="J212" s="2">
        <v>6</v>
      </c>
      <c r="K212" s="2">
        <v>1</v>
      </c>
      <c r="L212" s="2">
        <v>1</v>
      </c>
      <c r="M212" s="2">
        <v>3</v>
      </c>
      <c r="N212" s="2">
        <v>2</v>
      </c>
      <c r="O212" s="2">
        <v>1</v>
      </c>
      <c r="P212" s="2">
        <v>4</v>
      </c>
      <c r="Q212" s="2">
        <v>62</v>
      </c>
      <c r="R212" s="2">
        <v>3</v>
      </c>
      <c r="S212" s="2">
        <v>2</v>
      </c>
      <c r="T212" s="2">
        <v>1</v>
      </c>
      <c r="U212" s="2">
        <v>2</v>
      </c>
      <c r="V212" s="2">
        <v>4.5</v>
      </c>
      <c r="W212" s="2">
        <v>5</v>
      </c>
      <c r="X212" s="2">
        <v>3</v>
      </c>
      <c r="Y212" s="2">
        <v>1</v>
      </c>
      <c r="Z212" s="2">
        <v>2</v>
      </c>
      <c r="AA212" s="2">
        <v>1</v>
      </c>
      <c r="AB212" s="2">
        <v>4.53</v>
      </c>
      <c r="AC212" s="6">
        <v>952</v>
      </c>
      <c r="AD212" s="2">
        <v>501</v>
      </c>
      <c r="AE212" s="2">
        <v>0.0022</v>
      </c>
      <c r="AF212" s="2">
        <v>1</v>
      </c>
      <c r="AG212" s="2">
        <v>3</v>
      </c>
      <c r="AH212" s="2">
        <v>83</v>
      </c>
      <c r="AI212" s="2">
        <v>83</v>
      </c>
      <c r="AJ212" s="2">
        <v>0</v>
      </c>
      <c r="AK212" s="2">
        <v>1</v>
      </c>
      <c r="AL212" s="2">
        <v>2</v>
      </c>
      <c r="AM212" s="2"/>
      <c r="AN212" s="2">
        <v>3.5</v>
      </c>
      <c r="AO212" s="2">
        <v>54</v>
      </c>
      <c r="AP212" s="2">
        <v>50</v>
      </c>
      <c r="AQ212" s="2">
        <v>24</v>
      </c>
      <c r="AR212" s="2">
        <v>223</v>
      </c>
      <c r="AS212" s="2">
        <v>1</v>
      </c>
      <c r="AT212" s="2">
        <v>2</v>
      </c>
      <c r="AU212" s="2">
        <v>8</v>
      </c>
      <c r="AV212" s="2">
        <v>1</v>
      </c>
      <c r="AW212" s="2">
        <v>2</v>
      </c>
      <c r="AX212" s="2"/>
      <c r="AY212" s="6">
        <v>1</v>
      </c>
      <c r="AZ212" s="2">
        <v>1</v>
      </c>
      <c r="BA212" s="2"/>
      <c r="BB212" s="2">
        <v>400</v>
      </c>
      <c r="BC212" s="2">
        <v>3</v>
      </c>
      <c r="BD212" s="2">
        <v>2</v>
      </c>
      <c r="BE212" s="2"/>
      <c r="BF212" s="2"/>
    </row>
    <row r="213" spans="1:58" ht="12.75">
      <c r="A213" s="24" t="s">
        <v>806</v>
      </c>
      <c r="B213" s="2">
        <v>9</v>
      </c>
      <c r="C213" s="2" t="s">
        <v>475</v>
      </c>
      <c r="D213" s="2" t="s">
        <v>457</v>
      </c>
      <c r="E213" s="2" t="s">
        <v>807</v>
      </c>
      <c r="F213" s="2">
        <v>3</v>
      </c>
      <c r="G213" s="4">
        <v>1965</v>
      </c>
      <c r="H213" s="2">
        <v>5</v>
      </c>
      <c r="I213" s="2">
        <v>11</v>
      </c>
      <c r="J213" s="2">
        <v>14</v>
      </c>
      <c r="K213" s="2">
        <v>1</v>
      </c>
      <c r="L213" s="2">
        <v>1</v>
      </c>
      <c r="M213" s="2">
        <v>3</v>
      </c>
      <c r="N213" s="2"/>
      <c r="O213" s="2">
        <v>1</v>
      </c>
      <c r="P213" s="2">
        <v>4</v>
      </c>
      <c r="Q213" s="2">
        <v>58</v>
      </c>
      <c r="R213" s="2">
        <v>3</v>
      </c>
      <c r="S213" s="2">
        <v>2</v>
      </c>
      <c r="T213" s="2">
        <v>1</v>
      </c>
      <c r="U213" s="2">
        <v>2</v>
      </c>
      <c r="V213" s="2">
        <v>4</v>
      </c>
      <c r="W213" s="2">
        <v>6</v>
      </c>
      <c r="X213" s="2">
        <v>3</v>
      </c>
      <c r="Y213" s="2">
        <v>1</v>
      </c>
      <c r="Z213" s="2">
        <v>2</v>
      </c>
      <c r="AA213" s="2">
        <v>1</v>
      </c>
      <c r="AB213" s="2">
        <v>20.3</v>
      </c>
      <c r="AC213" s="6">
        <v>2200</v>
      </c>
      <c r="AD213" s="2">
        <v>501</v>
      </c>
      <c r="AE213" s="2">
        <v>0.0014</v>
      </c>
      <c r="AF213" s="2">
        <v>1</v>
      </c>
      <c r="AG213" s="2">
        <v>3</v>
      </c>
      <c r="AH213" s="2">
        <v>66</v>
      </c>
      <c r="AI213" s="2">
        <v>66</v>
      </c>
      <c r="AJ213" s="2">
        <v>0</v>
      </c>
      <c r="AK213" s="2">
        <v>1</v>
      </c>
      <c r="AL213" s="2">
        <v>2</v>
      </c>
      <c r="AM213" s="2">
        <v>1.5</v>
      </c>
      <c r="AN213" s="2">
        <v>3.5</v>
      </c>
      <c r="AO213" s="2">
        <v>40</v>
      </c>
      <c r="AP213" s="2"/>
      <c r="AQ213" s="2">
        <v>25</v>
      </c>
      <c r="AR213" s="2">
        <v>211</v>
      </c>
      <c r="AS213" s="2">
        <v>1</v>
      </c>
      <c r="AT213" s="2">
        <v>2</v>
      </c>
      <c r="AU213" s="2">
        <v>10</v>
      </c>
      <c r="AV213" s="2">
        <v>1</v>
      </c>
      <c r="AW213" s="2">
        <v>2</v>
      </c>
      <c r="AX213" s="2"/>
      <c r="AY213" s="6">
        <v>3</v>
      </c>
      <c r="AZ213" s="2">
        <v>1</v>
      </c>
      <c r="BA213" s="2"/>
      <c r="BB213" s="2">
        <v>750</v>
      </c>
      <c r="BC213" s="2">
        <v>3</v>
      </c>
      <c r="BD213" s="2">
        <v>2</v>
      </c>
      <c r="BE213" s="2"/>
      <c r="BF213" s="2"/>
    </row>
    <row r="214" spans="1:58" ht="12.75">
      <c r="A214" s="27" t="s">
        <v>808</v>
      </c>
      <c r="B214" s="2">
        <v>9</v>
      </c>
      <c r="C214" s="2" t="s">
        <v>475</v>
      </c>
      <c r="D214" s="2" t="s">
        <v>345</v>
      </c>
      <c r="E214" s="2" t="s">
        <v>809</v>
      </c>
      <c r="F214" s="2">
        <v>3</v>
      </c>
      <c r="G214" s="4">
        <v>1972</v>
      </c>
      <c r="H214" s="2">
        <v>8</v>
      </c>
      <c r="I214" s="2">
        <v>9</v>
      </c>
      <c r="J214" s="2">
        <v>10</v>
      </c>
      <c r="K214" s="2">
        <v>1</v>
      </c>
      <c r="L214" s="2">
        <v>1</v>
      </c>
      <c r="M214" s="2">
        <v>3</v>
      </c>
      <c r="N214" s="2"/>
      <c r="O214" s="2">
        <v>1</v>
      </c>
      <c r="P214" s="2">
        <v>3</v>
      </c>
      <c r="Q214" s="2">
        <v>35</v>
      </c>
      <c r="R214" s="2">
        <v>2</v>
      </c>
      <c r="S214" s="2">
        <v>2</v>
      </c>
      <c r="T214" s="2">
        <v>1</v>
      </c>
      <c r="U214" s="2">
        <v>1</v>
      </c>
      <c r="V214" s="2">
        <v>4</v>
      </c>
      <c r="W214" s="2">
        <v>6</v>
      </c>
      <c r="X214" s="2">
        <v>3</v>
      </c>
      <c r="Y214" s="2">
        <v>1</v>
      </c>
      <c r="Z214" s="2">
        <v>3</v>
      </c>
      <c r="AA214" s="2">
        <v>1</v>
      </c>
      <c r="AB214" s="2">
        <v>13.8</v>
      </c>
      <c r="AC214" s="6">
        <v>1497</v>
      </c>
      <c r="AD214" s="2">
        <v>501</v>
      </c>
      <c r="AE214" s="2">
        <v>0.0006</v>
      </c>
      <c r="AF214" s="2">
        <v>1</v>
      </c>
      <c r="AG214" s="2">
        <v>3</v>
      </c>
      <c r="AH214" s="2">
        <v>136</v>
      </c>
      <c r="AI214" s="2">
        <v>45</v>
      </c>
      <c r="AJ214" s="2">
        <v>0</v>
      </c>
      <c r="AK214" s="2">
        <v>1</v>
      </c>
      <c r="AL214" s="2">
        <v>2</v>
      </c>
      <c r="AM214" s="2"/>
      <c r="AN214" s="2">
        <v>1.7</v>
      </c>
      <c r="AO214" s="2">
        <v>-1</v>
      </c>
      <c r="AP214" s="2">
        <v>3</v>
      </c>
      <c r="AQ214" s="2">
        <v>19</v>
      </c>
      <c r="AR214" s="2">
        <v>104</v>
      </c>
      <c r="AS214" s="2">
        <v>1</v>
      </c>
      <c r="AT214" s="2">
        <v>2</v>
      </c>
      <c r="AU214" s="2">
        <v>16</v>
      </c>
      <c r="AV214" s="2">
        <v>1</v>
      </c>
      <c r="AW214" s="2">
        <v>2</v>
      </c>
      <c r="AX214" s="2"/>
      <c r="AY214" s="6">
        <v>1</v>
      </c>
      <c r="AZ214" s="2">
        <v>1</v>
      </c>
      <c r="BA214" s="2"/>
      <c r="BB214" s="2">
        <v>301</v>
      </c>
      <c r="BC214" s="2">
        <v>3</v>
      </c>
      <c r="BD214" s="2"/>
      <c r="BE214" s="2"/>
      <c r="BF214" s="2"/>
    </row>
    <row r="215" spans="1:58" ht="12.75">
      <c r="A215" s="40" t="s">
        <v>810</v>
      </c>
      <c r="B215" s="2">
        <v>9</v>
      </c>
      <c r="C215" s="2" t="s">
        <v>475</v>
      </c>
      <c r="D215" s="2" t="s">
        <v>345</v>
      </c>
      <c r="E215" s="2" t="s">
        <v>811</v>
      </c>
      <c r="F215" s="2">
        <v>3</v>
      </c>
      <c r="G215" s="4">
        <v>1993</v>
      </c>
      <c r="H215" s="2">
        <v>8</v>
      </c>
      <c r="I215" s="2">
        <v>6</v>
      </c>
      <c r="J215" s="2">
        <v>5</v>
      </c>
      <c r="K215" s="2">
        <v>1</v>
      </c>
      <c r="L215" s="2">
        <v>2</v>
      </c>
      <c r="M215" s="2">
        <v>3</v>
      </c>
      <c r="N215" s="2"/>
      <c r="O215" s="2">
        <v>1</v>
      </c>
      <c r="P215" s="2">
        <v>2</v>
      </c>
      <c r="Q215" s="2">
        <v>52</v>
      </c>
      <c r="R215" s="2"/>
      <c r="S215" s="2"/>
      <c r="T215" s="2"/>
      <c r="U215" s="2"/>
      <c r="V215" s="2">
        <v>4</v>
      </c>
      <c r="W215" s="2">
        <v>6</v>
      </c>
      <c r="X215" s="2">
        <v>3</v>
      </c>
      <c r="Y215" s="2"/>
      <c r="Z215" s="2">
        <v>2</v>
      </c>
      <c r="AA215" s="2">
        <v>3</v>
      </c>
      <c r="AB215" s="2">
        <v>56.8</v>
      </c>
      <c r="AC215" s="6">
        <v>6213</v>
      </c>
      <c r="AD215" s="2">
        <v>501</v>
      </c>
      <c r="AE215" s="2">
        <v>0.0026</v>
      </c>
      <c r="AF215" s="2"/>
      <c r="AG215" s="2"/>
      <c r="AH215" s="2">
        <v>110</v>
      </c>
      <c r="AI215" s="2">
        <v>110</v>
      </c>
      <c r="AJ215" s="2">
        <v>0</v>
      </c>
      <c r="AK215" s="2">
        <v>2</v>
      </c>
      <c r="AL215" s="2">
        <v>2</v>
      </c>
      <c r="AM215" s="2">
        <v>2</v>
      </c>
      <c r="AN215" s="2">
        <v>2</v>
      </c>
      <c r="AO215" s="2"/>
      <c r="AP215" s="2"/>
      <c r="AQ215" s="2">
        <v>30</v>
      </c>
      <c r="AR215" s="2">
        <v>100</v>
      </c>
      <c r="AS215" s="2"/>
      <c r="AT215" s="2"/>
      <c r="AU215" s="2"/>
      <c r="AV215" s="2"/>
      <c r="AW215" s="2"/>
      <c r="AX215" s="2"/>
      <c r="AY215" s="6">
        <v>2</v>
      </c>
      <c r="AZ215" s="2">
        <v>1</v>
      </c>
      <c r="BA215" s="2"/>
      <c r="BB215" s="2">
        <v>700</v>
      </c>
      <c r="BC215" s="2">
        <v>3</v>
      </c>
      <c r="BD215" s="2"/>
      <c r="BE215" s="2"/>
      <c r="BF215" s="2"/>
    </row>
    <row r="216" spans="1:58" ht="12.75">
      <c r="A216" s="40" t="s">
        <v>812</v>
      </c>
      <c r="B216" s="2">
        <v>9</v>
      </c>
      <c r="C216" s="2" t="s">
        <v>813</v>
      </c>
      <c r="D216" s="2" t="s">
        <v>814</v>
      </c>
      <c r="E216" s="2" t="s">
        <v>815</v>
      </c>
      <c r="F216" s="2">
        <v>3</v>
      </c>
      <c r="G216" s="4">
        <v>1978</v>
      </c>
      <c r="H216" s="2">
        <v>5</v>
      </c>
      <c r="I216" s="2">
        <v>13</v>
      </c>
      <c r="J216" s="2">
        <v>18</v>
      </c>
      <c r="K216" s="2">
        <v>1</v>
      </c>
      <c r="L216" s="2">
        <v>3</v>
      </c>
      <c r="M216" s="2">
        <v>1</v>
      </c>
      <c r="N216" s="2"/>
      <c r="O216" s="2">
        <v>1</v>
      </c>
      <c r="P216" s="2">
        <v>2</v>
      </c>
      <c r="Q216" s="2">
        <v>43</v>
      </c>
      <c r="R216" s="2">
        <v>2</v>
      </c>
      <c r="S216" s="2">
        <v>2</v>
      </c>
      <c r="T216" s="2">
        <v>2</v>
      </c>
      <c r="U216" s="2">
        <v>2</v>
      </c>
      <c r="V216" s="2">
        <v>3</v>
      </c>
      <c r="W216" s="2">
        <v>3</v>
      </c>
      <c r="X216" s="2">
        <v>3</v>
      </c>
      <c r="Y216" s="2">
        <v>1</v>
      </c>
      <c r="Z216" s="2">
        <v>3</v>
      </c>
      <c r="AA216" s="2">
        <v>1</v>
      </c>
      <c r="AB216" s="2">
        <v>9.58</v>
      </c>
      <c r="AC216" s="6">
        <v>3284</v>
      </c>
      <c r="AD216" s="2">
        <v>501</v>
      </c>
      <c r="AE216" s="2">
        <v>0.003</v>
      </c>
      <c r="AF216" s="2">
        <v>2</v>
      </c>
      <c r="AG216" s="2">
        <v>4</v>
      </c>
      <c r="AH216" s="2">
        <v>57</v>
      </c>
      <c r="AI216" s="2">
        <v>43.5</v>
      </c>
      <c r="AJ216" s="2">
        <v>0</v>
      </c>
      <c r="AK216" s="2">
        <v>3</v>
      </c>
      <c r="AL216" s="2">
        <v>2</v>
      </c>
      <c r="AM216" s="2"/>
      <c r="AN216" s="2">
        <v>3.75</v>
      </c>
      <c r="AO216" s="2"/>
      <c r="AP216" s="2"/>
      <c r="AQ216" s="2">
        <v>12</v>
      </c>
      <c r="AR216" s="2">
        <v>87</v>
      </c>
      <c r="AS216" s="2">
        <v>1</v>
      </c>
      <c r="AT216" s="2">
        <v>2</v>
      </c>
      <c r="AU216" s="2"/>
      <c r="AV216" s="2">
        <v>1</v>
      </c>
      <c r="AW216" s="2">
        <v>2</v>
      </c>
      <c r="AX216" s="2"/>
      <c r="AY216" s="6">
        <v>3</v>
      </c>
      <c r="AZ216" s="2">
        <v>2</v>
      </c>
      <c r="BA216" s="2"/>
      <c r="BB216" s="2"/>
      <c r="BC216" s="2">
        <v>3</v>
      </c>
      <c r="BD216" s="2"/>
      <c r="BE216" s="2"/>
      <c r="BF216" s="2"/>
    </row>
    <row r="217" spans="1:58" ht="12.75">
      <c r="A217" s="40" t="s">
        <v>816</v>
      </c>
      <c r="B217" s="2">
        <v>9</v>
      </c>
      <c r="C217" s="2" t="s">
        <v>813</v>
      </c>
      <c r="D217" s="2" t="s">
        <v>817</v>
      </c>
      <c r="E217" s="2" t="s">
        <v>818</v>
      </c>
      <c r="F217" s="2">
        <v>3</v>
      </c>
      <c r="G217" s="4">
        <v>1972</v>
      </c>
      <c r="H217" s="2">
        <v>5</v>
      </c>
      <c r="I217" s="2">
        <v>14</v>
      </c>
      <c r="J217" s="2">
        <v>16</v>
      </c>
      <c r="K217" s="2">
        <v>1</v>
      </c>
      <c r="L217" s="2">
        <v>1</v>
      </c>
      <c r="M217" s="2">
        <v>3</v>
      </c>
      <c r="N217" s="2"/>
      <c r="O217" s="2">
        <v>1</v>
      </c>
      <c r="P217" s="2">
        <v>5</v>
      </c>
      <c r="Q217" s="2">
        <v>78</v>
      </c>
      <c r="R217" s="2">
        <v>2</v>
      </c>
      <c r="S217" s="2">
        <v>2</v>
      </c>
      <c r="T217" s="2">
        <v>2</v>
      </c>
      <c r="U217" s="2">
        <v>2</v>
      </c>
      <c r="V217" s="2">
        <v>4</v>
      </c>
      <c r="W217" s="2">
        <v>6</v>
      </c>
      <c r="X217" s="2">
        <v>3</v>
      </c>
      <c r="Y217" s="2">
        <v>1</v>
      </c>
      <c r="Z217" s="2">
        <v>3</v>
      </c>
      <c r="AA217" s="2">
        <v>1</v>
      </c>
      <c r="AB217" s="2">
        <v>41.59</v>
      </c>
      <c r="AC217" s="6">
        <v>7213</v>
      </c>
      <c r="AD217" s="2">
        <v>501</v>
      </c>
      <c r="AE217" s="2">
        <v>0.0002</v>
      </c>
      <c r="AF217" s="2">
        <v>3</v>
      </c>
      <c r="AG217" s="2">
        <v>2</v>
      </c>
      <c r="AH217" s="2">
        <v>151</v>
      </c>
      <c r="AI217" s="2">
        <v>151</v>
      </c>
      <c r="AJ217" s="2">
        <v>0</v>
      </c>
      <c r="AK217" s="2">
        <v>1</v>
      </c>
      <c r="AL217" s="2">
        <v>1</v>
      </c>
      <c r="AM217" s="2"/>
      <c r="AN217" s="2">
        <v>3.5</v>
      </c>
      <c r="AO217" s="2">
        <v>-1</v>
      </c>
      <c r="AP217" s="2">
        <v>5</v>
      </c>
      <c r="AQ217" s="2">
        <v>48.6</v>
      </c>
      <c r="AR217" s="2">
        <v>346</v>
      </c>
      <c r="AS217" s="2">
        <v>1</v>
      </c>
      <c r="AT217" s="2">
        <v>2</v>
      </c>
      <c r="AU217" s="2">
        <v>36</v>
      </c>
      <c r="AV217" s="2">
        <v>1</v>
      </c>
      <c r="AW217" s="2">
        <v>2</v>
      </c>
      <c r="AX217" s="2"/>
      <c r="AY217" s="6">
        <v>3</v>
      </c>
      <c r="AZ217" s="2">
        <v>1</v>
      </c>
      <c r="BA217" s="2"/>
      <c r="BB217" s="2">
        <v>656</v>
      </c>
      <c r="BC217" s="2">
        <v>3</v>
      </c>
      <c r="BD217" s="2"/>
      <c r="BE217" s="2"/>
      <c r="BF217" s="2"/>
    </row>
    <row r="218" spans="1:58" ht="12.75">
      <c r="A218" s="40" t="s">
        <v>819</v>
      </c>
      <c r="B218" s="2">
        <v>9</v>
      </c>
      <c r="C218" s="2" t="s">
        <v>813</v>
      </c>
      <c r="D218" s="2" t="s">
        <v>817</v>
      </c>
      <c r="E218" s="2" t="s">
        <v>820</v>
      </c>
      <c r="F218" s="2">
        <v>3</v>
      </c>
      <c r="G218" s="4">
        <v>1952</v>
      </c>
      <c r="H218" s="2">
        <v>8</v>
      </c>
      <c r="I218" s="2">
        <v>8</v>
      </c>
      <c r="J218" s="2">
        <v>10</v>
      </c>
      <c r="K218" s="2">
        <v>1</v>
      </c>
      <c r="L218" s="2">
        <v>1</v>
      </c>
      <c r="M218" s="2">
        <v>3</v>
      </c>
      <c r="N218" s="2"/>
      <c r="O218" s="2">
        <v>1</v>
      </c>
      <c r="P218" s="2">
        <v>3</v>
      </c>
      <c r="Q218" s="2">
        <v>49</v>
      </c>
      <c r="R218" s="2">
        <v>2</v>
      </c>
      <c r="S218" s="2">
        <v>2</v>
      </c>
      <c r="T218" s="2">
        <v>1</v>
      </c>
      <c r="U218" s="2">
        <v>1</v>
      </c>
      <c r="V218" s="2">
        <v>3</v>
      </c>
      <c r="W218" s="2">
        <v>3</v>
      </c>
      <c r="X218" s="2">
        <v>3</v>
      </c>
      <c r="Y218" s="2">
        <v>1</v>
      </c>
      <c r="Z218" s="2">
        <v>3</v>
      </c>
      <c r="AA218" s="2">
        <v>1</v>
      </c>
      <c r="AB218" s="2">
        <v>2.73</v>
      </c>
      <c r="AC218" s="6">
        <v>1803</v>
      </c>
      <c r="AD218" s="2">
        <v>501</v>
      </c>
      <c r="AE218" s="2">
        <v>0.0022</v>
      </c>
      <c r="AF218" s="2">
        <v>1</v>
      </c>
      <c r="AG218" s="2">
        <v>3</v>
      </c>
      <c r="AH218" s="2">
        <v>30</v>
      </c>
      <c r="AI218" s="2">
        <v>36</v>
      </c>
      <c r="AJ218" s="2">
        <v>0</v>
      </c>
      <c r="AK218" s="2">
        <v>1</v>
      </c>
      <c r="AL218" s="2">
        <v>2</v>
      </c>
      <c r="AM218" s="2"/>
      <c r="AN218" s="2">
        <v>3.5</v>
      </c>
      <c r="AO218" s="2">
        <v>-1</v>
      </c>
      <c r="AP218" s="2">
        <v>5</v>
      </c>
      <c r="AQ218" s="2">
        <v>24.2</v>
      </c>
      <c r="AR218" s="2">
        <v>129</v>
      </c>
      <c r="AS218" s="2">
        <v>1</v>
      </c>
      <c r="AT218" s="2">
        <v>2</v>
      </c>
      <c r="AU218" s="2">
        <v>22</v>
      </c>
      <c r="AV218" s="2">
        <v>1</v>
      </c>
      <c r="AW218" s="2">
        <v>2</v>
      </c>
      <c r="AX218" s="2"/>
      <c r="AY218" s="6">
        <v>1</v>
      </c>
      <c r="AZ218" s="2">
        <v>1</v>
      </c>
      <c r="BA218" s="2"/>
      <c r="BB218" s="2">
        <v>343</v>
      </c>
      <c r="BC218" s="2">
        <v>3</v>
      </c>
      <c r="BD218" s="2"/>
      <c r="BE218" s="2"/>
      <c r="BF218" s="2"/>
    </row>
    <row r="219" spans="1:58" ht="12.75">
      <c r="A219" s="27" t="s">
        <v>821</v>
      </c>
      <c r="B219" s="2">
        <v>9</v>
      </c>
      <c r="C219" s="2" t="s">
        <v>822</v>
      </c>
      <c r="D219" s="2" t="s">
        <v>800</v>
      </c>
      <c r="E219" s="2" t="s">
        <v>823</v>
      </c>
      <c r="F219" s="2">
        <v>2</v>
      </c>
      <c r="G219" s="4">
        <v>1958</v>
      </c>
      <c r="H219" s="2">
        <v>5</v>
      </c>
      <c r="I219" s="2">
        <v>7</v>
      </c>
      <c r="J219" s="2">
        <v>7</v>
      </c>
      <c r="K219" s="2">
        <v>3</v>
      </c>
      <c r="L219" s="2">
        <v>1</v>
      </c>
      <c r="M219" s="2">
        <v>3</v>
      </c>
      <c r="N219" s="2"/>
      <c r="O219" s="2">
        <v>1</v>
      </c>
      <c r="P219" s="2">
        <v>3</v>
      </c>
      <c r="Q219" s="2">
        <v>55</v>
      </c>
      <c r="R219" s="2">
        <v>2</v>
      </c>
      <c r="S219" s="2">
        <v>2</v>
      </c>
      <c r="T219" s="2">
        <v>1</v>
      </c>
      <c r="U219" s="2">
        <v>1</v>
      </c>
      <c r="V219" s="2">
        <v>4</v>
      </c>
      <c r="W219" s="2">
        <v>6</v>
      </c>
      <c r="X219" s="2">
        <v>3</v>
      </c>
      <c r="Y219" s="2">
        <v>1</v>
      </c>
      <c r="Z219" s="2">
        <v>2</v>
      </c>
      <c r="AA219" s="2">
        <v>1</v>
      </c>
      <c r="AB219" s="2">
        <v>5.1</v>
      </c>
      <c r="AC219" s="6">
        <v>1141</v>
      </c>
      <c r="AD219" s="2">
        <v>501</v>
      </c>
      <c r="AE219" s="2">
        <v>0.0006</v>
      </c>
      <c r="AF219" s="2">
        <v>1</v>
      </c>
      <c r="AG219" s="2">
        <v>3</v>
      </c>
      <c r="AH219" s="2">
        <v>84</v>
      </c>
      <c r="AI219" s="2">
        <v>50</v>
      </c>
      <c r="AJ219" s="2">
        <v>0</v>
      </c>
      <c r="AK219" s="2">
        <v>1</v>
      </c>
      <c r="AL219" s="2">
        <v>2</v>
      </c>
      <c r="AM219" s="2"/>
      <c r="AN219" s="2">
        <v>3</v>
      </c>
      <c r="AO219" s="2">
        <v>-1</v>
      </c>
      <c r="AP219" s="2">
        <v>0</v>
      </c>
      <c r="AQ219" s="2">
        <v>20.3</v>
      </c>
      <c r="AR219" s="2">
        <v>145</v>
      </c>
      <c r="AS219" s="2">
        <v>1</v>
      </c>
      <c r="AT219" s="2">
        <v>2</v>
      </c>
      <c r="AU219" s="2">
        <v>0</v>
      </c>
      <c r="AV219" s="2">
        <v>1</v>
      </c>
      <c r="AW219" s="2">
        <v>2</v>
      </c>
      <c r="AX219" s="2"/>
      <c r="AY219" s="6">
        <v>1</v>
      </c>
      <c r="AZ219" s="2">
        <v>1</v>
      </c>
      <c r="BA219" s="2"/>
      <c r="BB219" s="2">
        <v>82</v>
      </c>
      <c r="BC219" s="2">
        <v>3</v>
      </c>
      <c r="BD219" s="2"/>
      <c r="BE219" s="2"/>
      <c r="BF219" s="2"/>
    </row>
    <row r="220" spans="1:58" ht="12.75">
      <c r="A220" s="27" t="s">
        <v>824</v>
      </c>
      <c r="B220" s="2">
        <v>9</v>
      </c>
      <c r="C220" s="2" t="s">
        <v>825</v>
      </c>
      <c r="D220" s="2" t="s">
        <v>324</v>
      </c>
      <c r="E220" s="2" t="s">
        <v>826</v>
      </c>
      <c r="F220" s="2">
        <v>3</v>
      </c>
      <c r="G220" s="4">
        <v>1970</v>
      </c>
      <c r="H220" s="2">
        <v>8</v>
      </c>
      <c r="I220" s="2">
        <v>3</v>
      </c>
      <c r="J220" s="2">
        <v>3</v>
      </c>
      <c r="K220" s="2">
        <v>1</v>
      </c>
      <c r="L220" s="2">
        <v>1</v>
      </c>
      <c r="M220" s="2">
        <v>3</v>
      </c>
      <c r="N220" s="2"/>
      <c r="O220" s="2">
        <v>1</v>
      </c>
      <c r="P220" s="2">
        <v>4</v>
      </c>
      <c r="Q220" s="2">
        <v>51</v>
      </c>
      <c r="R220" s="2">
        <v>2</v>
      </c>
      <c r="S220" s="2">
        <v>2</v>
      </c>
      <c r="T220" s="2">
        <v>2</v>
      </c>
      <c r="U220" s="2">
        <v>2</v>
      </c>
      <c r="V220" s="2">
        <v>4</v>
      </c>
      <c r="W220" s="2">
        <v>6</v>
      </c>
      <c r="X220" s="2">
        <v>3</v>
      </c>
      <c r="Y220" s="2">
        <v>1</v>
      </c>
      <c r="Z220" s="2">
        <v>3</v>
      </c>
      <c r="AA220" s="2">
        <v>1</v>
      </c>
      <c r="AB220" s="2">
        <v>73.14</v>
      </c>
      <c r="AC220" s="6">
        <v>10874</v>
      </c>
      <c r="AD220" s="2">
        <v>501</v>
      </c>
      <c r="AE220" s="2">
        <v>0.0002</v>
      </c>
      <c r="AF220" s="2">
        <v>2</v>
      </c>
      <c r="AG220" s="2">
        <v>4</v>
      </c>
      <c r="AH220" s="2">
        <v>88</v>
      </c>
      <c r="AI220" s="2">
        <v>88</v>
      </c>
      <c r="AJ220" s="2">
        <v>0</v>
      </c>
      <c r="AK220" s="2">
        <v>1</v>
      </c>
      <c r="AL220" s="2">
        <v>1</v>
      </c>
      <c r="AM220" s="2"/>
      <c r="AN220" s="2">
        <v>3</v>
      </c>
      <c r="AO220" s="2">
        <v>-1</v>
      </c>
      <c r="AP220" s="98"/>
      <c r="AQ220" s="2">
        <v>21</v>
      </c>
      <c r="AR220" s="2">
        <v>168</v>
      </c>
      <c r="AS220" s="2">
        <v>1</v>
      </c>
      <c r="AT220" s="2">
        <v>2</v>
      </c>
      <c r="AU220" s="2"/>
      <c r="AV220" s="2">
        <v>1</v>
      </c>
      <c r="AW220" s="2">
        <v>3</v>
      </c>
      <c r="AX220" s="2"/>
      <c r="AY220" s="6">
        <v>1</v>
      </c>
      <c r="AZ220" s="2">
        <v>2</v>
      </c>
      <c r="BA220" s="2"/>
      <c r="BB220" s="2">
        <v>125</v>
      </c>
      <c r="BC220" s="2">
        <v>3</v>
      </c>
      <c r="BD220" s="2"/>
      <c r="BE220" s="2"/>
      <c r="BF220" s="2"/>
    </row>
    <row r="221" spans="1:58" ht="12.75">
      <c r="A221" s="27" t="s">
        <v>827</v>
      </c>
      <c r="B221" s="2">
        <v>9</v>
      </c>
      <c r="C221" s="2" t="s">
        <v>828</v>
      </c>
      <c r="D221" s="2" t="s">
        <v>829</v>
      </c>
      <c r="E221" s="2" t="s">
        <v>830</v>
      </c>
      <c r="F221" s="2">
        <v>3</v>
      </c>
      <c r="G221" s="4">
        <v>1975</v>
      </c>
      <c r="H221" s="2">
        <v>5</v>
      </c>
      <c r="I221" s="2">
        <v>14</v>
      </c>
      <c r="J221" s="2">
        <v>18</v>
      </c>
      <c r="K221" s="2">
        <v>1</v>
      </c>
      <c r="L221" s="2">
        <v>1</v>
      </c>
      <c r="M221" s="2">
        <v>3</v>
      </c>
      <c r="N221" s="2"/>
      <c r="O221" s="2">
        <v>1</v>
      </c>
      <c r="P221" s="2">
        <v>3</v>
      </c>
      <c r="Q221" s="2">
        <v>97</v>
      </c>
      <c r="R221" s="2">
        <v>2</v>
      </c>
      <c r="S221" s="2">
        <v>2</v>
      </c>
      <c r="T221" s="2">
        <v>1</v>
      </c>
      <c r="U221" s="2">
        <v>1</v>
      </c>
      <c r="V221" s="2">
        <v>4</v>
      </c>
      <c r="W221" s="2">
        <v>6</v>
      </c>
      <c r="X221" s="2">
        <v>3</v>
      </c>
      <c r="Y221" s="2">
        <v>1</v>
      </c>
      <c r="Z221" s="2">
        <v>3</v>
      </c>
      <c r="AA221" s="2">
        <v>1</v>
      </c>
      <c r="AB221" s="2">
        <v>39.3</v>
      </c>
      <c r="AC221" s="6">
        <v>8761</v>
      </c>
      <c r="AD221" s="2">
        <v>501</v>
      </c>
      <c r="AE221" s="2">
        <v>0.0018</v>
      </c>
      <c r="AF221" s="2">
        <v>1</v>
      </c>
      <c r="AG221" s="2">
        <v>3</v>
      </c>
      <c r="AH221" s="2">
        <v>177</v>
      </c>
      <c r="AI221" s="2">
        <v>177</v>
      </c>
      <c r="AJ221" s="2">
        <v>0</v>
      </c>
      <c r="AK221" s="2">
        <v>1</v>
      </c>
      <c r="AL221" s="2">
        <v>1</v>
      </c>
      <c r="AM221" s="2"/>
      <c r="AN221" s="2">
        <v>2.5</v>
      </c>
      <c r="AO221" s="2">
        <v>-1</v>
      </c>
      <c r="AP221" s="2">
        <v>3</v>
      </c>
      <c r="AQ221" s="2">
        <v>33.1</v>
      </c>
      <c r="AR221" s="2">
        <v>290</v>
      </c>
      <c r="AS221" s="2">
        <v>1</v>
      </c>
      <c r="AT221" s="2">
        <v>2</v>
      </c>
      <c r="AU221" s="2">
        <v>18</v>
      </c>
      <c r="AV221" s="2">
        <v>1</v>
      </c>
      <c r="AW221" s="2">
        <v>2</v>
      </c>
      <c r="AX221" s="2"/>
      <c r="AY221" s="6">
        <v>3</v>
      </c>
      <c r="AZ221" s="2">
        <v>1</v>
      </c>
      <c r="BA221" s="2"/>
      <c r="BB221" s="2">
        <v>920</v>
      </c>
      <c r="BC221" s="2">
        <v>3</v>
      </c>
      <c r="BD221" s="2"/>
      <c r="BE221" s="2"/>
      <c r="BF221" s="2"/>
    </row>
    <row r="222" spans="1:58" ht="12.75">
      <c r="A222" s="27" t="s">
        <v>831</v>
      </c>
      <c r="B222" s="2">
        <v>9</v>
      </c>
      <c r="C222" s="2" t="s">
        <v>479</v>
      </c>
      <c r="D222" s="2" t="s">
        <v>832</v>
      </c>
      <c r="E222" s="2" t="s">
        <v>833</v>
      </c>
      <c r="F222" s="2">
        <v>2</v>
      </c>
      <c r="G222" s="4">
        <v>1959</v>
      </c>
      <c r="H222" s="2">
        <v>5</v>
      </c>
      <c r="I222" s="2">
        <v>13</v>
      </c>
      <c r="J222" s="2">
        <v>15</v>
      </c>
      <c r="K222" s="2">
        <v>1</v>
      </c>
      <c r="L222" s="2">
        <v>1</v>
      </c>
      <c r="M222" s="2">
        <v>3</v>
      </c>
      <c r="N222" s="2"/>
      <c r="O222" s="2">
        <v>1</v>
      </c>
      <c r="P222" s="2">
        <v>2</v>
      </c>
      <c r="Q222" s="2">
        <v>34</v>
      </c>
      <c r="R222" s="2">
        <v>2</v>
      </c>
      <c r="S222" s="2">
        <v>2</v>
      </c>
      <c r="T222" s="2">
        <v>2</v>
      </c>
      <c r="U222" s="2">
        <v>2</v>
      </c>
      <c r="V222" s="2">
        <v>4.5</v>
      </c>
      <c r="W222" s="2">
        <v>5</v>
      </c>
      <c r="X222" s="2">
        <v>2</v>
      </c>
      <c r="Y222" s="2">
        <v>1</v>
      </c>
      <c r="Z222" s="2">
        <v>3</v>
      </c>
      <c r="AA222" s="2">
        <v>1</v>
      </c>
      <c r="AB222" s="2">
        <v>4.23</v>
      </c>
      <c r="AC222" s="6">
        <v>1634</v>
      </c>
      <c r="AD222" s="2">
        <v>501</v>
      </c>
      <c r="AE222" s="2">
        <v>0.0016</v>
      </c>
      <c r="AF222" s="2">
        <v>2</v>
      </c>
      <c r="AG222" s="2">
        <v>1</v>
      </c>
      <c r="AH222" s="2">
        <v>64</v>
      </c>
      <c r="AI222" s="2">
        <v>43</v>
      </c>
      <c r="AJ222" s="2">
        <v>0</v>
      </c>
      <c r="AK222" s="2">
        <v>1</v>
      </c>
      <c r="AL222" s="2">
        <v>2</v>
      </c>
      <c r="AM222" s="2"/>
      <c r="AN222" s="2">
        <v>4</v>
      </c>
      <c r="AO222" s="2">
        <v>-1</v>
      </c>
      <c r="AP222" s="7">
        <v>3</v>
      </c>
      <c r="AQ222" s="2">
        <v>11.7</v>
      </c>
      <c r="AR222" s="2">
        <v>68</v>
      </c>
      <c r="AS222" s="2">
        <v>1</v>
      </c>
      <c r="AT222" s="2">
        <v>2</v>
      </c>
      <c r="AU222" s="2">
        <v>9</v>
      </c>
      <c r="AV222" s="2">
        <v>1</v>
      </c>
      <c r="AW222" s="2">
        <v>2</v>
      </c>
      <c r="AX222" s="2">
        <v>1</v>
      </c>
      <c r="AY222" s="6">
        <v>3</v>
      </c>
      <c r="AZ222" s="2">
        <v>1</v>
      </c>
      <c r="BA222" s="2"/>
      <c r="BB222" s="2">
        <v>509</v>
      </c>
      <c r="BC222" s="2">
        <v>3</v>
      </c>
      <c r="BD222" s="2"/>
      <c r="BE222" s="2"/>
      <c r="BF222" s="2"/>
    </row>
    <row r="223" spans="1:58" ht="12.75">
      <c r="A223" s="76" t="s">
        <v>834</v>
      </c>
      <c r="B223" s="71">
        <v>4</v>
      </c>
      <c r="C223" s="71" t="s">
        <v>310</v>
      </c>
      <c r="D223" s="71" t="s">
        <v>615</v>
      </c>
      <c r="E223" s="71" t="s">
        <v>835</v>
      </c>
      <c r="F223" s="71">
        <v>2</v>
      </c>
      <c r="G223" s="71" t="s">
        <v>836</v>
      </c>
      <c r="H223" s="72">
        <v>3</v>
      </c>
      <c r="I223" s="71">
        <v>27</v>
      </c>
      <c r="J223" s="71">
        <v>40</v>
      </c>
      <c r="K223" s="71">
        <v>1</v>
      </c>
      <c r="L223" s="71">
        <v>2</v>
      </c>
      <c r="M223" s="71"/>
      <c r="N223" s="71">
        <v>6.5</v>
      </c>
      <c r="O223" s="71">
        <v>1</v>
      </c>
      <c r="P223" s="71">
        <v>3</v>
      </c>
      <c r="Q223" s="71">
        <v>68</v>
      </c>
      <c r="R223" s="71">
        <v>2</v>
      </c>
      <c r="S223" s="71">
        <v>2</v>
      </c>
      <c r="T223" s="71">
        <v>2</v>
      </c>
      <c r="U223" s="71">
        <v>2</v>
      </c>
      <c r="V223" s="71">
        <v>4</v>
      </c>
      <c r="W223" s="71" t="s">
        <v>837</v>
      </c>
      <c r="X223" s="71">
        <v>3</v>
      </c>
      <c r="Y223" s="71" t="s">
        <v>487</v>
      </c>
      <c r="Z223" s="71">
        <v>2</v>
      </c>
      <c r="AA223" s="71">
        <v>3</v>
      </c>
      <c r="AB223" s="71">
        <v>82.21</v>
      </c>
      <c r="AC223" s="73">
        <v>7632</v>
      </c>
      <c r="AD223" s="71"/>
      <c r="AE223" s="71">
        <v>0.0007</v>
      </c>
      <c r="AF223" s="71">
        <v>2</v>
      </c>
      <c r="AG223" s="71">
        <v>4</v>
      </c>
      <c r="AH223" s="71">
        <v>59.4</v>
      </c>
      <c r="AI223" s="71">
        <v>54.5</v>
      </c>
      <c r="AJ223" s="71">
        <v>0</v>
      </c>
      <c r="AK223" s="71">
        <v>2</v>
      </c>
      <c r="AL223" s="71">
        <v>2</v>
      </c>
      <c r="AM223" s="71">
        <v>6.5</v>
      </c>
      <c r="AN223" s="71">
        <v>5.25</v>
      </c>
      <c r="AO223" s="71">
        <v>0</v>
      </c>
      <c r="AP223" s="71">
        <v>71</v>
      </c>
      <c r="AQ223" s="71">
        <v>13</v>
      </c>
      <c r="AR223" s="71">
        <v>193</v>
      </c>
      <c r="AS223" s="71">
        <v>2</v>
      </c>
      <c r="AT223" s="71">
        <v>2</v>
      </c>
      <c r="AU223" s="71">
        <v>12.5</v>
      </c>
      <c r="AV223" s="71">
        <v>1</v>
      </c>
      <c r="AW223" s="71"/>
      <c r="AX223" s="71"/>
      <c r="AY223" s="71">
        <v>2</v>
      </c>
      <c r="AZ223" s="71">
        <v>1</v>
      </c>
      <c r="BA223" s="71"/>
      <c r="BB223" s="71">
        <v>485</v>
      </c>
      <c r="BC223" s="71">
        <v>2</v>
      </c>
      <c r="BD223" s="71"/>
      <c r="BE223" s="71"/>
      <c r="BF223" s="71"/>
    </row>
    <row r="224" spans="1:58" ht="12.75">
      <c r="A224" s="76" t="s">
        <v>838</v>
      </c>
      <c r="B224" s="71">
        <v>4</v>
      </c>
      <c r="C224" s="71" t="s">
        <v>638</v>
      </c>
      <c r="D224" s="71" t="s">
        <v>639</v>
      </c>
      <c r="E224" s="71" t="s">
        <v>839</v>
      </c>
      <c r="F224" s="71">
        <v>2</v>
      </c>
      <c r="G224" s="71">
        <v>1960</v>
      </c>
      <c r="H224" s="72">
        <v>3</v>
      </c>
      <c r="I224" s="71">
        <v>37</v>
      </c>
      <c r="J224" s="71">
        <v>46</v>
      </c>
      <c r="K224" s="71">
        <v>3</v>
      </c>
      <c r="L224" s="71">
        <v>1</v>
      </c>
      <c r="M224" s="71">
        <v>2</v>
      </c>
      <c r="N224" s="71">
        <v>12.7</v>
      </c>
      <c r="O224" s="71">
        <v>1</v>
      </c>
      <c r="P224" s="71">
        <v>3</v>
      </c>
      <c r="Q224" s="71">
        <v>53</v>
      </c>
      <c r="R224" s="71">
        <v>2</v>
      </c>
      <c r="S224" s="71">
        <v>2</v>
      </c>
      <c r="T224" s="71">
        <v>1</v>
      </c>
      <c r="U224" s="71">
        <v>2</v>
      </c>
      <c r="V224" s="71">
        <v>2</v>
      </c>
      <c r="W224" s="71">
        <v>7</v>
      </c>
      <c r="X224" s="71">
        <v>7</v>
      </c>
      <c r="Y224" s="71">
        <v>2</v>
      </c>
      <c r="Z224" s="71">
        <v>1</v>
      </c>
      <c r="AA224" s="71">
        <v>3</v>
      </c>
      <c r="AB224" s="71">
        <v>50.9</v>
      </c>
      <c r="AC224" s="73">
        <v>7292</v>
      </c>
      <c r="AD224" s="71">
        <v>501</v>
      </c>
      <c r="AE224" s="71">
        <v>0.0003</v>
      </c>
      <c r="AF224" s="71">
        <v>1</v>
      </c>
      <c r="AG224" s="71">
        <v>3</v>
      </c>
      <c r="AH224" s="71">
        <v>56</v>
      </c>
      <c r="AI224" s="71">
        <v>38</v>
      </c>
      <c r="AJ224" s="71">
        <v>0</v>
      </c>
      <c r="AK224" s="71">
        <v>1</v>
      </c>
      <c r="AL224" s="71">
        <v>2</v>
      </c>
      <c r="AM224" s="71">
        <v>18.7</v>
      </c>
      <c r="AN224" s="71">
        <v>2.33</v>
      </c>
      <c r="AO224" s="71"/>
      <c r="AP224" s="71">
        <v>59</v>
      </c>
      <c r="AQ224" s="71">
        <v>15.5</v>
      </c>
      <c r="AR224" s="71">
        <v>152</v>
      </c>
      <c r="AS224" s="71">
        <v>2</v>
      </c>
      <c r="AT224" s="71">
        <v>2</v>
      </c>
      <c r="AU224" s="71">
        <v>9</v>
      </c>
      <c r="AV224" s="71">
        <v>1</v>
      </c>
      <c r="AW224" s="71"/>
      <c r="AX224" s="71"/>
      <c r="AY224" s="71">
        <v>1</v>
      </c>
      <c r="AZ224" s="71">
        <v>2</v>
      </c>
      <c r="BA224" s="71"/>
      <c r="BB224" s="71">
        <v>908</v>
      </c>
      <c r="BC224" s="71"/>
      <c r="BD224" s="71"/>
      <c r="BE224" s="71" t="s">
        <v>190</v>
      </c>
      <c r="BF224" s="71"/>
    </row>
    <row r="225" spans="1:58" ht="12.75">
      <c r="A225" s="99" t="s">
        <v>840</v>
      </c>
      <c r="B225" s="100">
        <v>4</v>
      </c>
      <c r="C225" s="100" t="s">
        <v>841</v>
      </c>
      <c r="D225" s="101" t="s">
        <v>295</v>
      </c>
      <c r="E225" s="100" t="s">
        <v>842</v>
      </c>
      <c r="F225" s="100">
        <v>2</v>
      </c>
      <c r="G225" s="100" t="s">
        <v>843</v>
      </c>
      <c r="H225" s="64">
        <v>3</v>
      </c>
      <c r="I225" s="100">
        <v>23</v>
      </c>
      <c r="J225" s="100">
        <v>28</v>
      </c>
      <c r="K225" s="100">
        <v>3</v>
      </c>
      <c r="L225" s="100">
        <v>2</v>
      </c>
      <c r="M225" s="100">
        <v>2</v>
      </c>
      <c r="N225" s="100">
        <v>4</v>
      </c>
      <c r="O225" s="100">
        <v>2</v>
      </c>
      <c r="P225" s="100">
        <v>6</v>
      </c>
      <c r="Q225" s="100">
        <v>56.8</v>
      </c>
      <c r="R225" s="100">
        <v>2</v>
      </c>
      <c r="S225" s="100">
        <v>2</v>
      </c>
      <c r="T225" s="100">
        <v>2</v>
      </c>
      <c r="U225" s="100">
        <v>2</v>
      </c>
      <c r="V225" s="100">
        <v>4</v>
      </c>
      <c r="W225" s="100">
        <v>6</v>
      </c>
      <c r="X225" s="100">
        <v>3</v>
      </c>
      <c r="Y225" s="100" t="s">
        <v>487</v>
      </c>
      <c r="Z225" s="100">
        <v>3</v>
      </c>
      <c r="AA225" s="100">
        <v>3</v>
      </c>
      <c r="AB225" s="100">
        <v>116.3</v>
      </c>
      <c r="AC225" s="102">
        <v>12184</v>
      </c>
      <c r="AD225" s="100">
        <v>501</v>
      </c>
      <c r="AE225" s="100">
        <v>0.0007</v>
      </c>
      <c r="AF225" s="100"/>
      <c r="AG225" s="100">
        <v>3</v>
      </c>
      <c r="AH225" s="100">
        <v>82</v>
      </c>
      <c r="AI225" s="100">
        <v>79</v>
      </c>
      <c r="AJ225" s="100">
        <v>0</v>
      </c>
      <c r="AK225" s="100" t="s">
        <v>487</v>
      </c>
      <c r="AL225" s="100">
        <v>2</v>
      </c>
      <c r="AM225" s="100">
        <v>7.7</v>
      </c>
      <c r="AN225" s="100">
        <v>6</v>
      </c>
      <c r="AO225" s="100"/>
      <c r="AP225" s="100">
        <v>56</v>
      </c>
      <c r="AQ225" s="100">
        <v>20.3</v>
      </c>
      <c r="AR225" s="100">
        <v>310</v>
      </c>
      <c r="AS225" s="100">
        <v>3</v>
      </c>
      <c r="AT225" s="100">
        <v>2</v>
      </c>
      <c r="AU225" s="100">
        <v>12</v>
      </c>
      <c r="AV225" s="100">
        <v>2</v>
      </c>
      <c r="AW225" s="100"/>
      <c r="AX225" s="100"/>
      <c r="AY225" s="100" t="s">
        <v>844</v>
      </c>
      <c r="AZ225" s="100">
        <v>2</v>
      </c>
      <c r="BA225" s="100"/>
      <c r="BB225" s="100">
        <v>1298</v>
      </c>
      <c r="BC225" s="100"/>
      <c r="BD225" s="100"/>
      <c r="BE225" s="100"/>
      <c r="BF225" s="100"/>
    </row>
    <row r="226" spans="1:58" ht="12.75">
      <c r="A226" s="103" t="s">
        <v>845</v>
      </c>
      <c r="B226" s="104">
        <v>5</v>
      </c>
      <c r="C226" s="104" t="s">
        <v>323</v>
      </c>
      <c r="D226" s="104" t="s">
        <v>352</v>
      </c>
      <c r="E226" s="104" t="s">
        <v>846</v>
      </c>
      <c r="F226" s="104">
        <v>1</v>
      </c>
      <c r="G226" s="104">
        <v>1971</v>
      </c>
      <c r="H226" s="72">
        <v>3</v>
      </c>
      <c r="I226" s="104">
        <v>35</v>
      </c>
      <c r="J226" s="104">
        <v>48</v>
      </c>
      <c r="K226" s="104">
        <v>1</v>
      </c>
      <c r="L226" s="104">
        <v>1</v>
      </c>
      <c r="M226" s="104">
        <v>2</v>
      </c>
      <c r="N226" s="105" t="s">
        <v>492</v>
      </c>
      <c r="O226" s="104">
        <v>2</v>
      </c>
      <c r="P226" s="104">
        <v>3</v>
      </c>
      <c r="Q226" s="104">
        <v>44.25</v>
      </c>
      <c r="R226" s="104">
        <v>2</v>
      </c>
      <c r="S226" s="104">
        <v>2</v>
      </c>
      <c r="T226" s="104">
        <v>2</v>
      </c>
      <c r="U226" s="104">
        <v>2</v>
      </c>
      <c r="V226" s="104">
        <v>4</v>
      </c>
      <c r="W226" s="104">
        <v>6</v>
      </c>
      <c r="X226" s="104"/>
      <c r="Y226" s="104">
        <v>1</v>
      </c>
      <c r="Z226" s="104">
        <v>2</v>
      </c>
      <c r="AA226" s="104">
        <v>3</v>
      </c>
      <c r="AB226" s="104">
        <v>144.4</v>
      </c>
      <c r="AC226" s="72">
        <v>8427</v>
      </c>
      <c r="AD226" s="104">
        <v>501</v>
      </c>
      <c r="AE226" s="104">
        <v>0.001</v>
      </c>
      <c r="AF226" s="104">
        <v>1</v>
      </c>
      <c r="AG226" s="104">
        <v>3</v>
      </c>
      <c r="AH226" s="104">
        <v>60</v>
      </c>
      <c r="AI226" s="104">
        <v>36</v>
      </c>
      <c r="AJ226" s="104">
        <v>15</v>
      </c>
      <c r="AK226" s="104">
        <v>2</v>
      </c>
      <c r="AL226" s="104">
        <v>5</v>
      </c>
      <c r="AM226" s="104">
        <v>2.5</v>
      </c>
      <c r="AN226" s="104">
        <v>3</v>
      </c>
      <c r="AO226" s="104" t="s">
        <v>847</v>
      </c>
      <c r="AP226" s="106">
        <v>0.65</v>
      </c>
      <c r="AQ226" s="104">
        <v>17.6</v>
      </c>
      <c r="AR226" s="104">
        <v>128</v>
      </c>
      <c r="AS226" s="104">
        <v>1</v>
      </c>
      <c r="AT226" s="104">
        <v>2</v>
      </c>
      <c r="AU226" s="104">
        <v>16</v>
      </c>
      <c r="AV226" s="104"/>
      <c r="AW226" s="104"/>
      <c r="AX226" s="104"/>
      <c r="AY226" s="104">
        <v>3</v>
      </c>
      <c r="AZ226" s="104"/>
      <c r="BA226" s="104"/>
      <c r="BB226" s="104">
        <v>1133</v>
      </c>
      <c r="BC226" s="104"/>
      <c r="BD226" s="104"/>
      <c r="BE226" s="104"/>
      <c r="BF226" s="104"/>
    </row>
    <row r="227" spans="1:58" ht="12.75">
      <c r="A227" s="65" t="s">
        <v>848</v>
      </c>
      <c r="B227" s="66">
        <v>5</v>
      </c>
      <c r="C227" s="66" t="s">
        <v>489</v>
      </c>
      <c r="D227" s="66" t="s">
        <v>849</v>
      </c>
      <c r="E227" s="66" t="s">
        <v>850</v>
      </c>
      <c r="F227" s="66">
        <v>1</v>
      </c>
      <c r="G227" s="66">
        <v>1983</v>
      </c>
      <c r="H227" s="64">
        <v>3</v>
      </c>
      <c r="I227" s="66">
        <v>23</v>
      </c>
      <c r="J227" s="66">
        <v>28</v>
      </c>
      <c r="K227" s="66">
        <v>3</v>
      </c>
      <c r="L227" s="66">
        <v>2</v>
      </c>
      <c r="M227" s="66">
        <v>2</v>
      </c>
      <c r="N227" s="66" t="s">
        <v>190</v>
      </c>
      <c r="O227" s="66">
        <v>2</v>
      </c>
      <c r="P227" s="66">
        <v>3</v>
      </c>
      <c r="Q227" s="66">
        <v>82</v>
      </c>
      <c r="R227" s="66">
        <v>2</v>
      </c>
      <c r="S227" s="66">
        <v>2</v>
      </c>
      <c r="T227" s="66">
        <v>2</v>
      </c>
      <c r="U227" s="66">
        <v>2</v>
      </c>
      <c r="V227" s="66">
        <v>4</v>
      </c>
      <c r="W227" s="66">
        <v>6</v>
      </c>
      <c r="X227" s="66"/>
      <c r="Y227" s="66">
        <v>2</v>
      </c>
      <c r="Z227" s="66">
        <v>2</v>
      </c>
      <c r="AA227" s="66">
        <v>3</v>
      </c>
      <c r="AB227" s="66">
        <v>116.53</v>
      </c>
      <c r="AC227" s="66">
        <v>8688</v>
      </c>
      <c r="AD227" s="66">
        <v>501</v>
      </c>
      <c r="AE227" s="66">
        <v>0.00137</v>
      </c>
      <c r="AF227" s="66">
        <v>1</v>
      </c>
      <c r="AG227" s="66">
        <v>3</v>
      </c>
      <c r="AH227" s="66">
        <v>46</v>
      </c>
      <c r="AI227" s="66">
        <v>69</v>
      </c>
      <c r="AJ227" s="66">
        <v>0</v>
      </c>
      <c r="AK227" s="64">
        <v>2</v>
      </c>
      <c r="AL227" s="66">
        <v>2</v>
      </c>
      <c r="AM227" s="107">
        <v>5.25</v>
      </c>
      <c r="AN227" s="66">
        <v>3.83</v>
      </c>
      <c r="AO227" s="66"/>
      <c r="AP227" s="67">
        <v>0.52</v>
      </c>
      <c r="AQ227" s="66">
        <v>21.74</v>
      </c>
      <c r="AR227" s="66">
        <v>212</v>
      </c>
      <c r="AS227" s="66">
        <v>1</v>
      </c>
      <c r="AT227" s="66">
        <v>2</v>
      </c>
      <c r="AU227" s="66">
        <v>7</v>
      </c>
      <c r="AV227" s="66"/>
      <c r="AW227" s="66"/>
      <c r="AX227" s="66"/>
      <c r="AY227" s="66">
        <v>1</v>
      </c>
      <c r="AZ227" s="66">
        <v>1</v>
      </c>
      <c r="BA227" s="66"/>
      <c r="BB227" s="66">
        <v>982</v>
      </c>
      <c r="BC227" s="66"/>
      <c r="BD227" s="66"/>
      <c r="BE227" s="66"/>
      <c r="BF227" s="66"/>
    </row>
    <row r="228" spans="1:58" ht="12.75">
      <c r="A228" s="65" t="s">
        <v>851</v>
      </c>
      <c r="B228" s="66">
        <v>5</v>
      </c>
      <c r="C228" s="66" t="s">
        <v>683</v>
      </c>
      <c r="D228" s="66" t="s">
        <v>700</v>
      </c>
      <c r="E228" s="66" t="s">
        <v>852</v>
      </c>
      <c r="F228" s="66">
        <v>2</v>
      </c>
      <c r="G228" s="66">
        <v>1960</v>
      </c>
      <c r="H228" s="64">
        <v>3</v>
      </c>
      <c r="I228" s="66">
        <v>25</v>
      </c>
      <c r="J228" s="66">
        <v>29</v>
      </c>
      <c r="K228" s="66">
        <v>3</v>
      </c>
      <c r="L228" s="66">
        <v>2</v>
      </c>
      <c r="M228" s="66">
        <v>2</v>
      </c>
      <c r="N228" s="66" t="s">
        <v>190</v>
      </c>
      <c r="O228" s="66">
        <v>1</v>
      </c>
      <c r="P228" s="66">
        <v>3</v>
      </c>
      <c r="Q228" s="66">
        <v>45.5</v>
      </c>
      <c r="R228" s="66">
        <v>2</v>
      </c>
      <c r="S228" s="66">
        <v>2</v>
      </c>
      <c r="T228" s="66">
        <v>2</v>
      </c>
      <c r="U228" s="66">
        <v>2</v>
      </c>
      <c r="V228" s="66">
        <v>5</v>
      </c>
      <c r="W228" s="66">
        <v>4</v>
      </c>
      <c r="X228" s="66"/>
      <c r="Y228" s="66"/>
      <c r="Z228" s="66">
        <v>2</v>
      </c>
      <c r="AA228" s="66">
        <v>3</v>
      </c>
      <c r="AB228" s="66">
        <v>26.2</v>
      </c>
      <c r="AC228" s="66">
        <v>5730</v>
      </c>
      <c r="AD228" s="66">
        <v>501</v>
      </c>
      <c r="AE228" s="66">
        <v>0.0005</v>
      </c>
      <c r="AF228" s="66">
        <v>1</v>
      </c>
      <c r="AG228" s="66">
        <v>3</v>
      </c>
      <c r="AH228" s="66">
        <v>90</v>
      </c>
      <c r="AI228" s="66">
        <v>91.5</v>
      </c>
      <c r="AJ228" s="66">
        <v>0</v>
      </c>
      <c r="AK228" s="66">
        <v>1</v>
      </c>
      <c r="AL228" s="66">
        <v>2</v>
      </c>
      <c r="AM228" s="66">
        <v>3</v>
      </c>
      <c r="AN228" s="66">
        <v>2</v>
      </c>
      <c r="AO228" s="66"/>
      <c r="AP228" s="67">
        <v>0.7</v>
      </c>
      <c r="AQ228" s="66">
        <v>15.8</v>
      </c>
      <c r="AR228" s="66">
        <v>125</v>
      </c>
      <c r="AS228" s="66">
        <v>1</v>
      </c>
      <c r="AT228" s="66">
        <v>2</v>
      </c>
      <c r="AU228" s="66">
        <v>16</v>
      </c>
      <c r="AV228" s="66"/>
      <c r="AW228" s="66"/>
      <c r="AX228" s="66" t="s">
        <v>853</v>
      </c>
      <c r="AY228" s="66">
        <v>1</v>
      </c>
      <c r="AZ228" s="66">
        <v>2</v>
      </c>
      <c r="BA228" s="66"/>
      <c r="BB228" s="66">
        <v>842</v>
      </c>
      <c r="BC228" s="66">
        <v>3</v>
      </c>
      <c r="BD228" s="66"/>
      <c r="BE228" s="66"/>
      <c r="BF228" s="66"/>
    </row>
    <row r="229" spans="1:58" ht="12.75">
      <c r="A229" s="108" t="s">
        <v>854</v>
      </c>
      <c r="B229" s="100">
        <v>7</v>
      </c>
      <c r="C229" s="100" t="s">
        <v>419</v>
      </c>
      <c r="D229" s="100" t="s">
        <v>480</v>
      </c>
      <c r="E229" s="100" t="s">
        <v>855</v>
      </c>
      <c r="F229" s="100">
        <v>2</v>
      </c>
      <c r="G229" s="100">
        <v>1959</v>
      </c>
      <c r="H229" s="64">
        <v>3</v>
      </c>
      <c r="I229" s="100">
        <v>38</v>
      </c>
      <c r="J229" s="100">
        <v>43</v>
      </c>
      <c r="K229" s="100">
        <v>1</v>
      </c>
      <c r="L229" s="100">
        <v>1</v>
      </c>
      <c r="M229" s="100">
        <v>2</v>
      </c>
      <c r="N229" s="100"/>
      <c r="O229" s="100"/>
      <c r="P229" s="100">
        <v>4</v>
      </c>
      <c r="Q229" s="100">
        <v>108</v>
      </c>
      <c r="R229" s="100">
        <v>1</v>
      </c>
      <c r="S229" s="100">
        <v>2</v>
      </c>
      <c r="T229" s="100">
        <v>1</v>
      </c>
      <c r="U229" s="100">
        <v>2</v>
      </c>
      <c r="V229" s="100"/>
      <c r="W229" s="100"/>
      <c r="X229" s="100"/>
      <c r="Y229" s="100"/>
      <c r="Z229" s="100">
        <v>1</v>
      </c>
      <c r="AA229" s="100">
        <v>3</v>
      </c>
      <c r="AB229" s="100">
        <v>2025</v>
      </c>
      <c r="AC229" s="109">
        <v>45900</v>
      </c>
      <c r="AD229" s="100"/>
      <c r="AE229" s="100">
        <v>0.00042</v>
      </c>
      <c r="AF229" s="100">
        <v>1</v>
      </c>
      <c r="AG229" s="100">
        <v>3</v>
      </c>
      <c r="AH229" s="100">
        <v>143</v>
      </c>
      <c r="AI229" s="100">
        <v>143</v>
      </c>
      <c r="AJ229" s="100">
        <v>15</v>
      </c>
      <c r="AK229" s="100">
        <v>2</v>
      </c>
      <c r="AL229" s="100">
        <v>2</v>
      </c>
      <c r="AM229" s="100">
        <v>5.5</v>
      </c>
      <c r="AN229" s="100">
        <v>4</v>
      </c>
      <c r="AO229" s="100"/>
      <c r="AP229" s="100"/>
      <c r="AQ229" s="100">
        <v>35</v>
      </c>
      <c r="AR229" s="100">
        <v>428</v>
      </c>
      <c r="AS229" s="100"/>
      <c r="AT229" s="100">
        <v>1</v>
      </c>
      <c r="AU229" s="100"/>
      <c r="AV229" s="100"/>
      <c r="AW229" s="100"/>
      <c r="AX229" s="100"/>
      <c r="AY229" s="100">
        <v>1</v>
      </c>
      <c r="AZ229" s="100"/>
      <c r="BA229" s="100"/>
      <c r="BB229" s="100"/>
      <c r="BC229" s="100"/>
      <c r="BD229" s="100"/>
      <c r="BE229" s="100"/>
      <c r="BF229" s="100"/>
    </row>
    <row r="230" spans="1:58" ht="12.75">
      <c r="A230" s="108" t="s">
        <v>856</v>
      </c>
      <c r="B230" s="100">
        <v>7</v>
      </c>
      <c r="C230" s="100" t="s">
        <v>769</v>
      </c>
      <c r="D230" s="100" t="s">
        <v>857</v>
      </c>
      <c r="E230" s="100" t="s">
        <v>858</v>
      </c>
      <c r="F230" s="100">
        <v>2</v>
      </c>
      <c r="G230" s="100">
        <v>1924</v>
      </c>
      <c r="H230" s="64"/>
      <c r="I230" s="100">
        <v>19</v>
      </c>
      <c r="J230" s="100">
        <v>28</v>
      </c>
      <c r="K230" s="100">
        <v>1</v>
      </c>
      <c r="L230" s="100">
        <v>1</v>
      </c>
      <c r="M230" s="100"/>
      <c r="N230" s="100"/>
      <c r="O230" s="100"/>
      <c r="P230" s="100">
        <v>2</v>
      </c>
      <c r="Q230" s="100">
        <v>42</v>
      </c>
      <c r="R230" s="100"/>
      <c r="S230" s="100"/>
      <c r="T230" s="100"/>
      <c r="U230" s="100"/>
      <c r="V230" s="100"/>
      <c r="W230" s="100"/>
      <c r="X230" s="100"/>
      <c r="Y230" s="100"/>
      <c r="Z230" s="100">
        <v>2</v>
      </c>
      <c r="AA230" s="100">
        <v>3</v>
      </c>
      <c r="AB230" s="100">
        <v>9.2</v>
      </c>
      <c r="AC230" s="102">
        <v>2750</v>
      </c>
      <c r="AD230" s="100">
        <v>501</v>
      </c>
      <c r="AE230" s="100">
        <v>0.00178</v>
      </c>
      <c r="AF230" s="100">
        <v>2</v>
      </c>
      <c r="AG230" s="100">
        <v>4</v>
      </c>
      <c r="AH230" s="100">
        <v>29</v>
      </c>
      <c r="AI230" s="100">
        <v>29</v>
      </c>
      <c r="AJ230" s="100">
        <v>0</v>
      </c>
      <c r="AK230" s="100">
        <v>1</v>
      </c>
      <c r="AL230" s="100">
        <v>2</v>
      </c>
      <c r="AM230" s="100"/>
      <c r="AN230" s="100">
        <v>1.8</v>
      </c>
      <c r="AO230" s="100"/>
      <c r="AP230" s="100">
        <v>53</v>
      </c>
      <c r="AQ230" s="100">
        <v>9</v>
      </c>
      <c r="AR230" s="100">
        <v>82.7</v>
      </c>
      <c r="AS230" s="100"/>
      <c r="AT230" s="100">
        <v>2</v>
      </c>
      <c r="AU230" s="100">
        <v>8</v>
      </c>
      <c r="AV230" s="100"/>
      <c r="AW230" s="100"/>
      <c r="AX230" s="100"/>
      <c r="AY230" s="100">
        <v>3</v>
      </c>
      <c r="AZ230" s="100">
        <v>1</v>
      </c>
      <c r="BA230" s="100"/>
      <c r="BB230" s="100">
        <v>414</v>
      </c>
      <c r="BC230" s="100">
        <v>3</v>
      </c>
      <c r="BD230" s="100">
        <v>2</v>
      </c>
      <c r="BE230" s="100"/>
      <c r="BF230" s="100"/>
    </row>
    <row r="231" spans="1:58" ht="12.75">
      <c r="A231" s="108" t="s">
        <v>859</v>
      </c>
      <c r="B231" s="100">
        <v>7</v>
      </c>
      <c r="C231" s="100" t="s">
        <v>860</v>
      </c>
      <c r="D231" s="100" t="s">
        <v>345</v>
      </c>
      <c r="E231" s="100" t="s">
        <v>861</v>
      </c>
      <c r="F231" s="100">
        <v>2</v>
      </c>
      <c r="G231" s="100">
        <v>1956</v>
      </c>
      <c r="H231" s="64"/>
      <c r="I231" s="100">
        <v>25</v>
      </c>
      <c r="J231" s="100">
        <v>31</v>
      </c>
      <c r="K231" s="100">
        <v>1</v>
      </c>
      <c r="L231" s="100">
        <v>1</v>
      </c>
      <c r="M231" s="100"/>
      <c r="N231" s="100"/>
      <c r="O231" s="100"/>
      <c r="P231" s="100">
        <v>3</v>
      </c>
      <c r="Q231" s="100">
        <v>62</v>
      </c>
      <c r="R231" s="100"/>
      <c r="S231" s="100"/>
      <c r="T231" s="100"/>
      <c r="U231" s="100"/>
      <c r="V231" s="100"/>
      <c r="W231" s="100"/>
      <c r="X231" s="100"/>
      <c r="Y231" s="100"/>
      <c r="Z231" s="100">
        <v>2</v>
      </c>
      <c r="AA231" s="100">
        <v>3</v>
      </c>
      <c r="AB231" s="100">
        <v>32.272</v>
      </c>
      <c r="AC231" s="102">
        <v>4546</v>
      </c>
      <c r="AD231" s="100" t="s">
        <v>862</v>
      </c>
      <c r="AE231" s="100">
        <v>0.0005</v>
      </c>
      <c r="AF231" s="100">
        <v>1</v>
      </c>
      <c r="AG231" s="100">
        <v>3</v>
      </c>
      <c r="AH231" s="100">
        <v>59</v>
      </c>
      <c r="AI231" s="100">
        <v>59</v>
      </c>
      <c r="AJ231" s="100"/>
      <c r="AK231" s="100">
        <v>1</v>
      </c>
      <c r="AL231" s="100">
        <v>2</v>
      </c>
      <c r="AM231" s="100"/>
      <c r="AN231" s="100">
        <v>2.8</v>
      </c>
      <c r="AO231" s="100"/>
      <c r="AP231" s="100">
        <v>24</v>
      </c>
      <c r="AQ231" s="100">
        <v>19</v>
      </c>
      <c r="AR231" s="100">
        <v>99.9</v>
      </c>
      <c r="AS231" s="100"/>
      <c r="AT231" s="100"/>
      <c r="AU231" s="100"/>
      <c r="AV231" s="100"/>
      <c r="AW231" s="100"/>
      <c r="AX231" s="100" t="s">
        <v>862</v>
      </c>
      <c r="AY231" s="100">
        <v>1</v>
      </c>
      <c r="AZ231" s="100">
        <v>1</v>
      </c>
      <c r="BA231" s="100"/>
      <c r="BB231" s="100">
        <v>1002</v>
      </c>
      <c r="BC231" s="100">
        <v>2</v>
      </c>
      <c r="BD231" s="100"/>
      <c r="BE231" s="100"/>
      <c r="BF231" s="100"/>
    </row>
    <row r="233" spans="1:3" ht="12.75">
      <c r="A233" s="75" t="s">
        <v>863</v>
      </c>
      <c r="B233" s="75"/>
      <c r="C233" s="75"/>
    </row>
    <row r="236" ht="36" customHeight="1">
      <c r="A236" s="112" t="s">
        <v>864</v>
      </c>
    </row>
    <row r="237" spans="6:58" ht="12.75">
      <c r="F237" t="s">
        <v>2</v>
      </c>
      <c r="K237" t="s">
        <v>3</v>
      </c>
      <c r="L237" t="s">
        <v>4</v>
      </c>
      <c r="M237" t="s">
        <v>5</v>
      </c>
      <c r="O237" t="s">
        <v>6</v>
      </c>
      <c r="R237" t="s">
        <v>7</v>
      </c>
      <c r="S237" t="s">
        <v>7</v>
      </c>
      <c r="T237" t="s">
        <v>7</v>
      </c>
      <c r="U237" t="s">
        <v>7</v>
      </c>
      <c r="V237" t="s">
        <v>5</v>
      </c>
      <c r="W237" t="s">
        <v>8</v>
      </c>
      <c r="X237" t="s">
        <v>9</v>
      </c>
      <c r="Y237" t="s">
        <v>10</v>
      </c>
      <c r="Z237" t="s">
        <v>11</v>
      </c>
      <c r="AA237" t="s">
        <v>12</v>
      </c>
      <c r="AD237" t="s">
        <v>13</v>
      </c>
      <c r="AF237" t="s">
        <v>14</v>
      </c>
      <c r="AG237" t="s">
        <v>15</v>
      </c>
      <c r="AK237" t="s">
        <v>4</v>
      </c>
      <c r="AL237" t="s">
        <v>15</v>
      </c>
      <c r="AO237" t="s">
        <v>865</v>
      </c>
      <c r="AS237" t="s">
        <v>3</v>
      </c>
      <c r="AT237" t="s">
        <v>7</v>
      </c>
      <c r="AV237" t="s">
        <v>18</v>
      </c>
      <c r="AW237" t="s">
        <v>19</v>
      </c>
      <c r="AX237" t="s">
        <v>20</v>
      </c>
      <c r="AY237" t="s">
        <v>866</v>
      </c>
      <c r="AZ237" t="s">
        <v>22</v>
      </c>
      <c r="BC237" t="s">
        <v>23</v>
      </c>
      <c r="BD237" t="s">
        <v>7</v>
      </c>
      <c r="BE237" t="s">
        <v>7</v>
      </c>
      <c r="BF237" t="s">
        <v>7</v>
      </c>
    </row>
    <row r="238" spans="6:58" ht="12.75">
      <c r="F238" t="s">
        <v>24</v>
      </c>
      <c r="K238" t="s">
        <v>25</v>
      </c>
      <c r="L238" t="s">
        <v>26</v>
      </c>
      <c r="M238" t="s">
        <v>27</v>
      </c>
      <c r="O238" t="s">
        <v>28</v>
      </c>
      <c r="R238" t="s">
        <v>29</v>
      </c>
      <c r="S238" t="s">
        <v>29</v>
      </c>
      <c r="T238" t="s">
        <v>29</v>
      </c>
      <c r="U238" t="s">
        <v>29</v>
      </c>
      <c r="V238" t="s">
        <v>31</v>
      </c>
      <c r="W238" t="s">
        <v>30</v>
      </c>
      <c r="X238" t="s">
        <v>32</v>
      </c>
      <c r="Y238" t="s">
        <v>33</v>
      </c>
      <c r="Z238" t="s">
        <v>34</v>
      </c>
      <c r="AA238" t="s">
        <v>35</v>
      </c>
      <c r="AD238" t="s">
        <v>36</v>
      </c>
      <c r="AF238" t="s">
        <v>37</v>
      </c>
      <c r="AG238" t="s">
        <v>38</v>
      </c>
      <c r="AK238" t="s">
        <v>26</v>
      </c>
      <c r="AL238" t="s">
        <v>38</v>
      </c>
      <c r="AO238" t="s">
        <v>867</v>
      </c>
      <c r="AS238" t="s">
        <v>25</v>
      </c>
      <c r="AT238" t="s">
        <v>29</v>
      </c>
      <c r="AV238" t="s">
        <v>40</v>
      </c>
      <c r="AW238" t="s">
        <v>41</v>
      </c>
      <c r="AX238" t="s">
        <v>42</v>
      </c>
      <c r="AY238" t="s">
        <v>43</v>
      </c>
      <c r="AZ238" t="s">
        <v>44</v>
      </c>
      <c r="BC238" t="s">
        <v>45</v>
      </c>
      <c r="BD238" t="s">
        <v>29</v>
      </c>
      <c r="BE238" t="s">
        <v>29</v>
      </c>
      <c r="BF238" t="s">
        <v>29</v>
      </c>
    </row>
    <row r="239" spans="6:55" ht="12.75">
      <c r="F239" t="s">
        <v>46</v>
      </c>
      <c r="K239" t="s">
        <v>47</v>
      </c>
      <c r="L239" t="s">
        <v>48</v>
      </c>
      <c r="M239" t="s">
        <v>49</v>
      </c>
      <c r="V239" t="s">
        <v>50</v>
      </c>
      <c r="W239" t="s">
        <v>50</v>
      </c>
      <c r="X239" t="s">
        <v>51</v>
      </c>
      <c r="Y239" t="s">
        <v>52</v>
      </c>
      <c r="Z239" t="s">
        <v>53</v>
      </c>
      <c r="AA239" t="s">
        <v>54</v>
      </c>
      <c r="AD239" t="s">
        <v>55</v>
      </c>
      <c r="AF239" t="s">
        <v>56</v>
      </c>
      <c r="AG239" t="s">
        <v>57</v>
      </c>
      <c r="AK239" t="s">
        <v>48</v>
      </c>
      <c r="AL239" t="s">
        <v>57</v>
      </c>
      <c r="AS239" t="s">
        <v>58</v>
      </c>
      <c r="AW239" t="s">
        <v>59</v>
      </c>
      <c r="AX239" t="s">
        <v>60</v>
      </c>
      <c r="AY239" t="s">
        <v>868</v>
      </c>
      <c r="BC239" t="s">
        <v>869</v>
      </c>
    </row>
    <row r="240" spans="6:50" ht="12.75">
      <c r="F240" t="s">
        <v>24</v>
      </c>
      <c r="K240" t="s">
        <v>63</v>
      </c>
      <c r="V240" t="s">
        <v>65</v>
      </c>
      <c r="W240" t="s">
        <v>64</v>
      </c>
      <c r="Y240" t="s">
        <v>66</v>
      </c>
      <c r="Z240" t="s">
        <v>67</v>
      </c>
      <c r="AD240" t="s">
        <v>68</v>
      </c>
      <c r="AF240" t="s">
        <v>69</v>
      </c>
      <c r="AG240" t="s">
        <v>70</v>
      </c>
      <c r="AL240" t="s">
        <v>70</v>
      </c>
      <c r="AW240" t="s">
        <v>71</v>
      </c>
      <c r="AX240" t="s">
        <v>72</v>
      </c>
    </row>
    <row r="241" spans="6:50" ht="12.75">
      <c r="F241" t="s">
        <v>73</v>
      </c>
      <c r="V241" t="s">
        <v>75</v>
      </c>
      <c r="W241" t="s">
        <v>74</v>
      </c>
      <c r="Z241" t="s">
        <v>76</v>
      </c>
      <c r="AF241" t="s">
        <v>56</v>
      </c>
      <c r="AL241" t="s">
        <v>77</v>
      </c>
      <c r="AX241" t="s">
        <v>78</v>
      </c>
    </row>
    <row r="242" spans="22:38" ht="12.75">
      <c r="V242" t="s">
        <v>80</v>
      </c>
      <c r="W242" t="s">
        <v>79</v>
      </c>
      <c r="Z242" t="s">
        <v>81</v>
      </c>
      <c r="AL242" t="s">
        <v>82</v>
      </c>
    </row>
    <row r="243" spans="23:38" ht="12.75">
      <c r="W243" t="s">
        <v>83</v>
      </c>
      <c r="AL243" t="s">
        <v>84</v>
      </c>
    </row>
    <row r="244" spans="9:57" ht="12.75">
      <c r="I244" t="s">
        <v>85</v>
      </c>
      <c r="J244" t="s">
        <v>86</v>
      </c>
      <c r="L244" t="s">
        <v>87</v>
      </c>
      <c r="Q244" t="s">
        <v>88</v>
      </c>
      <c r="Y244" t="s">
        <v>90</v>
      </c>
      <c r="AB244" t="s">
        <v>91</v>
      </c>
      <c r="AC244" t="s">
        <v>92</v>
      </c>
      <c r="AD244" t="s">
        <v>93</v>
      </c>
      <c r="AE244" t="s">
        <v>94</v>
      </c>
      <c r="AH244" t="s">
        <v>95</v>
      </c>
      <c r="AJ244" t="s">
        <v>870</v>
      </c>
      <c r="AN244" t="s">
        <v>97</v>
      </c>
      <c r="AO244" t="s">
        <v>871</v>
      </c>
      <c r="AP244" t="s">
        <v>39</v>
      </c>
      <c r="AQ244" t="s">
        <v>99</v>
      </c>
      <c r="AR244" t="s">
        <v>93</v>
      </c>
      <c r="AT244" t="s">
        <v>100</v>
      </c>
      <c r="AU244" t="s">
        <v>39</v>
      </c>
      <c r="AY244" t="s">
        <v>101</v>
      </c>
      <c r="BA244" t="s">
        <v>102</v>
      </c>
      <c r="BB244" t="s">
        <v>103</v>
      </c>
      <c r="BC244" t="s">
        <v>104</v>
      </c>
      <c r="BD244" t="s">
        <v>105</v>
      </c>
      <c r="BE244" t="s">
        <v>106</v>
      </c>
    </row>
    <row r="245" spans="1:59" ht="12.75">
      <c r="A245" t="s">
        <v>107</v>
      </c>
      <c r="B245" t="s">
        <v>108</v>
      </c>
      <c r="G245" t="s">
        <v>109</v>
      </c>
      <c r="H245" t="s">
        <v>110</v>
      </c>
      <c r="I245" t="s">
        <v>111</v>
      </c>
      <c r="J245" t="s">
        <v>111</v>
      </c>
      <c r="K245" t="s">
        <v>112</v>
      </c>
      <c r="L245" t="s">
        <v>113</v>
      </c>
      <c r="O245" t="s">
        <v>93</v>
      </c>
      <c r="P245" t="s">
        <v>114</v>
      </c>
      <c r="Q245" t="s">
        <v>115</v>
      </c>
      <c r="R245" t="s">
        <v>116</v>
      </c>
      <c r="T245" t="s">
        <v>117</v>
      </c>
      <c r="V245" t="s">
        <v>119</v>
      </c>
      <c r="Y245" t="s">
        <v>120</v>
      </c>
      <c r="Z245" t="s">
        <v>121</v>
      </c>
      <c r="AA245" t="s">
        <v>122</v>
      </c>
      <c r="AB245" t="s">
        <v>123</v>
      </c>
      <c r="AC245" t="s">
        <v>124</v>
      </c>
      <c r="AD245" t="s">
        <v>111</v>
      </c>
      <c r="AE245" t="s">
        <v>125</v>
      </c>
      <c r="AF245" t="s">
        <v>87</v>
      </c>
      <c r="AG245" t="s">
        <v>87</v>
      </c>
      <c r="AH245" t="s">
        <v>126</v>
      </c>
      <c r="AI245" t="s">
        <v>127</v>
      </c>
      <c r="AJ245" t="s">
        <v>128</v>
      </c>
      <c r="AK245" t="s">
        <v>129</v>
      </c>
      <c r="AN245" t="s">
        <v>130</v>
      </c>
      <c r="AO245" t="s">
        <v>131</v>
      </c>
      <c r="AP245" t="s">
        <v>125</v>
      </c>
      <c r="AQ245" t="s">
        <v>132</v>
      </c>
      <c r="AR245" t="s">
        <v>133</v>
      </c>
      <c r="AS245" t="s">
        <v>134</v>
      </c>
      <c r="AT245" t="s">
        <v>93</v>
      </c>
      <c r="AU245" t="s">
        <v>135</v>
      </c>
      <c r="AV245" t="s">
        <v>136</v>
      </c>
      <c r="AW245" t="s">
        <v>137</v>
      </c>
      <c r="AX245" t="s">
        <v>138</v>
      </c>
      <c r="AY245" t="s">
        <v>139</v>
      </c>
      <c r="AZ245" t="s">
        <v>93</v>
      </c>
      <c r="BA245" t="s">
        <v>140</v>
      </c>
      <c r="BB245" t="s">
        <v>141</v>
      </c>
      <c r="BC245" t="s">
        <v>103</v>
      </c>
      <c r="BD245" t="s">
        <v>142</v>
      </c>
      <c r="BE245" t="s">
        <v>143</v>
      </c>
      <c r="BF245" t="s">
        <v>144</v>
      </c>
      <c r="BG245" t="s">
        <v>114</v>
      </c>
    </row>
    <row r="246" spans="1:59" ht="12.75">
      <c r="A246" t="s">
        <v>145</v>
      </c>
      <c r="B246" t="s">
        <v>146</v>
      </c>
      <c r="C246" t="s">
        <v>147</v>
      </c>
      <c r="D246" t="s">
        <v>148</v>
      </c>
      <c r="E246" t="s">
        <v>149</v>
      </c>
      <c r="F246" t="s">
        <v>150</v>
      </c>
      <c r="G246" t="s">
        <v>151</v>
      </c>
      <c r="H246" t="s">
        <v>152</v>
      </c>
      <c r="I246" t="s">
        <v>153</v>
      </c>
      <c r="J246" t="s">
        <v>154</v>
      </c>
      <c r="K246" t="s">
        <v>155</v>
      </c>
      <c r="L246" t="s">
        <v>156</v>
      </c>
      <c r="M246" t="s">
        <v>157</v>
      </c>
      <c r="N246" t="s">
        <v>158</v>
      </c>
      <c r="O246" t="s">
        <v>156</v>
      </c>
      <c r="P246" t="s">
        <v>159</v>
      </c>
      <c r="Q246" t="s">
        <v>160</v>
      </c>
      <c r="R246" t="s">
        <v>161</v>
      </c>
      <c r="S246" t="s">
        <v>162</v>
      </c>
      <c r="T246" t="s">
        <v>161</v>
      </c>
      <c r="U246" t="s">
        <v>162</v>
      </c>
      <c r="V246" t="s">
        <v>164</v>
      </c>
      <c r="W246" t="s">
        <v>164</v>
      </c>
      <c r="X246" t="s">
        <v>165</v>
      </c>
      <c r="Y246" t="s">
        <v>166</v>
      </c>
      <c r="Z246" t="s">
        <v>167</v>
      </c>
      <c r="AA246" t="s">
        <v>156</v>
      </c>
      <c r="AB246" t="s">
        <v>168</v>
      </c>
      <c r="AC246" t="s">
        <v>169</v>
      </c>
      <c r="AD246" t="s">
        <v>170</v>
      </c>
      <c r="AE246" t="s">
        <v>171</v>
      </c>
      <c r="AF246" t="s">
        <v>156</v>
      </c>
      <c r="AG246" t="s">
        <v>156</v>
      </c>
      <c r="AH246" t="s">
        <v>172</v>
      </c>
      <c r="AI246" t="s">
        <v>172</v>
      </c>
      <c r="AJ246" t="s">
        <v>173</v>
      </c>
      <c r="AK246" t="s">
        <v>113</v>
      </c>
      <c r="AL246" t="s">
        <v>156</v>
      </c>
      <c r="AM246" t="s">
        <v>158</v>
      </c>
      <c r="AN246" t="s">
        <v>172</v>
      </c>
      <c r="AO246" t="s">
        <v>872</v>
      </c>
      <c r="AP246" t="s">
        <v>102</v>
      </c>
      <c r="AQ246" t="s">
        <v>175</v>
      </c>
      <c r="AR246" t="s">
        <v>176</v>
      </c>
      <c r="AS246" t="s">
        <v>177</v>
      </c>
      <c r="AT246" t="s">
        <v>177</v>
      </c>
      <c r="AU246" t="s">
        <v>172</v>
      </c>
      <c r="AV246" t="s">
        <v>178</v>
      </c>
      <c r="AW246" t="s">
        <v>136</v>
      </c>
      <c r="AX246" t="s">
        <v>179</v>
      </c>
      <c r="AY246" t="s">
        <v>167</v>
      </c>
      <c r="AZ246" t="s">
        <v>180</v>
      </c>
      <c r="BA246" t="s">
        <v>181</v>
      </c>
      <c r="BB246" t="s">
        <v>160</v>
      </c>
      <c r="BC246" t="s">
        <v>141</v>
      </c>
      <c r="BD246" t="s">
        <v>182</v>
      </c>
      <c r="BE246" t="s">
        <v>183</v>
      </c>
      <c r="BF246" t="s">
        <v>184</v>
      </c>
      <c r="BG246" t="s">
        <v>159</v>
      </c>
    </row>
    <row r="247" spans="1:59" ht="12.75">
      <c r="A247" t="s">
        <v>873</v>
      </c>
      <c r="B247">
        <v>1</v>
      </c>
      <c r="C247" t="s">
        <v>186</v>
      </c>
      <c r="D247" t="s">
        <v>874</v>
      </c>
      <c r="E247" t="s">
        <v>875</v>
      </c>
      <c r="F247">
        <v>1</v>
      </c>
      <c r="G247">
        <v>1930</v>
      </c>
      <c r="H247" t="s">
        <v>197</v>
      </c>
      <c r="I247">
        <v>6</v>
      </c>
      <c r="J247">
        <v>9</v>
      </c>
      <c r="L247">
        <v>2</v>
      </c>
      <c r="P247">
        <v>1</v>
      </c>
      <c r="AB247">
        <v>5</v>
      </c>
      <c r="AC247">
        <v>1053</v>
      </c>
      <c r="AD247">
        <v>50</v>
      </c>
      <c r="AE247">
        <v>0.0001</v>
      </c>
      <c r="AH247">
        <v>25</v>
      </c>
      <c r="AI247">
        <v>24</v>
      </c>
      <c r="AJ247" t="s">
        <v>190</v>
      </c>
      <c r="AM247" t="s">
        <v>190</v>
      </c>
      <c r="AN247" t="s">
        <v>190</v>
      </c>
      <c r="AO247" t="s">
        <v>190</v>
      </c>
      <c r="AR247">
        <v>26</v>
      </c>
      <c r="BB247">
        <v>900</v>
      </c>
      <c r="BG247">
        <v>1</v>
      </c>
    </row>
    <row r="248" spans="1:59" ht="12.75">
      <c r="A248" t="s">
        <v>876</v>
      </c>
      <c r="B248">
        <v>1</v>
      </c>
      <c r="C248" t="s">
        <v>186</v>
      </c>
      <c r="D248" t="s">
        <v>877</v>
      </c>
      <c r="E248" t="s">
        <v>878</v>
      </c>
      <c r="F248">
        <v>1</v>
      </c>
      <c r="G248">
        <v>1958</v>
      </c>
      <c r="H248" t="s">
        <v>197</v>
      </c>
      <c r="I248">
        <v>14</v>
      </c>
      <c r="J248">
        <v>15</v>
      </c>
      <c r="K248">
        <v>2</v>
      </c>
      <c r="O248">
        <v>2</v>
      </c>
      <c r="P248">
        <v>3</v>
      </c>
      <c r="Q248">
        <v>48</v>
      </c>
      <c r="AB248">
        <v>116.2</v>
      </c>
      <c r="AC248">
        <v>3641</v>
      </c>
      <c r="AD248">
        <v>501</v>
      </c>
      <c r="AH248">
        <v>107</v>
      </c>
      <c r="AI248">
        <v>94.2</v>
      </c>
      <c r="AJ248">
        <v>10</v>
      </c>
      <c r="AL248">
        <v>2</v>
      </c>
      <c r="AM248">
        <v>1.45</v>
      </c>
      <c r="AN248">
        <v>3.5</v>
      </c>
      <c r="AO248">
        <v>49</v>
      </c>
      <c r="AP248" t="s">
        <v>879</v>
      </c>
      <c r="AQ248">
        <v>13.4</v>
      </c>
      <c r="AR248">
        <v>140</v>
      </c>
      <c r="AV248">
        <v>2</v>
      </c>
      <c r="BB248">
        <v>1006</v>
      </c>
      <c r="BG248">
        <v>3</v>
      </c>
    </row>
    <row r="249" spans="1:59" ht="12.75">
      <c r="A249" t="s">
        <v>880</v>
      </c>
      <c r="B249">
        <v>1</v>
      </c>
      <c r="C249" t="s">
        <v>186</v>
      </c>
      <c r="D249" t="s">
        <v>881</v>
      </c>
      <c r="E249" t="s">
        <v>196</v>
      </c>
      <c r="F249">
        <v>1</v>
      </c>
      <c r="G249">
        <v>1928</v>
      </c>
      <c r="H249" t="s">
        <v>206</v>
      </c>
      <c r="I249">
        <v>1</v>
      </c>
      <c r="J249">
        <v>0</v>
      </c>
      <c r="K249">
        <v>2</v>
      </c>
      <c r="L249">
        <v>2</v>
      </c>
      <c r="N249">
        <v>0.6</v>
      </c>
      <c r="P249">
        <v>1</v>
      </c>
      <c r="Q249">
        <v>21</v>
      </c>
      <c r="AB249">
        <v>22.3</v>
      </c>
      <c r="AC249">
        <v>1680</v>
      </c>
      <c r="AD249">
        <v>10</v>
      </c>
      <c r="AE249">
        <v>0.00103</v>
      </c>
      <c r="AH249">
        <v>20</v>
      </c>
      <c r="AI249">
        <v>20</v>
      </c>
      <c r="AJ249" t="s">
        <v>190</v>
      </c>
      <c r="AM249" t="s">
        <v>190</v>
      </c>
      <c r="AN249" t="s">
        <v>190</v>
      </c>
      <c r="AO249" t="s">
        <v>190</v>
      </c>
      <c r="AQ249">
        <v>9.4</v>
      </c>
      <c r="AR249">
        <v>21</v>
      </c>
      <c r="BB249">
        <v>283</v>
      </c>
      <c r="BG249">
        <v>1</v>
      </c>
    </row>
    <row r="250" spans="1:59" ht="12.75">
      <c r="A250" t="s">
        <v>882</v>
      </c>
      <c r="B250">
        <v>1</v>
      </c>
      <c r="C250" t="s">
        <v>186</v>
      </c>
      <c r="D250" t="s">
        <v>883</v>
      </c>
      <c r="E250" t="s">
        <v>878</v>
      </c>
      <c r="F250">
        <v>1</v>
      </c>
      <c r="G250">
        <v>1984</v>
      </c>
      <c r="H250" t="s">
        <v>197</v>
      </c>
      <c r="I250">
        <v>10</v>
      </c>
      <c r="J250">
        <v>12</v>
      </c>
      <c r="K250">
        <v>1</v>
      </c>
      <c r="L250">
        <v>2</v>
      </c>
      <c r="O250">
        <v>2</v>
      </c>
      <c r="P250">
        <v>2</v>
      </c>
      <c r="Q250">
        <v>50</v>
      </c>
      <c r="R250">
        <v>2</v>
      </c>
      <c r="S250">
        <v>2</v>
      </c>
      <c r="T250">
        <v>2</v>
      </c>
      <c r="U250">
        <v>2</v>
      </c>
      <c r="Y250">
        <v>1</v>
      </c>
      <c r="Z250">
        <v>3</v>
      </c>
      <c r="AB250">
        <v>135</v>
      </c>
      <c r="AC250">
        <v>3400</v>
      </c>
      <c r="AD250">
        <v>501</v>
      </c>
      <c r="AE250">
        <v>0.0022</v>
      </c>
      <c r="AF250">
        <v>3</v>
      </c>
      <c r="AH250">
        <v>68</v>
      </c>
      <c r="AI250">
        <v>83</v>
      </c>
      <c r="AJ250">
        <v>0</v>
      </c>
      <c r="AL250">
        <v>2</v>
      </c>
      <c r="AM250">
        <v>3.3</v>
      </c>
      <c r="AN250">
        <v>4</v>
      </c>
      <c r="AO250">
        <v>50</v>
      </c>
      <c r="AP250">
        <v>41</v>
      </c>
      <c r="AQ250">
        <v>12.6</v>
      </c>
      <c r="AR250">
        <v>100</v>
      </c>
      <c r="AS250">
        <v>1</v>
      </c>
      <c r="AV250">
        <v>2</v>
      </c>
      <c r="AY250">
        <v>1</v>
      </c>
      <c r="AZ250">
        <v>1</v>
      </c>
      <c r="BB250">
        <v>360</v>
      </c>
      <c r="BG250">
        <v>2</v>
      </c>
    </row>
    <row r="251" spans="1:59" ht="12.75">
      <c r="A251" t="s">
        <v>884</v>
      </c>
      <c r="B251">
        <v>1</v>
      </c>
      <c r="C251" t="s">
        <v>186</v>
      </c>
      <c r="D251" t="s">
        <v>885</v>
      </c>
      <c r="E251" t="s">
        <v>875</v>
      </c>
      <c r="F251">
        <v>1</v>
      </c>
      <c r="G251">
        <v>1982</v>
      </c>
      <c r="H251" t="s">
        <v>189</v>
      </c>
      <c r="I251">
        <v>3</v>
      </c>
      <c r="J251">
        <v>4</v>
      </c>
      <c r="K251">
        <v>1</v>
      </c>
      <c r="L251">
        <v>2</v>
      </c>
      <c r="N251">
        <v>2.7</v>
      </c>
      <c r="O251">
        <v>1</v>
      </c>
      <c r="P251">
        <v>1</v>
      </c>
      <c r="Q251">
        <v>25</v>
      </c>
      <c r="V251">
        <v>6</v>
      </c>
      <c r="W251">
        <v>4</v>
      </c>
      <c r="Z251">
        <v>1</v>
      </c>
      <c r="AB251">
        <v>3.59</v>
      </c>
      <c r="AC251">
        <v>356</v>
      </c>
      <c r="AD251">
        <v>101</v>
      </c>
      <c r="AE251">
        <v>0.0025</v>
      </c>
      <c r="AF251">
        <v>3</v>
      </c>
      <c r="AH251">
        <v>22</v>
      </c>
      <c r="AI251">
        <v>21</v>
      </c>
      <c r="AJ251" t="s">
        <v>190</v>
      </c>
      <c r="AM251" t="s">
        <v>190</v>
      </c>
      <c r="AN251" t="s">
        <v>190</v>
      </c>
      <c r="AO251" t="s">
        <v>190</v>
      </c>
      <c r="AP251" t="s">
        <v>879</v>
      </c>
      <c r="AQ251">
        <v>5.6</v>
      </c>
      <c r="AR251">
        <v>30</v>
      </c>
      <c r="BB251">
        <v>711</v>
      </c>
      <c r="BG251">
        <v>1</v>
      </c>
    </row>
    <row r="252" spans="1:59" ht="12.75">
      <c r="A252" t="s">
        <v>886</v>
      </c>
      <c r="B252">
        <v>1</v>
      </c>
      <c r="C252" t="s">
        <v>518</v>
      </c>
      <c r="D252" t="s">
        <v>887</v>
      </c>
      <c r="E252" t="s">
        <v>520</v>
      </c>
      <c r="F252">
        <v>1</v>
      </c>
      <c r="G252">
        <v>1984</v>
      </c>
      <c r="H252" t="s">
        <v>197</v>
      </c>
      <c r="I252">
        <v>5</v>
      </c>
      <c r="J252">
        <v>7</v>
      </c>
      <c r="K252">
        <v>1</v>
      </c>
      <c r="O252">
        <v>1</v>
      </c>
      <c r="P252">
        <v>2</v>
      </c>
      <c r="Q252">
        <v>62</v>
      </c>
      <c r="R252">
        <v>1</v>
      </c>
      <c r="S252">
        <v>2</v>
      </c>
      <c r="T252">
        <v>1</v>
      </c>
      <c r="U252">
        <v>2</v>
      </c>
      <c r="V252">
        <v>6</v>
      </c>
      <c r="W252">
        <v>4</v>
      </c>
      <c r="AB252">
        <v>60.2</v>
      </c>
      <c r="AC252">
        <v>2700</v>
      </c>
      <c r="AD252">
        <v>501</v>
      </c>
      <c r="AH252">
        <v>100</v>
      </c>
      <c r="AI252">
        <v>82.5</v>
      </c>
      <c r="AJ252">
        <v>0</v>
      </c>
      <c r="AL252">
        <v>2</v>
      </c>
      <c r="AM252">
        <v>0.4</v>
      </c>
      <c r="AN252">
        <v>3.5</v>
      </c>
      <c r="AO252">
        <v>50</v>
      </c>
      <c r="AP252" t="s">
        <v>879</v>
      </c>
      <c r="AQ252">
        <v>3.5</v>
      </c>
      <c r="AR252">
        <v>118</v>
      </c>
      <c r="AV252">
        <v>2</v>
      </c>
      <c r="AW252">
        <v>2</v>
      </c>
      <c r="BB252">
        <v>205</v>
      </c>
      <c r="BG252">
        <v>2</v>
      </c>
    </row>
    <row r="253" spans="1:59" ht="12.75">
      <c r="A253" t="s">
        <v>888</v>
      </c>
      <c r="B253">
        <v>1</v>
      </c>
      <c r="C253" t="s">
        <v>889</v>
      </c>
      <c r="D253" t="s">
        <v>890</v>
      </c>
      <c r="E253" t="s">
        <v>891</v>
      </c>
      <c r="F253">
        <v>1</v>
      </c>
      <c r="G253">
        <v>1967</v>
      </c>
      <c r="H253" t="s">
        <v>189</v>
      </c>
      <c r="I253">
        <v>5</v>
      </c>
      <c r="J253">
        <v>5</v>
      </c>
      <c r="K253">
        <v>2</v>
      </c>
      <c r="N253">
        <v>3.5</v>
      </c>
      <c r="P253">
        <v>2</v>
      </c>
      <c r="Q253">
        <v>25</v>
      </c>
      <c r="Z253">
        <v>2</v>
      </c>
      <c r="AB253">
        <v>20.4</v>
      </c>
      <c r="AC253">
        <v>745</v>
      </c>
      <c r="AD253">
        <v>501</v>
      </c>
      <c r="AF253">
        <v>2</v>
      </c>
      <c r="AH253">
        <v>34</v>
      </c>
      <c r="AI253">
        <v>45</v>
      </c>
      <c r="AJ253">
        <v>0</v>
      </c>
      <c r="AL253">
        <v>2</v>
      </c>
      <c r="AM253">
        <v>7</v>
      </c>
      <c r="AN253">
        <v>2.3</v>
      </c>
      <c r="AO253">
        <v>25</v>
      </c>
      <c r="AP253" t="s">
        <v>879</v>
      </c>
      <c r="AQ253">
        <v>6.6</v>
      </c>
      <c r="AR253">
        <v>48</v>
      </c>
      <c r="AV253">
        <v>1</v>
      </c>
      <c r="AW253">
        <v>3</v>
      </c>
      <c r="AY253">
        <v>2</v>
      </c>
      <c r="BB253">
        <v>204</v>
      </c>
      <c r="BG253">
        <v>2</v>
      </c>
    </row>
    <row r="254" spans="1:59" ht="12.75">
      <c r="A254" t="s">
        <v>892</v>
      </c>
      <c r="B254">
        <v>1</v>
      </c>
      <c r="C254" t="s">
        <v>203</v>
      </c>
      <c r="D254" t="s">
        <v>893</v>
      </c>
      <c r="E254" t="s">
        <v>209</v>
      </c>
      <c r="F254">
        <v>1</v>
      </c>
      <c r="G254">
        <v>1961</v>
      </c>
      <c r="H254" t="s">
        <v>206</v>
      </c>
      <c r="I254">
        <v>0</v>
      </c>
      <c r="J254">
        <v>0</v>
      </c>
      <c r="K254">
        <v>3</v>
      </c>
      <c r="N254">
        <v>-1</v>
      </c>
      <c r="O254">
        <v>1</v>
      </c>
      <c r="P254">
        <v>1</v>
      </c>
      <c r="Q254">
        <v>27</v>
      </c>
      <c r="T254">
        <v>1</v>
      </c>
      <c r="V254">
        <v>2</v>
      </c>
      <c r="W254">
        <v>1</v>
      </c>
      <c r="Y254">
        <v>2</v>
      </c>
      <c r="Z254">
        <v>2</v>
      </c>
      <c r="AB254">
        <v>4.06</v>
      </c>
      <c r="AC254">
        <v>723</v>
      </c>
      <c r="AD254">
        <v>501</v>
      </c>
      <c r="AE254">
        <v>0.0081</v>
      </c>
      <c r="AF254">
        <v>2</v>
      </c>
      <c r="AH254">
        <v>22</v>
      </c>
      <c r="AI254">
        <v>30</v>
      </c>
      <c r="AJ254" t="s">
        <v>190</v>
      </c>
      <c r="AM254" t="s">
        <v>190</v>
      </c>
      <c r="AN254" t="s">
        <v>190</v>
      </c>
      <c r="AO254" t="s">
        <v>190</v>
      </c>
      <c r="AP254" t="s">
        <v>879</v>
      </c>
      <c r="AQ254">
        <v>12.5</v>
      </c>
      <c r="AR254">
        <v>27</v>
      </c>
      <c r="AS254">
        <v>1</v>
      </c>
      <c r="AV254">
        <v>1</v>
      </c>
      <c r="AY254">
        <v>1</v>
      </c>
      <c r="AZ254">
        <v>2</v>
      </c>
      <c r="BB254">
        <v>220</v>
      </c>
      <c r="BG254">
        <v>1</v>
      </c>
    </row>
    <row r="255" spans="1:59" ht="12.75">
      <c r="A255" t="s">
        <v>894</v>
      </c>
      <c r="B255">
        <v>1</v>
      </c>
      <c r="C255" t="s">
        <v>211</v>
      </c>
      <c r="D255" t="s">
        <v>895</v>
      </c>
      <c r="E255" t="s">
        <v>896</v>
      </c>
      <c r="F255">
        <v>1</v>
      </c>
      <c r="G255">
        <v>1990</v>
      </c>
      <c r="H255" t="s">
        <v>189</v>
      </c>
      <c r="I255">
        <v>11</v>
      </c>
      <c r="J255">
        <v>12</v>
      </c>
      <c r="P255">
        <v>3</v>
      </c>
      <c r="Q255">
        <v>53</v>
      </c>
      <c r="V255">
        <v>5</v>
      </c>
      <c r="W255">
        <v>4.5</v>
      </c>
      <c r="Z255">
        <v>4</v>
      </c>
      <c r="AA255">
        <v>3</v>
      </c>
      <c r="AB255">
        <v>188.5</v>
      </c>
      <c r="AC255">
        <v>7506</v>
      </c>
      <c r="AD255">
        <v>501</v>
      </c>
      <c r="AH255">
        <v>110</v>
      </c>
      <c r="AI255">
        <v>110</v>
      </c>
      <c r="AJ255">
        <v>13</v>
      </c>
      <c r="AL255">
        <v>2</v>
      </c>
      <c r="AM255">
        <v>4.6</v>
      </c>
      <c r="AN255">
        <v>2</v>
      </c>
      <c r="AP255" t="s">
        <v>879</v>
      </c>
      <c r="AQ255">
        <v>23.9</v>
      </c>
      <c r="AR255">
        <v>115</v>
      </c>
      <c r="AY255">
        <v>3</v>
      </c>
      <c r="BB255">
        <v>152</v>
      </c>
      <c r="BG255">
        <v>3</v>
      </c>
    </row>
    <row r="256" spans="1:59" ht="12.75">
      <c r="A256" t="s">
        <v>897</v>
      </c>
      <c r="B256">
        <v>1</v>
      </c>
      <c r="C256" t="s">
        <v>219</v>
      </c>
      <c r="D256" t="s">
        <v>898</v>
      </c>
      <c r="E256" t="s">
        <v>899</v>
      </c>
      <c r="F256">
        <v>1</v>
      </c>
      <c r="G256">
        <v>1928</v>
      </c>
      <c r="H256" t="s">
        <v>197</v>
      </c>
      <c r="I256">
        <v>7</v>
      </c>
      <c r="J256">
        <v>7</v>
      </c>
      <c r="K256">
        <v>4</v>
      </c>
      <c r="N256">
        <v>-1.8</v>
      </c>
      <c r="O256">
        <v>1</v>
      </c>
      <c r="P256">
        <v>1</v>
      </c>
      <c r="Q256">
        <v>31</v>
      </c>
      <c r="R256">
        <v>2</v>
      </c>
      <c r="T256">
        <v>1</v>
      </c>
      <c r="V256">
        <v>5</v>
      </c>
      <c r="W256">
        <v>4.5</v>
      </c>
      <c r="Y256">
        <v>2</v>
      </c>
      <c r="Z256">
        <v>3</v>
      </c>
      <c r="AB256">
        <v>7.5</v>
      </c>
      <c r="AC256">
        <v>1190</v>
      </c>
      <c r="AD256">
        <v>501</v>
      </c>
      <c r="AF256">
        <v>2</v>
      </c>
      <c r="AH256">
        <v>61</v>
      </c>
      <c r="AI256">
        <v>61</v>
      </c>
      <c r="AJ256" t="s">
        <v>190</v>
      </c>
      <c r="AM256" t="s">
        <v>190</v>
      </c>
      <c r="AN256" t="s">
        <v>190</v>
      </c>
      <c r="AO256" t="s">
        <v>190</v>
      </c>
      <c r="AP256" t="s">
        <v>879</v>
      </c>
      <c r="AQ256">
        <v>8.82</v>
      </c>
      <c r="AR256">
        <v>31</v>
      </c>
      <c r="AS256">
        <v>2</v>
      </c>
      <c r="AV256">
        <v>1</v>
      </c>
      <c r="BB256">
        <v>800</v>
      </c>
      <c r="BG256">
        <v>1</v>
      </c>
    </row>
    <row r="257" spans="1:59" ht="12.75">
      <c r="A257" t="s">
        <v>900</v>
      </c>
      <c r="B257">
        <v>1</v>
      </c>
      <c r="C257" t="s">
        <v>219</v>
      </c>
      <c r="D257" t="s">
        <v>901</v>
      </c>
      <c r="E257" t="s">
        <v>902</v>
      </c>
      <c r="F257">
        <v>1</v>
      </c>
      <c r="G257">
        <v>1992</v>
      </c>
      <c r="H257" t="s">
        <v>206</v>
      </c>
      <c r="I257">
        <v>6</v>
      </c>
      <c r="J257">
        <v>7</v>
      </c>
      <c r="K257">
        <v>1</v>
      </c>
      <c r="L257">
        <v>1</v>
      </c>
      <c r="N257">
        <v>1.8</v>
      </c>
      <c r="O257">
        <v>1</v>
      </c>
      <c r="P257">
        <v>2</v>
      </c>
      <c r="Q257">
        <v>58</v>
      </c>
      <c r="R257">
        <v>1</v>
      </c>
      <c r="S257">
        <v>2</v>
      </c>
      <c r="T257">
        <v>1</v>
      </c>
      <c r="U257">
        <v>2</v>
      </c>
      <c r="AB257">
        <v>38</v>
      </c>
      <c r="AC257">
        <v>5340</v>
      </c>
      <c r="AD257">
        <v>50</v>
      </c>
      <c r="AF257">
        <v>1</v>
      </c>
      <c r="AH257">
        <v>110</v>
      </c>
      <c r="AI257">
        <v>110</v>
      </c>
      <c r="AJ257">
        <v>0</v>
      </c>
      <c r="AL257">
        <v>2</v>
      </c>
      <c r="AM257">
        <v>11.6</v>
      </c>
      <c r="AN257">
        <v>2.5</v>
      </c>
      <c r="AP257">
        <v>53</v>
      </c>
      <c r="AQ257">
        <v>11.5</v>
      </c>
      <c r="AR257">
        <v>107</v>
      </c>
      <c r="AS257">
        <v>1</v>
      </c>
      <c r="AV257">
        <v>1</v>
      </c>
      <c r="AY257">
        <v>3</v>
      </c>
      <c r="AZ257">
        <v>1</v>
      </c>
      <c r="BB257">
        <v>830</v>
      </c>
      <c r="BG257">
        <v>2</v>
      </c>
    </row>
    <row r="258" spans="1:59" ht="12.75">
      <c r="A258" t="s">
        <v>903</v>
      </c>
      <c r="B258">
        <v>2</v>
      </c>
      <c r="C258" t="s">
        <v>539</v>
      </c>
      <c r="D258" t="s">
        <v>904</v>
      </c>
      <c r="E258" t="s">
        <v>905</v>
      </c>
      <c r="F258">
        <v>1</v>
      </c>
      <c r="G258">
        <v>1942</v>
      </c>
      <c r="H258">
        <v>5</v>
      </c>
      <c r="I258">
        <v>13</v>
      </c>
      <c r="J258">
        <v>13</v>
      </c>
      <c r="K258">
        <v>2</v>
      </c>
      <c r="L258">
        <v>1</v>
      </c>
      <c r="M258">
        <v>2</v>
      </c>
      <c r="O258">
        <v>1</v>
      </c>
      <c r="P258">
        <v>4</v>
      </c>
      <c r="Q258">
        <v>94</v>
      </c>
      <c r="R258">
        <v>2</v>
      </c>
      <c r="S258">
        <v>2</v>
      </c>
      <c r="T258">
        <v>2</v>
      </c>
      <c r="U258">
        <v>2</v>
      </c>
      <c r="Y258">
        <v>2</v>
      </c>
      <c r="Z258">
        <v>1</v>
      </c>
      <c r="AA258">
        <v>3</v>
      </c>
      <c r="AB258">
        <v>1099</v>
      </c>
      <c r="AC258">
        <v>31100</v>
      </c>
      <c r="AD258">
        <v>501</v>
      </c>
      <c r="AF258">
        <v>1</v>
      </c>
      <c r="AG258">
        <v>3</v>
      </c>
      <c r="AH258">
        <v>338</v>
      </c>
      <c r="AI258">
        <v>283</v>
      </c>
      <c r="AK258">
        <v>1</v>
      </c>
      <c r="AL258">
        <v>2</v>
      </c>
      <c r="AN258">
        <v>4</v>
      </c>
      <c r="AP258">
        <v>30</v>
      </c>
      <c r="AQ258">
        <v>24</v>
      </c>
      <c r="AR258">
        <v>312</v>
      </c>
      <c r="AS258">
        <v>2</v>
      </c>
      <c r="AT258">
        <v>2</v>
      </c>
      <c r="AY258">
        <v>2</v>
      </c>
      <c r="AZ258">
        <v>1</v>
      </c>
      <c r="BB258">
        <v>400</v>
      </c>
      <c r="BC258">
        <v>2</v>
      </c>
      <c r="BG258">
        <v>4</v>
      </c>
    </row>
    <row r="259" spans="1:59" ht="12.75">
      <c r="A259" t="s">
        <v>906</v>
      </c>
      <c r="B259">
        <v>2</v>
      </c>
      <c r="C259" t="s">
        <v>539</v>
      </c>
      <c r="D259" t="s">
        <v>543</v>
      </c>
      <c r="E259" t="s">
        <v>544</v>
      </c>
      <c r="F259">
        <v>1</v>
      </c>
      <c r="G259">
        <v>1985</v>
      </c>
      <c r="H259">
        <v>4</v>
      </c>
      <c r="I259">
        <v>13</v>
      </c>
      <c r="J259">
        <v>13</v>
      </c>
      <c r="K259">
        <v>2</v>
      </c>
      <c r="L259">
        <v>1</v>
      </c>
      <c r="M259">
        <v>2</v>
      </c>
      <c r="O259">
        <v>1</v>
      </c>
      <c r="P259">
        <v>3</v>
      </c>
      <c r="Q259">
        <v>156</v>
      </c>
      <c r="R259">
        <v>2</v>
      </c>
      <c r="S259">
        <v>2</v>
      </c>
      <c r="T259">
        <v>2</v>
      </c>
      <c r="U259">
        <v>2</v>
      </c>
      <c r="Y259">
        <v>1</v>
      </c>
      <c r="Z259">
        <v>1</v>
      </c>
      <c r="AA259">
        <v>3</v>
      </c>
      <c r="AB259">
        <v>6602</v>
      </c>
      <c r="AC259">
        <v>26129</v>
      </c>
      <c r="AD259">
        <v>501</v>
      </c>
      <c r="AE259">
        <v>0.00023</v>
      </c>
      <c r="AF259">
        <v>1</v>
      </c>
      <c r="AG259">
        <v>3</v>
      </c>
      <c r="AH259">
        <v>331</v>
      </c>
      <c r="AI259">
        <v>289</v>
      </c>
      <c r="AK259">
        <v>1</v>
      </c>
      <c r="AL259">
        <v>4</v>
      </c>
      <c r="AM259">
        <v>-5</v>
      </c>
      <c r="AN259">
        <v>4</v>
      </c>
      <c r="AO259">
        <v>40</v>
      </c>
      <c r="AP259">
        <v>60</v>
      </c>
      <c r="AQ259">
        <v>25</v>
      </c>
      <c r="AR259">
        <v>396</v>
      </c>
      <c r="AS259">
        <v>1</v>
      </c>
      <c r="AT259">
        <v>1</v>
      </c>
      <c r="AZ259">
        <v>1</v>
      </c>
      <c r="BB259">
        <v>600</v>
      </c>
      <c r="BC259">
        <v>3</v>
      </c>
      <c r="BG259">
        <v>3</v>
      </c>
    </row>
    <row r="260" spans="1:59" ht="12.75">
      <c r="A260" t="s">
        <v>907</v>
      </c>
      <c r="B260">
        <v>2</v>
      </c>
      <c r="C260" t="s">
        <v>553</v>
      </c>
      <c r="D260" t="s">
        <v>908</v>
      </c>
      <c r="E260" t="s">
        <v>909</v>
      </c>
      <c r="F260">
        <v>1</v>
      </c>
      <c r="G260">
        <v>1934</v>
      </c>
      <c r="H260">
        <v>5</v>
      </c>
      <c r="I260">
        <v>22</v>
      </c>
      <c r="K260">
        <v>2</v>
      </c>
      <c r="L260">
        <v>1</v>
      </c>
      <c r="M260">
        <v>2</v>
      </c>
      <c r="N260">
        <v>11</v>
      </c>
      <c r="O260">
        <v>2</v>
      </c>
      <c r="P260">
        <v>6</v>
      </c>
      <c r="Q260">
        <v>60</v>
      </c>
      <c r="R260">
        <v>2</v>
      </c>
      <c r="S260">
        <v>2</v>
      </c>
      <c r="T260">
        <v>2</v>
      </c>
      <c r="U260">
        <v>2</v>
      </c>
      <c r="V260">
        <v>3.5</v>
      </c>
      <c r="W260">
        <v>4</v>
      </c>
      <c r="Y260">
        <v>3</v>
      </c>
      <c r="Z260">
        <v>2</v>
      </c>
      <c r="AA260">
        <v>3</v>
      </c>
      <c r="AB260">
        <v>336</v>
      </c>
      <c r="AC260">
        <v>18700</v>
      </c>
      <c r="AD260">
        <v>501</v>
      </c>
      <c r="AE260">
        <v>0.00113</v>
      </c>
      <c r="AF260">
        <v>2</v>
      </c>
      <c r="AG260">
        <v>4</v>
      </c>
      <c r="AH260">
        <v>886</v>
      </c>
      <c r="AI260">
        <v>374</v>
      </c>
      <c r="AK260">
        <v>1</v>
      </c>
      <c r="AL260">
        <v>2</v>
      </c>
      <c r="AM260">
        <v>4.3</v>
      </c>
      <c r="AN260">
        <v>4</v>
      </c>
      <c r="AP260">
        <v>11</v>
      </c>
      <c r="AQ260">
        <v>16</v>
      </c>
      <c r="AR260">
        <v>379</v>
      </c>
      <c r="AS260">
        <v>1</v>
      </c>
      <c r="AT260">
        <v>1</v>
      </c>
      <c r="AY260">
        <v>1</v>
      </c>
      <c r="AZ260">
        <v>2</v>
      </c>
      <c r="BB260">
        <v>1500</v>
      </c>
      <c r="BC260">
        <v>3</v>
      </c>
      <c r="BG260">
        <v>6</v>
      </c>
    </row>
    <row r="261" spans="1:59" ht="12.75">
      <c r="A261" t="s">
        <v>910</v>
      </c>
      <c r="B261">
        <v>2</v>
      </c>
      <c r="C261" t="s">
        <v>570</v>
      </c>
      <c r="D261" t="s">
        <v>911</v>
      </c>
      <c r="E261" t="s">
        <v>912</v>
      </c>
      <c r="F261">
        <v>3</v>
      </c>
      <c r="G261">
        <v>1970</v>
      </c>
      <c r="H261">
        <v>5</v>
      </c>
      <c r="I261">
        <v>13</v>
      </c>
      <c r="J261">
        <v>16</v>
      </c>
      <c r="K261">
        <v>1</v>
      </c>
      <c r="L261">
        <v>2</v>
      </c>
      <c r="M261">
        <v>2</v>
      </c>
      <c r="O261">
        <v>2</v>
      </c>
      <c r="P261">
        <v>5</v>
      </c>
      <c r="Q261">
        <v>61.8</v>
      </c>
      <c r="R261">
        <v>2</v>
      </c>
      <c r="S261">
        <v>2</v>
      </c>
      <c r="T261">
        <v>2</v>
      </c>
      <c r="U261">
        <v>2</v>
      </c>
      <c r="Y261">
        <v>2</v>
      </c>
      <c r="Z261">
        <v>2</v>
      </c>
      <c r="AA261">
        <v>3</v>
      </c>
      <c r="AB261">
        <v>207</v>
      </c>
      <c r="AC261">
        <v>23104</v>
      </c>
      <c r="AD261">
        <v>501</v>
      </c>
      <c r="AE261">
        <v>0.0001</v>
      </c>
      <c r="AF261">
        <v>1</v>
      </c>
      <c r="AG261">
        <v>3</v>
      </c>
      <c r="AH261">
        <v>43</v>
      </c>
      <c r="AI261">
        <v>57</v>
      </c>
      <c r="AJ261" t="s">
        <v>190</v>
      </c>
      <c r="AK261">
        <v>1</v>
      </c>
      <c r="AL261">
        <v>2</v>
      </c>
      <c r="AM261">
        <v>27</v>
      </c>
      <c r="AN261">
        <v>6.5</v>
      </c>
      <c r="AO261">
        <v>-1</v>
      </c>
      <c r="AP261">
        <v>27</v>
      </c>
      <c r="AQ261">
        <v>33</v>
      </c>
      <c r="AR261">
        <v>283</v>
      </c>
      <c r="AS261">
        <v>2</v>
      </c>
      <c r="AT261">
        <v>2</v>
      </c>
      <c r="AY261">
        <v>3</v>
      </c>
      <c r="AZ261">
        <v>2</v>
      </c>
      <c r="BB261">
        <v>1150</v>
      </c>
      <c r="BC261">
        <v>1</v>
      </c>
      <c r="BG261">
        <v>5</v>
      </c>
    </row>
    <row r="262" spans="1:59" ht="12.75">
      <c r="A262" t="s">
        <v>913</v>
      </c>
      <c r="B262">
        <v>2</v>
      </c>
      <c r="C262" t="s">
        <v>570</v>
      </c>
      <c r="D262" t="s">
        <v>911</v>
      </c>
      <c r="E262" t="s">
        <v>914</v>
      </c>
      <c r="F262">
        <v>3</v>
      </c>
      <c r="G262">
        <v>1970</v>
      </c>
      <c r="H262">
        <v>8</v>
      </c>
      <c r="I262">
        <v>5</v>
      </c>
      <c r="J262">
        <v>15</v>
      </c>
      <c r="L262">
        <v>1</v>
      </c>
      <c r="M262">
        <v>1</v>
      </c>
      <c r="O262">
        <v>2</v>
      </c>
      <c r="P262">
        <v>3</v>
      </c>
      <c r="Q262">
        <v>50</v>
      </c>
      <c r="R262">
        <v>2</v>
      </c>
      <c r="S262">
        <v>2</v>
      </c>
      <c r="T262">
        <v>1</v>
      </c>
      <c r="U262">
        <v>1</v>
      </c>
      <c r="Y262">
        <v>2</v>
      </c>
      <c r="Z262">
        <v>1</v>
      </c>
      <c r="AA262">
        <v>3</v>
      </c>
      <c r="AB262">
        <v>2.9</v>
      </c>
      <c r="AC262">
        <v>2567</v>
      </c>
      <c r="AD262">
        <v>501</v>
      </c>
      <c r="AE262">
        <v>0.005</v>
      </c>
      <c r="AF262">
        <v>1</v>
      </c>
      <c r="AG262">
        <v>3</v>
      </c>
      <c r="AH262">
        <v>20</v>
      </c>
      <c r="AI262">
        <v>23</v>
      </c>
      <c r="AK262">
        <v>1</v>
      </c>
      <c r="AL262">
        <v>3</v>
      </c>
      <c r="AN262">
        <v>1.8</v>
      </c>
      <c r="AO262">
        <v>-1</v>
      </c>
      <c r="AP262">
        <v>46</v>
      </c>
      <c r="AQ262">
        <v>29</v>
      </c>
      <c r="AR262">
        <v>146</v>
      </c>
      <c r="AS262">
        <v>2</v>
      </c>
      <c r="AT262">
        <v>2</v>
      </c>
      <c r="AY262">
        <v>1</v>
      </c>
      <c r="AZ262">
        <v>2</v>
      </c>
      <c r="BB262">
        <v>620</v>
      </c>
      <c r="BC262">
        <v>3</v>
      </c>
      <c r="BG262">
        <v>3</v>
      </c>
    </row>
    <row r="263" spans="1:59" ht="12.75">
      <c r="A263" t="s">
        <v>915</v>
      </c>
      <c r="B263">
        <v>2</v>
      </c>
      <c r="C263" t="s">
        <v>539</v>
      </c>
      <c r="D263" t="s">
        <v>564</v>
      </c>
      <c r="E263" t="s">
        <v>916</v>
      </c>
      <c r="F263">
        <v>1</v>
      </c>
      <c r="G263">
        <v>1964</v>
      </c>
      <c r="H263">
        <v>5</v>
      </c>
      <c r="I263">
        <v>8</v>
      </c>
      <c r="J263">
        <v>8</v>
      </c>
      <c r="K263">
        <v>2</v>
      </c>
      <c r="L263">
        <v>1</v>
      </c>
      <c r="M263">
        <v>2</v>
      </c>
      <c r="O263">
        <v>2</v>
      </c>
      <c r="P263">
        <v>9</v>
      </c>
      <c r="Q263">
        <v>122</v>
      </c>
      <c r="R263">
        <v>2</v>
      </c>
      <c r="S263">
        <v>2</v>
      </c>
      <c r="T263">
        <v>2</v>
      </c>
      <c r="U263">
        <v>2</v>
      </c>
      <c r="Y263">
        <v>2</v>
      </c>
      <c r="Z263">
        <v>2</v>
      </c>
      <c r="AA263">
        <v>3</v>
      </c>
      <c r="AB263">
        <v>2812</v>
      </c>
      <c r="AC263">
        <v>32940</v>
      </c>
      <c r="AD263">
        <v>501</v>
      </c>
      <c r="AE263">
        <v>0.0004</v>
      </c>
      <c r="AF263">
        <v>1</v>
      </c>
      <c r="AG263">
        <v>3</v>
      </c>
      <c r="AH263">
        <v>390</v>
      </c>
      <c r="AI263">
        <v>416</v>
      </c>
      <c r="AK263">
        <v>1</v>
      </c>
      <c r="AL263">
        <v>2</v>
      </c>
      <c r="AM263">
        <v>4.6</v>
      </c>
      <c r="AN263">
        <v>4</v>
      </c>
      <c r="AO263">
        <v>30</v>
      </c>
      <c r="AP263">
        <v>42</v>
      </c>
      <c r="AQ263">
        <v>21</v>
      </c>
      <c r="AR263">
        <v>560</v>
      </c>
      <c r="AS263">
        <v>1</v>
      </c>
      <c r="AY263">
        <v>3</v>
      </c>
      <c r="AZ263">
        <v>2</v>
      </c>
      <c r="BB263">
        <v>2400</v>
      </c>
      <c r="BC263">
        <v>3</v>
      </c>
      <c r="BG263">
        <v>9</v>
      </c>
    </row>
    <row r="264" spans="1:59" ht="12.75">
      <c r="A264" t="s">
        <v>917</v>
      </c>
      <c r="B264">
        <v>2</v>
      </c>
      <c r="C264" t="s">
        <v>570</v>
      </c>
      <c r="D264" t="s">
        <v>911</v>
      </c>
      <c r="E264" t="s">
        <v>918</v>
      </c>
      <c r="F264">
        <v>3</v>
      </c>
      <c r="G264">
        <v>1925</v>
      </c>
      <c r="H264">
        <v>5</v>
      </c>
      <c r="I264">
        <v>14</v>
      </c>
      <c r="J264">
        <v>18</v>
      </c>
      <c r="K264">
        <v>1</v>
      </c>
      <c r="L264">
        <v>2</v>
      </c>
      <c r="M264">
        <v>2</v>
      </c>
      <c r="O264">
        <v>2</v>
      </c>
      <c r="P264">
        <v>4</v>
      </c>
      <c r="Q264">
        <v>59.8</v>
      </c>
      <c r="R264">
        <v>2</v>
      </c>
      <c r="S264">
        <v>2</v>
      </c>
      <c r="T264">
        <v>2</v>
      </c>
      <c r="U264">
        <v>2</v>
      </c>
      <c r="X264">
        <v>3</v>
      </c>
      <c r="Y264">
        <v>2</v>
      </c>
      <c r="Z264">
        <v>2</v>
      </c>
      <c r="AA264">
        <v>3</v>
      </c>
      <c r="AB264">
        <v>44.6</v>
      </c>
      <c r="AC264">
        <v>13100</v>
      </c>
      <c r="AD264">
        <v>101</v>
      </c>
      <c r="AE264">
        <v>0.003</v>
      </c>
      <c r="AF264">
        <v>2</v>
      </c>
      <c r="AG264">
        <v>4</v>
      </c>
      <c r="AH264">
        <v>68</v>
      </c>
      <c r="AI264">
        <v>165</v>
      </c>
      <c r="AK264">
        <v>2</v>
      </c>
      <c r="AL264">
        <v>2</v>
      </c>
      <c r="AM264">
        <v>6</v>
      </c>
      <c r="AN264">
        <v>2.5</v>
      </c>
      <c r="AO264">
        <v>4</v>
      </c>
      <c r="AP264" t="s">
        <v>879</v>
      </c>
      <c r="AQ264">
        <v>19.8</v>
      </c>
      <c r="AR264">
        <v>226</v>
      </c>
      <c r="AS264">
        <v>2</v>
      </c>
      <c r="AT264">
        <v>2</v>
      </c>
      <c r="AY264">
        <v>2</v>
      </c>
      <c r="AZ264">
        <v>2</v>
      </c>
      <c r="BB264">
        <v>800</v>
      </c>
      <c r="BG264">
        <v>4</v>
      </c>
    </row>
    <row r="265" spans="1:59" ht="12.75">
      <c r="A265" t="s">
        <v>919</v>
      </c>
      <c r="B265">
        <v>2</v>
      </c>
      <c r="C265" t="s">
        <v>579</v>
      </c>
      <c r="D265" t="s">
        <v>536</v>
      </c>
      <c r="E265" t="s">
        <v>920</v>
      </c>
      <c r="F265">
        <v>2</v>
      </c>
      <c r="H265">
        <v>8</v>
      </c>
      <c r="I265">
        <v>9</v>
      </c>
      <c r="J265">
        <v>10</v>
      </c>
      <c r="K265">
        <v>1</v>
      </c>
      <c r="L265">
        <v>1</v>
      </c>
      <c r="M265">
        <v>2</v>
      </c>
      <c r="O265">
        <v>1</v>
      </c>
      <c r="P265">
        <v>8</v>
      </c>
      <c r="Q265">
        <v>142.7</v>
      </c>
      <c r="R265">
        <v>1</v>
      </c>
      <c r="S265">
        <v>2</v>
      </c>
      <c r="T265">
        <v>1</v>
      </c>
      <c r="U265">
        <v>2</v>
      </c>
      <c r="V265">
        <v>3</v>
      </c>
      <c r="W265">
        <v>3</v>
      </c>
      <c r="Y265">
        <v>1</v>
      </c>
      <c r="Z265">
        <v>3</v>
      </c>
      <c r="AB265">
        <v>8755</v>
      </c>
      <c r="AC265">
        <v>83500</v>
      </c>
      <c r="AD265">
        <v>501</v>
      </c>
      <c r="AE265">
        <v>0.00018</v>
      </c>
      <c r="AF265">
        <v>1</v>
      </c>
      <c r="AG265">
        <v>3</v>
      </c>
      <c r="AH265">
        <v>910</v>
      </c>
      <c r="AI265">
        <v>1055</v>
      </c>
      <c r="AK265">
        <v>1</v>
      </c>
      <c r="AL265">
        <v>2</v>
      </c>
      <c r="AN265">
        <v>4</v>
      </c>
      <c r="AO265">
        <v>40</v>
      </c>
      <c r="AP265">
        <v>47</v>
      </c>
      <c r="AQ265">
        <v>27</v>
      </c>
      <c r="AR265">
        <v>1097.6</v>
      </c>
      <c r="AS265">
        <v>1</v>
      </c>
      <c r="AY265">
        <v>2</v>
      </c>
      <c r="AZ265">
        <v>1</v>
      </c>
      <c r="BB265">
        <v>1800</v>
      </c>
      <c r="BC265">
        <v>3</v>
      </c>
      <c r="BG265">
        <v>8</v>
      </c>
    </row>
    <row r="266" spans="1:59" ht="12.75">
      <c r="A266" t="s">
        <v>921</v>
      </c>
      <c r="B266">
        <v>3</v>
      </c>
      <c r="C266" t="s">
        <v>227</v>
      </c>
      <c r="D266" t="s">
        <v>238</v>
      </c>
      <c r="E266" t="s">
        <v>922</v>
      </c>
      <c r="F266">
        <v>1</v>
      </c>
      <c r="G266">
        <v>1925</v>
      </c>
      <c r="H266">
        <v>5</v>
      </c>
      <c r="I266">
        <v>8</v>
      </c>
      <c r="J266">
        <v>9</v>
      </c>
      <c r="K266">
        <v>1</v>
      </c>
      <c r="L266">
        <v>1</v>
      </c>
      <c r="M266">
        <v>2</v>
      </c>
      <c r="O266">
        <v>1</v>
      </c>
      <c r="P266">
        <v>2</v>
      </c>
      <c r="Q266">
        <v>50</v>
      </c>
      <c r="R266">
        <v>2</v>
      </c>
      <c r="S266">
        <v>2</v>
      </c>
      <c r="T266">
        <v>2</v>
      </c>
      <c r="U266">
        <v>2</v>
      </c>
      <c r="Y266">
        <v>2</v>
      </c>
      <c r="Z266">
        <v>1</v>
      </c>
      <c r="AB266">
        <v>19.9</v>
      </c>
      <c r="AC266">
        <v>2290</v>
      </c>
      <c r="AD266">
        <v>501</v>
      </c>
      <c r="AE266">
        <v>0.0014</v>
      </c>
      <c r="AF266">
        <v>2</v>
      </c>
      <c r="AG266">
        <v>4</v>
      </c>
      <c r="AH266">
        <v>53</v>
      </c>
      <c r="AI266">
        <v>100</v>
      </c>
      <c r="AJ266">
        <v>5</v>
      </c>
      <c r="AL266">
        <v>2</v>
      </c>
      <c r="AM266">
        <v>0.8</v>
      </c>
      <c r="AN266">
        <v>3.5</v>
      </c>
      <c r="AQ266">
        <v>13.5</v>
      </c>
      <c r="AR266">
        <v>100</v>
      </c>
      <c r="AS266">
        <v>2</v>
      </c>
      <c r="AY266">
        <v>1</v>
      </c>
      <c r="AZ266">
        <v>1</v>
      </c>
      <c r="BB266">
        <v>369</v>
      </c>
      <c r="BG266">
        <v>2</v>
      </c>
    </row>
    <row r="267" spans="1:59" ht="12.75">
      <c r="A267" t="s">
        <v>923</v>
      </c>
      <c r="B267">
        <v>3</v>
      </c>
      <c r="C267" t="s">
        <v>227</v>
      </c>
      <c r="D267" t="s">
        <v>238</v>
      </c>
      <c r="E267" t="s">
        <v>924</v>
      </c>
      <c r="F267">
        <v>1</v>
      </c>
      <c r="G267">
        <v>1925</v>
      </c>
      <c r="H267">
        <v>5</v>
      </c>
      <c r="I267">
        <v>3</v>
      </c>
      <c r="J267">
        <v>8</v>
      </c>
      <c r="K267">
        <v>1</v>
      </c>
      <c r="L267">
        <v>1</v>
      </c>
      <c r="M267">
        <v>2</v>
      </c>
      <c r="O267" t="s">
        <v>190</v>
      </c>
      <c r="P267">
        <v>1</v>
      </c>
      <c r="R267">
        <v>2</v>
      </c>
      <c r="S267" t="s">
        <v>190</v>
      </c>
      <c r="T267">
        <v>2</v>
      </c>
      <c r="U267" t="s">
        <v>190</v>
      </c>
      <c r="V267">
        <v>3.5</v>
      </c>
      <c r="W267">
        <v>4</v>
      </c>
      <c r="Y267">
        <v>2</v>
      </c>
      <c r="Z267">
        <v>2</v>
      </c>
      <c r="AB267">
        <v>7.9</v>
      </c>
      <c r="AC267">
        <v>1308</v>
      </c>
      <c r="AD267">
        <v>501</v>
      </c>
      <c r="AE267">
        <v>0.0016</v>
      </c>
      <c r="AF267">
        <v>2</v>
      </c>
      <c r="AG267">
        <v>4</v>
      </c>
      <c r="AH267">
        <v>39</v>
      </c>
      <c r="AI267">
        <v>63</v>
      </c>
      <c r="AJ267" t="s">
        <v>190</v>
      </c>
      <c r="AM267" t="s">
        <v>190</v>
      </c>
      <c r="AN267" t="s">
        <v>190</v>
      </c>
      <c r="AO267" t="s">
        <v>190</v>
      </c>
      <c r="AP267" t="s">
        <v>879</v>
      </c>
      <c r="AQ267">
        <v>9.3</v>
      </c>
      <c r="AR267">
        <v>63</v>
      </c>
      <c r="AS267">
        <v>2</v>
      </c>
      <c r="AV267">
        <v>1</v>
      </c>
      <c r="AX267">
        <v>3</v>
      </c>
      <c r="AY267">
        <v>3</v>
      </c>
      <c r="AZ267">
        <v>1</v>
      </c>
      <c r="BB267">
        <v>819</v>
      </c>
      <c r="BG267">
        <v>1</v>
      </c>
    </row>
    <row r="268" spans="1:59" ht="12.75">
      <c r="A268" t="s">
        <v>925</v>
      </c>
      <c r="B268">
        <v>3</v>
      </c>
      <c r="C268" t="s">
        <v>585</v>
      </c>
      <c r="D268" t="s">
        <v>926</v>
      </c>
      <c r="E268" t="s">
        <v>927</v>
      </c>
      <c r="F268">
        <v>1</v>
      </c>
      <c r="G268" t="s">
        <v>928</v>
      </c>
      <c r="H268">
        <v>3</v>
      </c>
      <c r="I268">
        <v>13</v>
      </c>
      <c r="J268">
        <v>14</v>
      </c>
      <c r="L268">
        <v>1</v>
      </c>
      <c r="M268">
        <v>2</v>
      </c>
      <c r="P268">
        <v>4</v>
      </c>
      <c r="Q268">
        <v>183</v>
      </c>
      <c r="R268">
        <v>2</v>
      </c>
      <c r="S268">
        <v>1</v>
      </c>
      <c r="T268">
        <v>2</v>
      </c>
      <c r="U268">
        <v>1</v>
      </c>
      <c r="Y268">
        <v>2</v>
      </c>
      <c r="Z268">
        <v>2</v>
      </c>
      <c r="AA268">
        <v>3</v>
      </c>
      <c r="AB268">
        <v>220</v>
      </c>
      <c r="AC268">
        <v>13820</v>
      </c>
      <c r="AD268">
        <v>501</v>
      </c>
      <c r="AE268">
        <v>0.00024</v>
      </c>
      <c r="AF268">
        <v>1</v>
      </c>
      <c r="AG268">
        <v>3</v>
      </c>
      <c r="AH268">
        <v>130</v>
      </c>
      <c r="AI268">
        <v>130</v>
      </c>
      <c r="AJ268">
        <v>0</v>
      </c>
      <c r="AL268">
        <v>2</v>
      </c>
      <c r="AM268">
        <v>4.63</v>
      </c>
      <c r="AN268">
        <v>2.17</v>
      </c>
      <c r="AP268">
        <v>48</v>
      </c>
      <c r="AQ268">
        <v>20</v>
      </c>
      <c r="AR268">
        <v>184</v>
      </c>
      <c r="AS268">
        <v>2</v>
      </c>
      <c r="AV268">
        <v>1</v>
      </c>
      <c r="AY268">
        <v>1</v>
      </c>
      <c r="AZ268">
        <v>2</v>
      </c>
      <c r="BB268">
        <v>390</v>
      </c>
      <c r="BC268">
        <v>3</v>
      </c>
      <c r="BG268">
        <v>4</v>
      </c>
    </row>
    <row r="269" spans="1:59" ht="12.75">
      <c r="A269" t="s">
        <v>929</v>
      </c>
      <c r="B269">
        <v>3</v>
      </c>
      <c r="C269" t="s">
        <v>585</v>
      </c>
      <c r="D269" t="s">
        <v>589</v>
      </c>
      <c r="E269" t="s">
        <v>930</v>
      </c>
      <c r="F269">
        <v>1</v>
      </c>
      <c r="G269" t="s">
        <v>931</v>
      </c>
      <c r="H269">
        <v>4</v>
      </c>
      <c r="I269">
        <v>6</v>
      </c>
      <c r="J269">
        <v>13</v>
      </c>
      <c r="L269">
        <v>2</v>
      </c>
      <c r="M269">
        <v>2</v>
      </c>
      <c r="O269" t="s">
        <v>190</v>
      </c>
      <c r="P269">
        <v>1</v>
      </c>
      <c r="R269">
        <v>2</v>
      </c>
      <c r="S269" t="s">
        <v>190</v>
      </c>
      <c r="T269">
        <v>2</v>
      </c>
      <c r="U269" t="s">
        <v>190</v>
      </c>
      <c r="V269">
        <v>4</v>
      </c>
      <c r="W269">
        <v>5</v>
      </c>
      <c r="Y269">
        <v>2</v>
      </c>
      <c r="Z269">
        <v>1</v>
      </c>
      <c r="AB269">
        <v>8.1</v>
      </c>
      <c r="AC269">
        <v>2000</v>
      </c>
      <c r="AD269">
        <v>501</v>
      </c>
      <c r="AE269">
        <v>0.0012</v>
      </c>
      <c r="AF269">
        <v>2</v>
      </c>
      <c r="AG269">
        <v>4</v>
      </c>
      <c r="AH269">
        <v>57</v>
      </c>
      <c r="AI269">
        <v>30</v>
      </c>
      <c r="AM269" t="s">
        <v>190</v>
      </c>
      <c r="AN269" t="s">
        <v>190</v>
      </c>
      <c r="AO269" t="s">
        <v>190</v>
      </c>
      <c r="AP269" t="s">
        <v>879</v>
      </c>
      <c r="AQ269">
        <v>10</v>
      </c>
      <c r="AR269">
        <v>30</v>
      </c>
      <c r="AS269">
        <v>2</v>
      </c>
      <c r="AV269">
        <v>1</v>
      </c>
      <c r="AZ269">
        <v>2</v>
      </c>
      <c r="BB269">
        <v>248</v>
      </c>
      <c r="BG269">
        <v>1</v>
      </c>
    </row>
    <row r="270" spans="1:59" ht="12.75">
      <c r="A270" t="s">
        <v>932</v>
      </c>
      <c r="B270">
        <v>3</v>
      </c>
      <c r="C270" t="s">
        <v>242</v>
      </c>
      <c r="D270" t="s">
        <v>243</v>
      </c>
      <c r="E270" t="s">
        <v>933</v>
      </c>
      <c r="F270">
        <v>1</v>
      </c>
      <c r="G270" t="s">
        <v>250</v>
      </c>
      <c r="H270">
        <v>8</v>
      </c>
      <c r="I270">
        <v>5</v>
      </c>
      <c r="J270">
        <v>6</v>
      </c>
      <c r="K270">
        <v>1</v>
      </c>
      <c r="L270">
        <v>2</v>
      </c>
      <c r="M270">
        <v>2</v>
      </c>
      <c r="P270">
        <v>2</v>
      </c>
      <c r="Q270">
        <v>20</v>
      </c>
      <c r="R270">
        <v>2</v>
      </c>
      <c r="S270">
        <v>2</v>
      </c>
      <c r="T270">
        <v>2</v>
      </c>
      <c r="U270">
        <v>2</v>
      </c>
      <c r="V270">
        <v>4</v>
      </c>
      <c r="W270">
        <v>5</v>
      </c>
      <c r="Y270">
        <v>2</v>
      </c>
      <c r="Z270">
        <v>1</v>
      </c>
      <c r="AB270">
        <v>2.5</v>
      </c>
      <c r="AC270">
        <v>409</v>
      </c>
      <c r="AD270">
        <v>501</v>
      </c>
      <c r="AE270">
        <v>0.00044</v>
      </c>
      <c r="AF270">
        <v>2</v>
      </c>
      <c r="AG270">
        <v>4</v>
      </c>
      <c r="AH270">
        <v>35</v>
      </c>
      <c r="AI270">
        <v>40</v>
      </c>
      <c r="AJ270">
        <v>18</v>
      </c>
      <c r="AL270">
        <v>1</v>
      </c>
      <c r="AM270">
        <v>0</v>
      </c>
      <c r="AN270">
        <v>1.33</v>
      </c>
      <c r="AP270" t="s">
        <v>879</v>
      </c>
      <c r="AQ270">
        <v>11.4</v>
      </c>
      <c r="AR270">
        <v>40</v>
      </c>
      <c r="AS270">
        <v>2</v>
      </c>
      <c r="AV270">
        <v>2</v>
      </c>
      <c r="AY270">
        <v>3</v>
      </c>
      <c r="AZ270">
        <v>2</v>
      </c>
      <c r="BB270">
        <v>35</v>
      </c>
      <c r="BG270">
        <v>2</v>
      </c>
    </row>
    <row r="271" spans="1:59" ht="12.75">
      <c r="A271" t="s">
        <v>934</v>
      </c>
      <c r="B271">
        <v>3</v>
      </c>
      <c r="C271" t="s">
        <v>242</v>
      </c>
      <c r="D271" t="s">
        <v>935</v>
      </c>
      <c r="E271" t="s">
        <v>936</v>
      </c>
      <c r="F271">
        <v>1</v>
      </c>
      <c r="G271" t="s">
        <v>230</v>
      </c>
      <c r="H271">
        <v>5</v>
      </c>
      <c r="I271">
        <v>0</v>
      </c>
      <c r="J271">
        <v>0</v>
      </c>
      <c r="K271">
        <v>2</v>
      </c>
      <c r="L271">
        <v>2</v>
      </c>
      <c r="M271">
        <v>2</v>
      </c>
      <c r="O271" t="s">
        <v>190</v>
      </c>
      <c r="P271">
        <v>1</v>
      </c>
      <c r="R271">
        <v>2</v>
      </c>
      <c r="S271" t="s">
        <v>190</v>
      </c>
      <c r="T271">
        <v>2</v>
      </c>
      <c r="U271" t="s">
        <v>190</v>
      </c>
      <c r="V271">
        <v>4</v>
      </c>
      <c r="W271">
        <v>5</v>
      </c>
      <c r="Y271">
        <v>2</v>
      </c>
      <c r="Z271">
        <v>1</v>
      </c>
      <c r="AB271">
        <v>0.6</v>
      </c>
      <c r="AC271">
        <v>286</v>
      </c>
      <c r="AD271">
        <v>501</v>
      </c>
      <c r="AE271">
        <v>0.0041</v>
      </c>
      <c r="AF271">
        <v>2</v>
      </c>
      <c r="AG271">
        <v>1</v>
      </c>
      <c r="AH271">
        <v>43</v>
      </c>
      <c r="AI271">
        <v>38</v>
      </c>
      <c r="AJ271" t="s">
        <v>190</v>
      </c>
      <c r="AM271" t="s">
        <v>190</v>
      </c>
      <c r="AN271" t="s">
        <v>190</v>
      </c>
      <c r="AO271" t="s">
        <v>190</v>
      </c>
      <c r="AP271" t="s">
        <v>879</v>
      </c>
      <c r="AQ271">
        <v>6.7</v>
      </c>
      <c r="AR271">
        <v>16</v>
      </c>
      <c r="AS271">
        <v>1</v>
      </c>
      <c r="AV271">
        <v>1</v>
      </c>
      <c r="AY271">
        <v>3</v>
      </c>
      <c r="AZ271">
        <v>2</v>
      </c>
      <c r="BB271">
        <v>24</v>
      </c>
      <c r="BG271">
        <v>1</v>
      </c>
    </row>
    <row r="272" spans="1:59" ht="12.75">
      <c r="A272" t="s">
        <v>937</v>
      </c>
      <c r="B272">
        <v>3</v>
      </c>
      <c r="C272" t="s">
        <v>242</v>
      </c>
      <c r="D272" t="s">
        <v>938</v>
      </c>
      <c r="E272" t="s">
        <v>939</v>
      </c>
      <c r="F272">
        <v>1</v>
      </c>
      <c r="G272" t="s">
        <v>940</v>
      </c>
      <c r="H272">
        <v>8</v>
      </c>
      <c r="I272">
        <v>2</v>
      </c>
      <c r="J272">
        <v>2</v>
      </c>
      <c r="K272">
        <v>3</v>
      </c>
      <c r="L272">
        <v>2</v>
      </c>
      <c r="M272">
        <v>2</v>
      </c>
      <c r="O272" t="s">
        <v>190</v>
      </c>
      <c r="P272">
        <v>1</v>
      </c>
      <c r="R272">
        <v>2</v>
      </c>
      <c r="S272" t="s">
        <v>190</v>
      </c>
      <c r="T272">
        <v>2</v>
      </c>
      <c r="U272" t="s">
        <v>190</v>
      </c>
      <c r="V272">
        <v>4</v>
      </c>
      <c r="W272">
        <v>5</v>
      </c>
      <c r="Y272">
        <v>2</v>
      </c>
      <c r="Z272">
        <v>1</v>
      </c>
      <c r="AB272">
        <v>13.6</v>
      </c>
      <c r="AC272">
        <v>1054</v>
      </c>
      <c r="AD272">
        <v>501</v>
      </c>
      <c r="AE272">
        <v>0.0024</v>
      </c>
      <c r="AF272">
        <v>2</v>
      </c>
      <c r="AG272">
        <v>4</v>
      </c>
      <c r="AH272">
        <v>44</v>
      </c>
      <c r="AI272">
        <v>30</v>
      </c>
      <c r="AJ272" t="s">
        <v>190</v>
      </c>
      <c r="AM272" t="s">
        <v>190</v>
      </c>
      <c r="AN272" t="s">
        <v>190</v>
      </c>
      <c r="AO272" t="s">
        <v>190</v>
      </c>
      <c r="AP272" t="s">
        <v>879</v>
      </c>
      <c r="AQ272">
        <v>11.8</v>
      </c>
      <c r="AR272">
        <v>30</v>
      </c>
      <c r="AS272">
        <v>2</v>
      </c>
      <c r="AV272">
        <v>1</v>
      </c>
      <c r="AY272">
        <v>1</v>
      </c>
      <c r="AZ272">
        <v>1</v>
      </c>
      <c r="BB272">
        <v>42</v>
      </c>
      <c r="BG272">
        <v>1</v>
      </c>
    </row>
    <row r="273" spans="1:59" ht="12.75">
      <c r="A273" t="s">
        <v>941</v>
      </c>
      <c r="B273">
        <v>3</v>
      </c>
      <c r="C273" t="s">
        <v>242</v>
      </c>
      <c r="D273" t="s">
        <v>938</v>
      </c>
      <c r="E273" t="s">
        <v>942</v>
      </c>
      <c r="F273">
        <v>1</v>
      </c>
      <c r="G273" t="s">
        <v>943</v>
      </c>
      <c r="H273">
        <v>8</v>
      </c>
      <c r="I273">
        <v>3</v>
      </c>
      <c r="J273">
        <v>5</v>
      </c>
      <c r="K273">
        <v>1</v>
      </c>
      <c r="L273">
        <v>1</v>
      </c>
      <c r="M273">
        <v>2</v>
      </c>
      <c r="O273" t="s">
        <v>190</v>
      </c>
      <c r="P273">
        <v>1</v>
      </c>
      <c r="R273">
        <v>2</v>
      </c>
      <c r="S273" t="s">
        <v>190</v>
      </c>
      <c r="T273">
        <v>2</v>
      </c>
      <c r="U273" t="s">
        <v>190</v>
      </c>
      <c r="V273">
        <v>4</v>
      </c>
      <c r="W273">
        <v>5</v>
      </c>
      <c r="Y273">
        <v>2</v>
      </c>
      <c r="Z273">
        <v>1</v>
      </c>
      <c r="AB273">
        <v>3.7</v>
      </c>
      <c r="AC273">
        <v>325</v>
      </c>
      <c r="AD273">
        <v>501</v>
      </c>
      <c r="AE273">
        <v>0.00039</v>
      </c>
      <c r="AF273">
        <v>2</v>
      </c>
      <c r="AG273">
        <v>4</v>
      </c>
      <c r="AH273">
        <v>37</v>
      </c>
      <c r="AI273">
        <v>18</v>
      </c>
      <c r="AJ273" t="s">
        <v>190</v>
      </c>
      <c r="AM273" t="s">
        <v>190</v>
      </c>
      <c r="AN273" t="s">
        <v>190</v>
      </c>
      <c r="AO273" t="s">
        <v>190</v>
      </c>
      <c r="AP273" t="s">
        <v>879</v>
      </c>
      <c r="AQ273">
        <v>9.5</v>
      </c>
      <c r="AR273">
        <v>18</v>
      </c>
      <c r="AS273">
        <v>1</v>
      </c>
      <c r="AV273">
        <v>1</v>
      </c>
      <c r="AY273">
        <v>1</v>
      </c>
      <c r="AZ273">
        <v>2</v>
      </c>
      <c r="BB273">
        <v>561</v>
      </c>
      <c r="BG273">
        <v>1</v>
      </c>
    </row>
    <row r="274" spans="1:59" ht="12.75">
      <c r="A274" t="s">
        <v>944</v>
      </c>
      <c r="B274">
        <v>3</v>
      </c>
      <c r="C274" t="s">
        <v>261</v>
      </c>
      <c r="D274" t="s">
        <v>262</v>
      </c>
      <c r="E274" t="s">
        <v>945</v>
      </c>
      <c r="F274">
        <v>1</v>
      </c>
      <c r="G274" t="s">
        <v>603</v>
      </c>
      <c r="H274">
        <v>4</v>
      </c>
      <c r="I274">
        <v>13</v>
      </c>
      <c r="J274">
        <v>18</v>
      </c>
      <c r="K274">
        <v>2</v>
      </c>
      <c r="L274">
        <v>1</v>
      </c>
      <c r="M274">
        <v>2</v>
      </c>
      <c r="P274">
        <v>3</v>
      </c>
      <c r="Q274">
        <v>38.5</v>
      </c>
      <c r="R274">
        <v>2</v>
      </c>
      <c r="S274">
        <v>2</v>
      </c>
      <c r="T274">
        <v>2</v>
      </c>
      <c r="U274">
        <v>2</v>
      </c>
      <c r="V274">
        <v>3.5</v>
      </c>
      <c r="W274">
        <v>4</v>
      </c>
      <c r="Y274">
        <v>3</v>
      </c>
      <c r="Z274">
        <v>1</v>
      </c>
      <c r="AB274">
        <v>21.5</v>
      </c>
      <c r="AC274">
        <v>2395</v>
      </c>
      <c r="AD274">
        <v>501</v>
      </c>
      <c r="AE274">
        <v>0.00086</v>
      </c>
      <c r="AF274">
        <v>1</v>
      </c>
      <c r="AG274">
        <v>3</v>
      </c>
      <c r="AH274">
        <v>57</v>
      </c>
      <c r="AI274">
        <v>46</v>
      </c>
      <c r="AJ274">
        <v>0</v>
      </c>
      <c r="AL274">
        <v>2</v>
      </c>
      <c r="AM274">
        <v>1</v>
      </c>
      <c r="AN274">
        <v>2.67</v>
      </c>
      <c r="AP274">
        <v>42</v>
      </c>
      <c r="AQ274">
        <v>14.6</v>
      </c>
      <c r="AR274">
        <v>108</v>
      </c>
      <c r="AS274">
        <v>3</v>
      </c>
      <c r="AV274">
        <v>1</v>
      </c>
      <c r="AY274">
        <v>2</v>
      </c>
      <c r="BB274">
        <v>704</v>
      </c>
      <c r="BG274">
        <v>3</v>
      </c>
    </row>
    <row r="275" spans="1:59" ht="12.75">
      <c r="A275" t="s">
        <v>946</v>
      </c>
      <c r="B275">
        <v>3</v>
      </c>
      <c r="C275" t="s">
        <v>261</v>
      </c>
      <c r="D275" t="s">
        <v>607</v>
      </c>
      <c r="E275" t="s">
        <v>947</v>
      </c>
      <c r="F275">
        <v>1</v>
      </c>
      <c r="G275" t="s">
        <v>948</v>
      </c>
      <c r="H275">
        <v>3</v>
      </c>
      <c r="I275">
        <v>8</v>
      </c>
      <c r="J275">
        <v>12</v>
      </c>
      <c r="K275">
        <v>3</v>
      </c>
      <c r="L275">
        <v>2</v>
      </c>
      <c r="M275">
        <v>2</v>
      </c>
      <c r="P275">
        <v>3</v>
      </c>
      <c r="Q275">
        <v>29.5</v>
      </c>
      <c r="R275">
        <v>2</v>
      </c>
      <c r="S275">
        <v>2</v>
      </c>
      <c r="T275">
        <v>2</v>
      </c>
      <c r="U275">
        <v>2</v>
      </c>
      <c r="V275">
        <v>4</v>
      </c>
      <c r="W275">
        <v>5</v>
      </c>
      <c r="Y275">
        <v>1</v>
      </c>
      <c r="AB275">
        <v>29.8</v>
      </c>
      <c r="AC275">
        <v>2225</v>
      </c>
      <c r="AD275">
        <v>501</v>
      </c>
      <c r="AE275">
        <v>0.001</v>
      </c>
      <c r="AF275">
        <v>2</v>
      </c>
      <c r="AG275">
        <v>4</v>
      </c>
      <c r="AH275">
        <v>49</v>
      </c>
      <c r="AI275">
        <v>49</v>
      </c>
      <c r="AJ275">
        <v>0</v>
      </c>
      <c r="AL275">
        <v>2</v>
      </c>
      <c r="AM275">
        <v>0.4</v>
      </c>
      <c r="AN275">
        <v>2</v>
      </c>
      <c r="AP275" t="s">
        <v>879</v>
      </c>
      <c r="AQ275">
        <v>10.1</v>
      </c>
      <c r="AR275">
        <v>78</v>
      </c>
      <c r="AS275">
        <v>2</v>
      </c>
      <c r="AV275">
        <v>1</v>
      </c>
      <c r="BB275">
        <v>687</v>
      </c>
      <c r="BG275">
        <v>3</v>
      </c>
    </row>
    <row r="276" spans="1:59" ht="12.75">
      <c r="A276" t="s">
        <v>949</v>
      </c>
      <c r="B276">
        <v>3</v>
      </c>
      <c r="C276" t="s">
        <v>261</v>
      </c>
      <c r="D276" t="s">
        <v>950</v>
      </c>
      <c r="E276" t="s">
        <v>951</v>
      </c>
      <c r="F276">
        <v>1</v>
      </c>
      <c r="G276">
        <v>1927</v>
      </c>
      <c r="H276">
        <v>4</v>
      </c>
      <c r="I276">
        <v>3</v>
      </c>
      <c r="J276">
        <v>3</v>
      </c>
      <c r="K276">
        <v>3</v>
      </c>
      <c r="L276">
        <v>2</v>
      </c>
      <c r="M276">
        <v>2</v>
      </c>
      <c r="O276" t="s">
        <v>190</v>
      </c>
      <c r="P276">
        <v>1</v>
      </c>
      <c r="R276">
        <v>2</v>
      </c>
      <c r="S276" t="s">
        <v>190</v>
      </c>
      <c r="T276">
        <v>2</v>
      </c>
      <c r="U276" t="s">
        <v>190</v>
      </c>
      <c r="V276">
        <v>1</v>
      </c>
      <c r="W276">
        <v>1</v>
      </c>
      <c r="Y276">
        <v>2</v>
      </c>
      <c r="Z276">
        <v>1</v>
      </c>
      <c r="AB276">
        <v>7.5</v>
      </c>
      <c r="AC276">
        <v>1085</v>
      </c>
      <c r="AD276">
        <v>501</v>
      </c>
      <c r="AE276">
        <v>0.0019</v>
      </c>
      <c r="AF276">
        <v>2</v>
      </c>
      <c r="AG276">
        <v>4</v>
      </c>
      <c r="AH276">
        <v>59</v>
      </c>
      <c r="AI276">
        <v>42</v>
      </c>
      <c r="AJ276" t="s">
        <v>190</v>
      </c>
      <c r="AM276" t="s">
        <v>190</v>
      </c>
      <c r="AN276" t="s">
        <v>190</v>
      </c>
      <c r="AO276" t="s">
        <v>190</v>
      </c>
      <c r="AP276" t="s">
        <v>879</v>
      </c>
      <c r="AQ276">
        <v>14.35</v>
      </c>
      <c r="AR276">
        <v>33.7</v>
      </c>
      <c r="AS276">
        <v>2</v>
      </c>
      <c r="AV276">
        <v>1</v>
      </c>
      <c r="AY276">
        <v>2</v>
      </c>
      <c r="AZ276">
        <v>1</v>
      </c>
      <c r="BB276">
        <v>38</v>
      </c>
      <c r="BG276">
        <v>1</v>
      </c>
    </row>
    <row r="277" spans="1:59" ht="12.75">
      <c r="A277" t="s">
        <v>952</v>
      </c>
      <c r="B277">
        <v>3</v>
      </c>
      <c r="C277" t="s">
        <v>261</v>
      </c>
      <c r="D277" t="s">
        <v>950</v>
      </c>
      <c r="E277" t="s">
        <v>953</v>
      </c>
      <c r="F277">
        <v>1</v>
      </c>
      <c r="G277" t="s">
        <v>954</v>
      </c>
      <c r="H277">
        <v>4</v>
      </c>
      <c r="I277">
        <v>3</v>
      </c>
      <c r="J277">
        <v>5</v>
      </c>
      <c r="K277">
        <v>3</v>
      </c>
      <c r="L277">
        <v>2</v>
      </c>
      <c r="M277">
        <v>2</v>
      </c>
      <c r="N277">
        <v>-1.5</v>
      </c>
      <c r="O277" t="s">
        <v>190</v>
      </c>
      <c r="P277">
        <v>1</v>
      </c>
      <c r="R277">
        <v>2</v>
      </c>
      <c r="S277">
        <v>2</v>
      </c>
      <c r="T277">
        <v>2</v>
      </c>
      <c r="U277">
        <v>2</v>
      </c>
      <c r="V277">
        <v>2</v>
      </c>
      <c r="W277">
        <v>1</v>
      </c>
      <c r="Y277">
        <v>2</v>
      </c>
      <c r="Z277">
        <v>2</v>
      </c>
      <c r="AB277">
        <v>0.4</v>
      </c>
      <c r="AC277">
        <v>265</v>
      </c>
      <c r="AD277">
        <v>501</v>
      </c>
      <c r="AE277">
        <v>0.018</v>
      </c>
      <c r="AF277">
        <v>2</v>
      </c>
      <c r="AG277">
        <v>4</v>
      </c>
      <c r="AH277">
        <v>27</v>
      </c>
      <c r="AI277">
        <v>13</v>
      </c>
      <c r="AJ277" t="s">
        <v>190</v>
      </c>
      <c r="AM277" t="s">
        <v>190</v>
      </c>
      <c r="AN277" t="s">
        <v>190</v>
      </c>
      <c r="AO277" t="s">
        <v>190</v>
      </c>
      <c r="AP277" t="s">
        <v>879</v>
      </c>
      <c r="AQ277">
        <v>11.4</v>
      </c>
      <c r="AR277">
        <v>17.4</v>
      </c>
      <c r="AS277">
        <v>3</v>
      </c>
      <c r="AV277">
        <v>1</v>
      </c>
      <c r="AY277">
        <v>2</v>
      </c>
      <c r="AZ277">
        <v>1</v>
      </c>
      <c r="BB277">
        <v>88</v>
      </c>
      <c r="BG277">
        <v>1</v>
      </c>
    </row>
    <row r="278" spans="1:59" ht="12.75">
      <c r="A278" t="s">
        <v>955</v>
      </c>
      <c r="B278">
        <v>3</v>
      </c>
      <c r="C278" t="s">
        <v>278</v>
      </c>
      <c r="D278" t="s">
        <v>291</v>
      </c>
      <c r="E278" t="s">
        <v>956</v>
      </c>
      <c r="F278">
        <v>1</v>
      </c>
      <c r="H278">
        <v>4</v>
      </c>
      <c r="I278">
        <v>5</v>
      </c>
      <c r="J278">
        <v>3</v>
      </c>
      <c r="K278">
        <v>2</v>
      </c>
      <c r="L278">
        <v>2</v>
      </c>
      <c r="M278">
        <v>2</v>
      </c>
      <c r="N278">
        <v>1</v>
      </c>
      <c r="O278" t="s">
        <v>190</v>
      </c>
      <c r="P278">
        <v>1</v>
      </c>
      <c r="R278">
        <v>2</v>
      </c>
      <c r="S278" t="s">
        <v>190</v>
      </c>
      <c r="T278">
        <v>2</v>
      </c>
      <c r="U278" t="s">
        <v>190</v>
      </c>
      <c r="V278">
        <v>3.5</v>
      </c>
      <c r="W278">
        <v>4</v>
      </c>
      <c r="Y278">
        <v>2</v>
      </c>
      <c r="Z278">
        <v>2</v>
      </c>
      <c r="AB278">
        <v>11</v>
      </c>
      <c r="AC278">
        <v>1924</v>
      </c>
      <c r="AD278">
        <v>501</v>
      </c>
      <c r="AE278">
        <v>0.005</v>
      </c>
      <c r="AF278">
        <v>2</v>
      </c>
      <c r="AG278">
        <v>4</v>
      </c>
      <c r="AH278">
        <v>26</v>
      </c>
      <c r="AI278">
        <v>26</v>
      </c>
      <c r="AJ278" t="s">
        <v>190</v>
      </c>
      <c r="AM278" t="s">
        <v>190</v>
      </c>
      <c r="AN278" t="s">
        <v>190</v>
      </c>
      <c r="AO278" t="s">
        <v>190</v>
      </c>
      <c r="AP278" t="s">
        <v>879</v>
      </c>
      <c r="AR278">
        <v>25.75</v>
      </c>
      <c r="AS278">
        <v>2</v>
      </c>
      <c r="AV278">
        <v>1</v>
      </c>
      <c r="AY278">
        <v>3</v>
      </c>
      <c r="AZ278">
        <v>1</v>
      </c>
      <c r="BB278">
        <v>37</v>
      </c>
      <c r="BG278">
        <v>1</v>
      </c>
    </row>
    <row r="279" spans="1:59" ht="12.75">
      <c r="A279" t="s">
        <v>957</v>
      </c>
      <c r="B279">
        <v>3</v>
      </c>
      <c r="C279" t="s">
        <v>278</v>
      </c>
      <c r="D279" t="s">
        <v>958</v>
      </c>
      <c r="E279" t="s">
        <v>959</v>
      </c>
      <c r="F279">
        <v>1</v>
      </c>
      <c r="G279" t="s">
        <v>613</v>
      </c>
      <c r="H279">
        <v>4</v>
      </c>
      <c r="I279">
        <v>15</v>
      </c>
      <c r="J279">
        <v>18</v>
      </c>
      <c r="K279">
        <v>2</v>
      </c>
      <c r="L279">
        <v>1</v>
      </c>
      <c r="M279">
        <v>2</v>
      </c>
      <c r="P279">
        <v>3</v>
      </c>
      <c r="Q279">
        <v>56</v>
      </c>
      <c r="R279">
        <v>2</v>
      </c>
      <c r="S279">
        <v>2</v>
      </c>
      <c r="T279">
        <v>2</v>
      </c>
      <c r="U279">
        <v>2</v>
      </c>
      <c r="V279">
        <v>3.5</v>
      </c>
      <c r="W279">
        <v>4</v>
      </c>
      <c r="Y279">
        <v>2</v>
      </c>
      <c r="Z279">
        <v>2</v>
      </c>
      <c r="AB279">
        <v>31.3</v>
      </c>
      <c r="AC279">
        <v>2930</v>
      </c>
      <c r="AD279">
        <v>501</v>
      </c>
      <c r="AE279">
        <v>0.001</v>
      </c>
      <c r="AF279">
        <v>1</v>
      </c>
      <c r="AG279">
        <v>3</v>
      </c>
      <c r="AH279">
        <v>35</v>
      </c>
      <c r="AI279">
        <v>35</v>
      </c>
      <c r="AJ279">
        <v>0</v>
      </c>
      <c r="AL279">
        <v>2</v>
      </c>
      <c r="AM279">
        <v>4.71</v>
      </c>
      <c r="AN279">
        <v>3</v>
      </c>
      <c r="AP279">
        <v>46</v>
      </c>
      <c r="AQ279">
        <v>24</v>
      </c>
      <c r="AR279">
        <v>149</v>
      </c>
      <c r="AS279">
        <v>2</v>
      </c>
      <c r="AV279">
        <v>1</v>
      </c>
      <c r="AY279">
        <v>3</v>
      </c>
      <c r="AZ279">
        <v>1</v>
      </c>
      <c r="BB279">
        <v>344</v>
      </c>
      <c r="BG279">
        <v>3</v>
      </c>
    </row>
    <row r="280" spans="1:59" ht="12.75">
      <c r="A280" t="s">
        <v>960</v>
      </c>
      <c r="B280">
        <v>3</v>
      </c>
      <c r="C280" t="s">
        <v>278</v>
      </c>
      <c r="D280" t="s">
        <v>282</v>
      </c>
      <c r="E280" t="s">
        <v>961</v>
      </c>
      <c r="F280">
        <v>1</v>
      </c>
      <c r="G280">
        <v>1941</v>
      </c>
      <c r="H280">
        <v>8</v>
      </c>
      <c r="I280">
        <v>8</v>
      </c>
      <c r="J280">
        <v>9</v>
      </c>
      <c r="K280">
        <v>1</v>
      </c>
      <c r="L280">
        <v>2</v>
      </c>
      <c r="M280">
        <v>2</v>
      </c>
      <c r="P280">
        <v>3</v>
      </c>
      <c r="Q280">
        <v>46.5</v>
      </c>
      <c r="R280">
        <v>1</v>
      </c>
      <c r="S280">
        <v>1</v>
      </c>
      <c r="T280">
        <v>1</v>
      </c>
      <c r="U280">
        <v>1</v>
      </c>
      <c r="V280">
        <v>2</v>
      </c>
      <c r="W280">
        <v>1</v>
      </c>
      <c r="Y280">
        <v>2</v>
      </c>
      <c r="Z280">
        <v>3</v>
      </c>
      <c r="AB280">
        <v>6.8</v>
      </c>
      <c r="AC280">
        <v>1485</v>
      </c>
      <c r="AD280">
        <v>501</v>
      </c>
      <c r="AE280">
        <v>0.001</v>
      </c>
      <c r="AF280">
        <v>1</v>
      </c>
      <c r="AG280">
        <v>3</v>
      </c>
      <c r="AH280">
        <v>78</v>
      </c>
      <c r="AI280">
        <v>78</v>
      </c>
      <c r="AJ280">
        <v>0</v>
      </c>
      <c r="AL280">
        <v>2</v>
      </c>
      <c r="AM280">
        <v>3.5</v>
      </c>
      <c r="AN280">
        <v>3.25</v>
      </c>
      <c r="AO280">
        <v>0</v>
      </c>
      <c r="AP280">
        <v>45</v>
      </c>
      <c r="AQ280">
        <v>12.6</v>
      </c>
      <c r="AR280">
        <v>120</v>
      </c>
      <c r="AS280">
        <v>3</v>
      </c>
      <c r="AV280">
        <v>1</v>
      </c>
      <c r="AY280">
        <v>3</v>
      </c>
      <c r="AZ280">
        <v>1</v>
      </c>
      <c r="BB280">
        <v>197</v>
      </c>
      <c r="BG280">
        <v>3</v>
      </c>
    </row>
    <row r="281" spans="1:59" ht="12.75">
      <c r="A281" t="s">
        <v>962</v>
      </c>
      <c r="B281">
        <v>3</v>
      </c>
      <c r="C281" t="s">
        <v>618</v>
      </c>
      <c r="D281" t="s">
        <v>963</v>
      </c>
      <c r="E281" t="s">
        <v>964</v>
      </c>
      <c r="F281">
        <v>1</v>
      </c>
      <c r="G281" t="s">
        <v>965</v>
      </c>
      <c r="H281">
        <v>8</v>
      </c>
      <c r="I281">
        <v>4</v>
      </c>
      <c r="J281">
        <v>7</v>
      </c>
      <c r="K281">
        <v>1</v>
      </c>
      <c r="L281">
        <v>1</v>
      </c>
      <c r="M281">
        <v>2</v>
      </c>
      <c r="P281">
        <v>2</v>
      </c>
      <c r="Q281">
        <v>43.5</v>
      </c>
      <c r="R281">
        <v>1</v>
      </c>
      <c r="S281">
        <v>2</v>
      </c>
      <c r="T281">
        <v>1</v>
      </c>
      <c r="U281">
        <v>2</v>
      </c>
      <c r="V281">
        <v>3.5</v>
      </c>
      <c r="W281">
        <v>4</v>
      </c>
      <c r="Y281">
        <v>2</v>
      </c>
      <c r="Z281">
        <v>2</v>
      </c>
      <c r="AB281">
        <v>18.7</v>
      </c>
      <c r="AC281">
        <v>2106</v>
      </c>
      <c r="AD281">
        <v>501</v>
      </c>
      <c r="AE281">
        <v>0.00136</v>
      </c>
      <c r="AF281">
        <v>1</v>
      </c>
      <c r="AG281">
        <v>4</v>
      </c>
      <c r="AH281">
        <v>32</v>
      </c>
      <c r="AI281">
        <v>32</v>
      </c>
      <c r="AJ281">
        <v>0</v>
      </c>
      <c r="AL281">
        <v>5</v>
      </c>
      <c r="AM281">
        <v>0</v>
      </c>
      <c r="AN281">
        <v>1.17</v>
      </c>
      <c r="AO281">
        <v>0</v>
      </c>
      <c r="AP281">
        <v>33</v>
      </c>
      <c r="AQ281">
        <v>8.83</v>
      </c>
      <c r="AR281">
        <v>86</v>
      </c>
      <c r="AS281">
        <v>3</v>
      </c>
      <c r="AV281">
        <v>1</v>
      </c>
      <c r="AY281">
        <v>1</v>
      </c>
      <c r="BB281">
        <v>344</v>
      </c>
      <c r="BG281">
        <v>2</v>
      </c>
    </row>
    <row r="282" spans="1:59" ht="12.75">
      <c r="A282" t="s">
        <v>966</v>
      </c>
      <c r="B282">
        <v>3</v>
      </c>
      <c r="C282" t="s">
        <v>663</v>
      </c>
      <c r="D282" t="s">
        <v>967</v>
      </c>
      <c r="E282" t="s">
        <v>968</v>
      </c>
      <c r="F282">
        <v>1</v>
      </c>
      <c r="H282">
        <v>5</v>
      </c>
      <c r="I282">
        <v>2</v>
      </c>
      <c r="J282">
        <v>3</v>
      </c>
      <c r="K282">
        <v>1</v>
      </c>
      <c r="L282">
        <v>1</v>
      </c>
      <c r="M282">
        <v>2</v>
      </c>
      <c r="O282" t="s">
        <v>190</v>
      </c>
      <c r="P282">
        <v>1</v>
      </c>
      <c r="R282">
        <v>1</v>
      </c>
      <c r="S282">
        <v>2</v>
      </c>
      <c r="T282">
        <v>1</v>
      </c>
      <c r="U282">
        <v>2</v>
      </c>
      <c r="V282">
        <v>4</v>
      </c>
      <c r="W282">
        <v>5</v>
      </c>
      <c r="Y282">
        <v>2</v>
      </c>
      <c r="Z282">
        <v>1</v>
      </c>
      <c r="AB282">
        <v>1.1</v>
      </c>
      <c r="AC282">
        <v>532</v>
      </c>
      <c r="AD282">
        <v>501</v>
      </c>
      <c r="AE282">
        <v>0.005</v>
      </c>
      <c r="AF282">
        <v>1</v>
      </c>
      <c r="AG282">
        <v>4</v>
      </c>
      <c r="AL282">
        <v>2</v>
      </c>
      <c r="AM282" t="s">
        <v>190</v>
      </c>
      <c r="AN282">
        <v>1.75</v>
      </c>
      <c r="AS282">
        <v>1</v>
      </c>
      <c r="AV282">
        <v>1</v>
      </c>
      <c r="AY282">
        <v>1</v>
      </c>
      <c r="AZ282">
        <v>1</v>
      </c>
      <c r="BB282">
        <v>34</v>
      </c>
      <c r="BG282">
        <v>1</v>
      </c>
    </row>
    <row r="283" spans="1:59" ht="12.75">
      <c r="A283" t="s">
        <v>969</v>
      </c>
      <c r="B283">
        <v>4</v>
      </c>
      <c r="C283" t="s">
        <v>294</v>
      </c>
      <c r="D283" t="s">
        <v>970</v>
      </c>
      <c r="E283" t="s">
        <v>971</v>
      </c>
      <c r="F283">
        <v>2</v>
      </c>
      <c r="G283">
        <v>1924</v>
      </c>
      <c r="H283">
        <v>5</v>
      </c>
      <c r="I283">
        <v>13</v>
      </c>
      <c r="J283">
        <v>23</v>
      </c>
      <c r="K283">
        <v>1</v>
      </c>
      <c r="L283">
        <v>1</v>
      </c>
      <c r="M283">
        <v>2</v>
      </c>
      <c r="N283">
        <v>15.9</v>
      </c>
      <c r="O283">
        <v>2</v>
      </c>
      <c r="P283">
        <v>1</v>
      </c>
      <c r="Q283">
        <v>34.4</v>
      </c>
      <c r="R283">
        <v>2</v>
      </c>
      <c r="T283">
        <v>2</v>
      </c>
      <c r="V283">
        <v>6</v>
      </c>
      <c r="W283">
        <v>4</v>
      </c>
      <c r="X283">
        <v>3</v>
      </c>
      <c r="Y283">
        <v>2</v>
      </c>
      <c r="Z283">
        <v>3</v>
      </c>
      <c r="AA283">
        <v>3</v>
      </c>
      <c r="AB283">
        <v>5.3</v>
      </c>
      <c r="AC283">
        <v>2394</v>
      </c>
      <c r="AD283">
        <v>501</v>
      </c>
      <c r="AE283">
        <v>0.0019</v>
      </c>
      <c r="AF283">
        <v>2</v>
      </c>
      <c r="AG283">
        <v>4</v>
      </c>
      <c r="AH283">
        <v>47</v>
      </c>
      <c r="AI283">
        <v>34</v>
      </c>
      <c r="AP283">
        <v>67</v>
      </c>
      <c r="AQ283">
        <v>9.5</v>
      </c>
      <c r="AR283">
        <v>34.4</v>
      </c>
      <c r="AS283">
        <v>2</v>
      </c>
      <c r="AT283">
        <v>2</v>
      </c>
      <c r="AU283">
        <v>5</v>
      </c>
      <c r="AV283">
        <v>1</v>
      </c>
      <c r="AY283">
        <v>3</v>
      </c>
      <c r="AZ283">
        <v>2</v>
      </c>
      <c r="BB283">
        <v>258</v>
      </c>
      <c r="BG283">
        <v>1</v>
      </c>
    </row>
    <row r="284" spans="1:59" ht="12.75">
      <c r="A284" t="s">
        <v>972</v>
      </c>
      <c r="B284">
        <v>4</v>
      </c>
      <c r="C284" t="s">
        <v>294</v>
      </c>
      <c r="D284" t="s">
        <v>626</v>
      </c>
      <c r="E284" t="s">
        <v>973</v>
      </c>
      <c r="F284">
        <v>2</v>
      </c>
      <c r="G284">
        <v>1934</v>
      </c>
      <c r="H284">
        <v>5</v>
      </c>
      <c r="I284">
        <v>17</v>
      </c>
      <c r="J284">
        <v>21</v>
      </c>
      <c r="K284">
        <v>1</v>
      </c>
      <c r="L284">
        <v>1</v>
      </c>
      <c r="M284">
        <v>2</v>
      </c>
      <c r="N284">
        <v>18.1</v>
      </c>
      <c r="O284">
        <v>2</v>
      </c>
      <c r="P284">
        <v>1</v>
      </c>
      <c r="Q284">
        <v>72.4</v>
      </c>
      <c r="R284">
        <v>2</v>
      </c>
      <c r="T284">
        <v>2</v>
      </c>
      <c r="V284">
        <v>3.5</v>
      </c>
      <c r="W284">
        <v>4</v>
      </c>
      <c r="X284">
        <v>3</v>
      </c>
      <c r="Y284">
        <v>2</v>
      </c>
      <c r="Z284">
        <v>2</v>
      </c>
      <c r="AA284">
        <v>3</v>
      </c>
      <c r="AB284">
        <v>10.6</v>
      </c>
      <c r="AC284">
        <v>2964</v>
      </c>
      <c r="AD284">
        <v>501</v>
      </c>
      <c r="AE284">
        <v>0.0019</v>
      </c>
      <c r="AF284">
        <v>2</v>
      </c>
      <c r="AG284">
        <v>4</v>
      </c>
      <c r="AH284">
        <v>64</v>
      </c>
      <c r="AI284">
        <v>57</v>
      </c>
      <c r="AP284">
        <v>67</v>
      </c>
      <c r="AQ284">
        <v>9.5</v>
      </c>
      <c r="AR284">
        <v>72.4</v>
      </c>
      <c r="AS284">
        <v>1</v>
      </c>
      <c r="AT284">
        <v>2</v>
      </c>
      <c r="AU284">
        <v>5</v>
      </c>
      <c r="AV284">
        <v>1</v>
      </c>
      <c r="AY284">
        <v>3</v>
      </c>
      <c r="AZ284">
        <v>2</v>
      </c>
      <c r="BB284">
        <v>645</v>
      </c>
      <c r="BG284">
        <v>1</v>
      </c>
    </row>
    <row r="285" spans="1:59" ht="12.75">
      <c r="A285" t="s">
        <v>974</v>
      </c>
      <c r="B285">
        <v>4</v>
      </c>
      <c r="C285" t="s">
        <v>294</v>
      </c>
      <c r="D285" t="s">
        <v>975</v>
      </c>
      <c r="E285" t="s">
        <v>976</v>
      </c>
      <c r="F285">
        <v>2</v>
      </c>
      <c r="G285">
        <v>1935</v>
      </c>
      <c r="H285">
        <v>8</v>
      </c>
      <c r="I285">
        <v>4</v>
      </c>
      <c r="J285">
        <v>4</v>
      </c>
      <c r="K285">
        <v>1</v>
      </c>
      <c r="L285">
        <v>1</v>
      </c>
      <c r="M285">
        <v>2</v>
      </c>
      <c r="N285">
        <v>38.3</v>
      </c>
      <c r="O285">
        <v>1</v>
      </c>
      <c r="P285">
        <v>3</v>
      </c>
      <c r="Q285">
        <v>52.5</v>
      </c>
      <c r="R285">
        <v>2</v>
      </c>
      <c r="S285">
        <v>2</v>
      </c>
      <c r="T285">
        <v>2</v>
      </c>
      <c r="U285">
        <v>2</v>
      </c>
      <c r="V285">
        <v>6</v>
      </c>
      <c r="W285">
        <v>4</v>
      </c>
      <c r="X285">
        <v>3</v>
      </c>
      <c r="Y285">
        <v>1</v>
      </c>
      <c r="Z285">
        <v>2</v>
      </c>
      <c r="AA285">
        <v>3</v>
      </c>
      <c r="AB285">
        <v>3.83</v>
      </c>
      <c r="AC285">
        <v>1485</v>
      </c>
      <c r="AD285">
        <v>501</v>
      </c>
      <c r="AE285">
        <v>0.0004</v>
      </c>
      <c r="AF285">
        <v>2</v>
      </c>
      <c r="AG285">
        <v>4</v>
      </c>
      <c r="AH285">
        <v>231</v>
      </c>
      <c r="AI285">
        <v>132.5</v>
      </c>
      <c r="AJ285">
        <v>0</v>
      </c>
      <c r="AK285">
        <v>1</v>
      </c>
      <c r="AL285">
        <v>5</v>
      </c>
      <c r="AM285">
        <v>36</v>
      </c>
      <c r="AN285">
        <v>0.67</v>
      </c>
      <c r="AO285">
        <v>4</v>
      </c>
      <c r="AP285">
        <v>100</v>
      </c>
      <c r="AQ285">
        <v>16.8</v>
      </c>
      <c r="AR285">
        <v>132.5</v>
      </c>
      <c r="AS285">
        <v>2</v>
      </c>
      <c r="AT285">
        <v>2</v>
      </c>
      <c r="AU285">
        <v>8.5</v>
      </c>
      <c r="AV285">
        <v>1</v>
      </c>
      <c r="AY285">
        <v>1</v>
      </c>
      <c r="AZ285">
        <v>2</v>
      </c>
      <c r="BB285">
        <v>232</v>
      </c>
      <c r="BC285">
        <v>3</v>
      </c>
      <c r="BG285">
        <v>3</v>
      </c>
    </row>
    <row r="286" spans="1:59" ht="12.75">
      <c r="A286" t="s">
        <v>977</v>
      </c>
      <c r="B286">
        <v>4</v>
      </c>
      <c r="C286" t="s">
        <v>310</v>
      </c>
      <c r="D286" t="s">
        <v>978</v>
      </c>
      <c r="E286" t="s">
        <v>979</v>
      </c>
      <c r="F286">
        <v>2</v>
      </c>
      <c r="G286">
        <v>1924</v>
      </c>
      <c r="H286">
        <v>8</v>
      </c>
      <c r="I286">
        <v>7</v>
      </c>
      <c r="J286">
        <v>9</v>
      </c>
      <c r="K286">
        <v>3</v>
      </c>
      <c r="L286">
        <v>1</v>
      </c>
      <c r="M286">
        <v>2</v>
      </c>
      <c r="N286">
        <v>15</v>
      </c>
      <c r="O286">
        <v>2</v>
      </c>
      <c r="P286">
        <v>3</v>
      </c>
      <c r="Q286">
        <v>57.4</v>
      </c>
      <c r="R286">
        <v>2</v>
      </c>
      <c r="S286">
        <v>2</v>
      </c>
      <c r="T286">
        <v>1</v>
      </c>
      <c r="U286">
        <v>2</v>
      </c>
      <c r="V286">
        <v>6</v>
      </c>
      <c r="W286">
        <v>4</v>
      </c>
      <c r="X286">
        <v>3</v>
      </c>
      <c r="Y286">
        <v>2</v>
      </c>
      <c r="Z286">
        <v>1</v>
      </c>
      <c r="AA286">
        <v>3</v>
      </c>
      <c r="AB286">
        <v>92.1</v>
      </c>
      <c r="AC286">
        <v>9403</v>
      </c>
      <c r="AD286">
        <v>501</v>
      </c>
      <c r="AE286">
        <v>0.0011</v>
      </c>
      <c r="AF286">
        <v>1</v>
      </c>
      <c r="AG286">
        <v>3</v>
      </c>
      <c r="AH286">
        <v>32</v>
      </c>
      <c r="AI286">
        <v>32</v>
      </c>
      <c r="AJ286">
        <v>0</v>
      </c>
      <c r="AK286">
        <v>1</v>
      </c>
      <c r="AL286">
        <v>5</v>
      </c>
      <c r="AM286">
        <v>21.3</v>
      </c>
      <c r="AN286">
        <v>1.35</v>
      </c>
      <c r="AP286">
        <v>28</v>
      </c>
      <c r="AQ286">
        <v>18</v>
      </c>
      <c r="AR286">
        <v>182</v>
      </c>
      <c r="AS286">
        <v>1</v>
      </c>
      <c r="AT286">
        <v>2</v>
      </c>
      <c r="AU286">
        <v>8</v>
      </c>
      <c r="AV286">
        <v>1</v>
      </c>
      <c r="AY286">
        <v>1</v>
      </c>
      <c r="AZ286">
        <v>1</v>
      </c>
      <c r="BB286">
        <v>229</v>
      </c>
      <c r="BG286">
        <v>3</v>
      </c>
    </row>
    <row r="287" spans="1:59" ht="12.75">
      <c r="A287" t="s">
        <v>980</v>
      </c>
      <c r="B287">
        <v>4</v>
      </c>
      <c r="C287" t="s">
        <v>314</v>
      </c>
      <c r="D287" t="s">
        <v>315</v>
      </c>
      <c r="E287" t="s">
        <v>981</v>
      </c>
      <c r="F287">
        <v>2</v>
      </c>
      <c r="G287">
        <v>1951</v>
      </c>
      <c r="H287">
        <v>3</v>
      </c>
      <c r="I287">
        <v>20</v>
      </c>
      <c r="J287">
        <v>23</v>
      </c>
      <c r="K287">
        <v>1</v>
      </c>
      <c r="L287">
        <v>1</v>
      </c>
      <c r="M287">
        <v>2</v>
      </c>
      <c r="N287">
        <v>12.9</v>
      </c>
      <c r="O287">
        <v>1</v>
      </c>
      <c r="P287">
        <v>3</v>
      </c>
      <c r="Q287">
        <v>50.5</v>
      </c>
      <c r="R287">
        <v>1</v>
      </c>
      <c r="S287">
        <v>2</v>
      </c>
      <c r="T287">
        <v>1</v>
      </c>
      <c r="U287">
        <v>2</v>
      </c>
      <c r="V287">
        <v>6</v>
      </c>
      <c r="W287">
        <v>4</v>
      </c>
      <c r="X287">
        <v>3</v>
      </c>
      <c r="Y287">
        <v>1</v>
      </c>
      <c r="Z287">
        <v>3</v>
      </c>
      <c r="AA287">
        <v>3</v>
      </c>
      <c r="AB287">
        <v>39.8</v>
      </c>
      <c r="AC287">
        <v>5056</v>
      </c>
      <c r="AD287">
        <v>501</v>
      </c>
      <c r="AE287">
        <v>0.0009</v>
      </c>
      <c r="AF287">
        <v>1</v>
      </c>
      <c r="AG287">
        <v>3</v>
      </c>
      <c r="AH287">
        <v>25</v>
      </c>
      <c r="AI287">
        <v>25</v>
      </c>
      <c r="AJ287">
        <v>0</v>
      </c>
      <c r="AK287">
        <v>1</v>
      </c>
      <c r="AL287">
        <v>1</v>
      </c>
      <c r="AM287">
        <v>13</v>
      </c>
      <c r="AN287">
        <v>1.33</v>
      </c>
      <c r="AP287">
        <v>53</v>
      </c>
      <c r="AQ287">
        <v>18</v>
      </c>
      <c r="AR287">
        <v>133.4</v>
      </c>
      <c r="AS287">
        <v>1</v>
      </c>
      <c r="AT287">
        <v>2</v>
      </c>
      <c r="AU287">
        <v>7</v>
      </c>
      <c r="AV287">
        <v>1</v>
      </c>
      <c r="AY287">
        <v>1</v>
      </c>
      <c r="AZ287">
        <v>1</v>
      </c>
      <c r="BB287">
        <v>779</v>
      </c>
      <c r="BG287">
        <v>3</v>
      </c>
    </row>
    <row r="288" spans="1:59" ht="12.75">
      <c r="A288" t="s">
        <v>982</v>
      </c>
      <c r="B288">
        <v>4</v>
      </c>
      <c r="C288" t="s">
        <v>314</v>
      </c>
      <c r="D288" t="s">
        <v>983</v>
      </c>
      <c r="E288" t="s">
        <v>984</v>
      </c>
      <c r="F288">
        <v>2</v>
      </c>
      <c r="G288">
        <v>1932</v>
      </c>
      <c r="H288">
        <v>3</v>
      </c>
      <c r="I288">
        <v>2</v>
      </c>
      <c r="J288">
        <v>4</v>
      </c>
      <c r="K288">
        <v>1</v>
      </c>
      <c r="L288">
        <v>1</v>
      </c>
      <c r="M288">
        <v>2</v>
      </c>
      <c r="N288">
        <v>21.3</v>
      </c>
      <c r="O288">
        <v>2</v>
      </c>
      <c r="P288">
        <v>1</v>
      </c>
      <c r="Q288">
        <v>39.6</v>
      </c>
      <c r="R288">
        <v>2</v>
      </c>
      <c r="T288">
        <v>2</v>
      </c>
      <c r="V288">
        <v>6</v>
      </c>
      <c r="W288">
        <v>4</v>
      </c>
      <c r="X288">
        <v>3</v>
      </c>
      <c r="Y288">
        <v>2</v>
      </c>
      <c r="Z288">
        <v>2</v>
      </c>
      <c r="AA288">
        <v>3</v>
      </c>
      <c r="AB288">
        <v>5.41</v>
      </c>
      <c r="AC288">
        <v>1653</v>
      </c>
      <c r="AE288">
        <v>0.0016</v>
      </c>
      <c r="AF288">
        <v>2</v>
      </c>
      <c r="AG288">
        <v>4</v>
      </c>
      <c r="AH288">
        <v>54.5</v>
      </c>
      <c r="AI288">
        <v>39.6</v>
      </c>
      <c r="AP288">
        <v>37</v>
      </c>
      <c r="AQ288">
        <v>15.3</v>
      </c>
      <c r="AR288">
        <v>39.6</v>
      </c>
      <c r="AS288">
        <v>2</v>
      </c>
      <c r="AT288">
        <v>2</v>
      </c>
      <c r="AU288">
        <v>10.5</v>
      </c>
      <c r="AV288">
        <v>1</v>
      </c>
      <c r="AW288" t="s">
        <v>190</v>
      </c>
      <c r="AY288">
        <v>1</v>
      </c>
      <c r="AZ288">
        <v>1</v>
      </c>
      <c r="BB288">
        <v>254</v>
      </c>
      <c r="BC288">
        <v>2</v>
      </c>
      <c r="BG288">
        <v>1</v>
      </c>
    </row>
    <row r="289" spans="1:59" ht="12.75">
      <c r="A289" t="s">
        <v>985</v>
      </c>
      <c r="B289">
        <v>4</v>
      </c>
      <c r="C289" t="s">
        <v>642</v>
      </c>
      <c r="D289" t="s">
        <v>986</v>
      </c>
      <c r="E289" t="s">
        <v>987</v>
      </c>
      <c r="F289">
        <v>2</v>
      </c>
      <c r="G289">
        <v>1955</v>
      </c>
      <c r="H289">
        <v>5</v>
      </c>
      <c r="I289">
        <v>8</v>
      </c>
      <c r="J289">
        <v>10</v>
      </c>
      <c r="K289">
        <v>1</v>
      </c>
      <c r="L289">
        <v>1</v>
      </c>
      <c r="M289">
        <v>2</v>
      </c>
      <c r="N289">
        <v>9.5</v>
      </c>
      <c r="O289">
        <v>1</v>
      </c>
      <c r="P289">
        <v>3</v>
      </c>
      <c r="Q289">
        <v>49.5</v>
      </c>
      <c r="R289">
        <v>2</v>
      </c>
      <c r="S289">
        <v>2</v>
      </c>
      <c r="T289">
        <v>1</v>
      </c>
      <c r="U289">
        <v>2</v>
      </c>
      <c r="V289">
        <v>5</v>
      </c>
      <c r="W289">
        <v>4.5</v>
      </c>
      <c r="X289">
        <v>3</v>
      </c>
      <c r="Y289">
        <v>1</v>
      </c>
      <c r="Z289">
        <v>3</v>
      </c>
      <c r="AA289">
        <v>3</v>
      </c>
      <c r="AB289">
        <v>7.3</v>
      </c>
      <c r="AC289">
        <v>3250</v>
      </c>
      <c r="AD289">
        <v>501</v>
      </c>
      <c r="AE289">
        <v>0.004</v>
      </c>
      <c r="AF289">
        <v>1</v>
      </c>
      <c r="AG289">
        <v>3</v>
      </c>
      <c r="AH289">
        <v>47</v>
      </c>
      <c r="AI289">
        <v>37</v>
      </c>
      <c r="AJ289">
        <v>0</v>
      </c>
      <c r="AK289">
        <v>1</v>
      </c>
      <c r="AL289">
        <v>2</v>
      </c>
      <c r="AM289">
        <v>12.9</v>
      </c>
      <c r="AN289">
        <v>3.5</v>
      </c>
      <c r="AP289">
        <v>56</v>
      </c>
      <c r="AQ289">
        <v>12</v>
      </c>
      <c r="AR289">
        <v>120</v>
      </c>
      <c r="AS289">
        <v>1</v>
      </c>
      <c r="AT289">
        <v>2</v>
      </c>
      <c r="AU289">
        <v>8</v>
      </c>
      <c r="AV289">
        <v>2</v>
      </c>
      <c r="AX289" t="s">
        <v>190</v>
      </c>
      <c r="AY289">
        <v>1</v>
      </c>
      <c r="AZ289">
        <v>1</v>
      </c>
      <c r="BB289">
        <v>445</v>
      </c>
      <c r="BC289">
        <v>2</v>
      </c>
      <c r="BG289">
        <v>3</v>
      </c>
    </row>
    <row r="290" spans="1:59" ht="12.75">
      <c r="A290" t="s">
        <v>988</v>
      </c>
      <c r="B290">
        <v>4</v>
      </c>
      <c r="C290" t="s">
        <v>989</v>
      </c>
      <c r="D290" t="s">
        <v>990</v>
      </c>
      <c r="E290" t="s">
        <v>991</v>
      </c>
      <c r="F290">
        <v>2</v>
      </c>
      <c r="G290">
        <v>1925</v>
      </c>
      <c r="H290">
        <v>5</v>
      </c>
      <c r="I290">
        <v>10</v>
      </c>
      <c r="J290">
        <v>14</v>
      </c>
      <c r="K290">
        <v>1</v>
      </c>
      <c r="L290">
        <v>1</v>
      </c>
      <c r="M290">
        <v>2</v>
      </c>
      <c r="N290">
        <v>11.1</v>
      </c>
      <c r="O290">
        <v>2</v>
      </c>
      <c r="P290">
        <v>1</v>
      </c>
      <c r="Q290">
        <v>18</v>
      </c>
      <c r="R290">
        <v>2</v>
      </c>
      <c r="S290" t="s">
        <v>190</v>
      </c>
      <c r="T290">
        <v>2</v>
      </c>
      <c r="U290" t="s">
        <v>190</v>
      </c>
      <c r="V290">
        <v>6</v>
      </c>
      <c r="W290">
        <v>4</v>
      </c>
      <c r="X290">
        <v>3</v>
      </c>
      <c r="Y290">
        <v>2</v>
      </c>
      <c r="Z290">
        <v>1</v>
      </c>
      <c r="AA290">
        <v>2</v>
      </c>
      <c r="AB290">
        <v>1.3</v>
      </c>
      <c r="AC290">
        <v>883</v>
      </c>
      <c r="AD290">
        <v>501</v>
      </c>
      <c r="AE290">
        <v>0.008</v>
      </c>
      <c r="AF290">
        <v>2</v>
      </c>
      <c r="AG290">
        <v>4</v>
      </c>
      <c r="AH290">
        <v>10</v>
      </c>
      <c r="AI290">
        <v>10</v>
      </c>
      <c r="AP290">
        <v>50</v>
      </c>
      <c r="AQ290">
        <v>14</v>
      </c>
      <c r="AR290">
        <v>18</v>
      </c>
      <c r="AS290">
        <v>1</v>
      </c>
      <c r="AT290">
        <v>2</v>
      </c>
      <c r="AU290">
        <v>3</v>
      </c>
      <c r="AV290">
        <v>1</v>
      </c>
      <c r="AY290">
        <v>1</v>
      </c>
      <c r="AZ290">
        <v>1</v>
      </c>
      <c r="BB290">
        <v>152</v>
      </c>
      <c r="BG290">
        <v>1</v>
      </c>
    </row>
    <row r="291" spans="1:59" ht="12.75">
      <c r="A291" t="s">
        <v>992</v>
      </c>
      <c r="B291">
        <v>4</v>
      </c>
      <c r="C291" t="s">
        <v>649</v>
      </c>
      <c r="D291" t="s">
        <v>664</v>
      </c>
      <c r="E291" t="s">
        <v>993</v>
      </c>
      <c r="F291">
        <v>1</v>
      </c>
      <c r="G291">
        <v>1954</v>
      </c>
      <c r="H291">
        <v>5</v>
      </c>
      <c r="I291">
        <v>10</v>
      </c>
      <c r="J291">
        <v>11</v>
      </c>
      <c r="K291">
        <v>2</v>
      </c>
      <c r="L291">
        <v>1</v>
      </c>
      <c r="M291">
        <v>2</v>
      </c>
      <c r="N291">
        <v>26.9</v>
      </c>
      <c r="O291">
        <v>1</v>
      </c>
      <c r="P291">
        <v>3</v>
      </c>
      <c r="Q291">
        <v>49</v>
      </c>
      <c r="R291">
        <v>2</v>
      </c>
      <c r="S291">
        <v>2</v>
      </c>
      <c r="T291">
        <v>1</v>
      </c>
      <c r="U291">
        <v>2</v>
      </c>
      <c r="V291">
        <v>3.5</v>
      </c>
      <c r="W291">
        <v>4</v>
      </c>
      <c r="X291">
        <v>1</v>
      </c>
      <c r="Y291">
        <v>1</v>
      </c>
      <c r="Z291">
        <v>1</v>
      </c>
      <c r="AA291">
        <v>3</v>
      </c>
      <c r="AB291">
        <v>17.4</v>
      </c>
      <c r="AC291">
        <v>6576</v>
      </c>
      <c r="AD291">
        <v>501</v>
      </c>
      <c r="AE291">
        <v>0.0036</v>
      </c>
      <c r="AF291">
        <v>1</v>
      </c>
      <c r="AG291">
        <v>3</v>
      </c>
      <c r="AH291">
        <v>74</v>
      </c>
      <c r="AI291">
        <v>60</v>
      </c>
      <c r="AJ291">
        <v>0</v>
      </c>
      <c r="AK291">
        <v>1</v>
      </c>
      <c r="AL291">
        <v>2</v>
      </c>
      <c r="AM291">
        <v>32.4</v>
      </c>
      <c r="AN291">
        <v>2.63</v>
      </c>
      <c r="AP291">
        <v>63</v>
      </c>
      <c r="AQ291">
        <v>15</v>
      </c>
      <c r="AR291">
        <v>134</v>
      </c>
      <c r="AS291">
        <v>2</v>
      </c>
      <c r="AT291">
        <v>2</v>
      </c>
      <c r="AU291">
        <v>8</v>
      </c>
      <c r="AV291">
        <v>2</v>
      </c>
      <c r="AY291">
        <v>1</v>
      </c>
      <c r="AZ291">
        <v>2</v>
      </c>
      <c r="BB291">
        <v>162</v>
      </c>
      <c r="BG291">
        <v>3</v>
      </c>
    </row>
    <row r="292" spans="1:59" ht="12.75">
      <c r="A292" t="s">
        <v>994</v>
      </c>
      <c r="B292">
        <v>4</v>
      </c>
      <c r="C292" t="s">
        <v>659</v>
      </c>
      <c r="D292" t="s">
        <v>995</v>
      </c>
      <c r="E292" t="s">
        <v>996</v>
      </c>
      <c r="F292">
        <v>2</v>
      </c>
      <c r="G292">
        <v>1963</v>
      </c>
      <c r="H292">
        <v>5</v>
      </c>
      <c r="I292">
        <v>16</v>
      </c>
      <c r="J292">
        <v>22</v>
      </c>
      <c r="K292">
        <v>2</v>
      </c>
      <c r="L292">
        <v>1</v>
      </c>
      <c r="M292">
        <v>2</v>
      </c>
      <c r="N292">
        <v>18.7</v>
      </c>
      <c r="O292">
        <v>1</v>
      </c>
      <c r="P292">
        <v>3</v>
      </c>
      <c r="Q292">
        <v>65.5</v>
      </c>
      <c r="R292">
        <v>2</v>
      </c>
      <c r="S292">
        <v>2</v>
      </c>
      <c r="T292">
        <v>1</v>
      </c>
      <c r="U292">
        <v>2</v>
      </c>
      <c r="V292">
        <v>6</v>
      </c>
      <c r="W292">
        <v>4</v>
      </c>
      <c r="X292">
        <v>3</v>
      </c>
      <c r="Y292">
        <v>1</v>
      </c>
      <c r="Z292">
        <v>3</v>
      </c>
      <c r="AA292">
        <v>3</v>
      </c>
      <c r="AB292">
        <v>61.2</v>
      </c>
      <c r="AC292">
        <v>5891</v>
      </c>
      <c r="AD292">
        <v>501</v>
      </c>
      <c r="AE292">
        <v>0.0007</v>
      </c>
      <c r="AF292">
        <v>1</v>
      </c>
      <c r="AG292">
        <v>3</v>
      </c>
      <c r="AH292">
        <v>40</v>
      </c>
      <c r="AI292">
        <v>37</v>
      </c>
      <c r="AJ292">
        <v>6</v>
      </c>
      <c r="AK292">
        <v>1</v>
      </c>
      <c r="AL292">
        <v>2</v>
      </c>
      <c r="AM292">
        <v>20.5</v>
      </c>
      <c r="AN292">
        <v>3.7</v>
      </c>
      <c r="AP292">
        <v>83</v>
      </c>
      <c r="AQ292">
        <v>25.5</v>
      </c>
      <c r="AR292">
        <v>177</v>
      </c>
      <c r="AS292">
        <v>2</v>
      </c>
      <c r="AT292">
        <v>2</v>
      </c>
      <c r="AU292">
        <v>11</v>
      </c>
      <c r="AV292">
        <v>1</v>
      </c>
      <c r="AY292">
        <v>1</v>
      </c>
      <c r="AZ292">
        <v>1</v>
      </c>
      <c r="BB292">
        <v>840</v>
      </c>
      <c r="BG292">
        <v>3</v>
      </c>
    </row>
    <row r="293" spans="1:59" ht="12.75">
      <c r="A293" t="s">
        <v>997</v>
      </c>
      <c r="B293">
        <v>5</v>
      </c>
      <c r="C293" t="s">
        <v>323</v>
      </c>
      <c r="D293" t="s">
        <v>327</v>
      </c>
      <c r="E293" t="s">
        <v>998</v>
      </c>
      <c r="F293">
        <v>1</v>
      </c>
      <c r="G293">
        <v>1971</v>
      </c>
      <c r="H293">
        <v>3</v>
      </c>
      <c r="I293">
        <v>5</v>
      </c>
      <c r="J293">
        <v>9</v>
      </c>
      <c r="K293">
        <v>3</v>
      </c>
      <c r="L293">
        <v>2</v>
      </c>
      <c r="M293">
        <v>2</v>
      </c>
      <c r="N293">
        <v>0</v>
      </c>
      <c r="O293">
        <v>2</v>
      </c>
      <c r="P293">
        <v>1</v>
      </c>
      <c r="Q293">
        <v>24</v>
      </c>
      <c r="R293">
        <v>1</v>
      </c>
      <c r="S293" t="s">
        <v>190</v>
      </c>
      <c r="T293">
        <v>1</v>
      </c>
      <c r="U293" t="s">
        <v>190</v>
      </c>
      <c r="V293">
        <v>6</v>
      </c>
      <c r="W293">
        <v>4</v>
      </c>
      <c r="Y293">
        <v>2</v>
      </c>
      <c r="Z293">
        <v>2</v>
      </c>
      <c r="AA293">
        <v>3</v>
      </c>
      <c r="AB293">
        <v>3.3</v>
      </c>
      <c r="AC293">
        <v>595</v>
      </c>
      <c r="AD293">
        <v>501</v>
      </c>
      <c r="AE293">
        <v>0.00175</v>
      </c>
      <c r="AF293">
        <v>2</v>
      </c>
      <c r="AG293">
        <v>4</v>
      </c>
      <c r="AH293">
        <v>47</v>
      </c>
      <c r="AI293">
        <v>22</v>
      </c>
      <c r="AJ293">
        <v>0</v>
      </c>
      <c r="AK293" t="s">
        <v>190</v>
      </c>
      <c r="AM293" t="s">
        <v>190</v>
      </c>
      <c r="AN293">
        <v>0</v>
      </c>
      <c r="AO293">
        <v>0</v>
      </c>
      <c r="AP293">
        <v>30</v>
      </c>
      <c r="AQ293">
        <v>7.080000000000041</v>
      </c>
      <c r="AR293">
        <v>22</v>
      </c>
      <c r="AS293">
        <v>1</v>
      </c>
      <c r="AT293">
        <v>2</v>
      </c>
      <c r="AU293">
        <v>2</v>
      </c>
      <c r="AX293" t="s">
        <v>190</v>
      </c>
      <c r="AY293">
        <v>3</v>
      </c>
      <c r="AZ293">
        <v>1</v>
      </c>
      <c r="BB293">
        <v>414</v>
      </c>
      <c r="BC293">
        <v>3</v>
      </c>
      <c r="BG293">
        <v>1</v>
      </c>
    </row>
    <row r="294" spans="1:59" ht="12.75">
      <c r="A294" t="s">
        <v>999</v>
      </c>
      <c r="B294">
        <v>5</v>
      </c>
      <c r="C294" t="s">
        <v>323</v>
      </c>
      <c r="D294" t="s">
        <v>352</v>
      </c>
      <c r="E294" t="s">
        <v>1000</v>
      </c>
      <c r="F294">
        <v>1</v>
      </c>
      <c r="G294">
        <v>1979</v>
      </c>
      <c r="H294">
        <v>8</v>
      </c>
      <c r="I294">
        <v>7</v>
      </c>
      <c r="J294">
        <v>8</v>
      </c>
      <c r="K294">
        <v>1</v>
      </c>
      <c r="L294">
        <v>2</v>
      </c>
      <c r="M294">
        <v>2</v>
      </c>
      <c r="N294">
        <v>14</v>
      </c>
      <c r="O294">
        <v>2</v>
      </c>
      <c r="P294">
        <v>3</v>
      </c>
      <c r="Q294">
        <v>57.8</v>
      </c>
      <c r="R294">
        <v>2</v>
      </c>
      <c r="S294">
        <v>2</v>
      </c>
      <c r="T294">
        <v>2</v>
      </c>
      <c r="U294">
        <v>2</v>
      </c>
      <c r="V294" t="s">
        <v>1001</v>
      </c>
      <c r="W294" t="s">
        <v>1002</v>
      </c>
      <c r="Y294">
        <v>1</v>
      </c>
      <c r="Z294">
        <v>2</v>
      </c>
      <c r="AA294">
        <v>3</v>
      </c>
      <c r="AB294">
        <v>300.7</v>
      </c>
      <c r="AC294">
        <v>12242</v>
      </c>
      <c r="AD294">
        <v>501</v>
      </c>
      <c r="AE294">
        <v>0.00053</v>
      </c>
      <c r="AF294">
        <v>2</v>
      </c>
      <c r="AG294">
        <v>4</v>
      </c>
      <c r="AH294">
        <v>150</v>
      </c>
      <c r="AI294">
        <v>174</v>
      </c>
      <c r="AJ294">
        <v>0</v>
      </c>
      <c r="AK294">
        <v>1</v>
      </c>
      <c r="AL294">
        <v>2</v>
      </c>
      <c r="AM294">
        <v>8</v>
      </c>
      <c r="AN294">
        <v>5</v>
      </c>
      <c r="AP294">
        <v>47</v>
      </c>
      <c r="AR294">
        <v>174</v>
      </c>
      <c r="AS294">
        <v>1</v>
      </c>
      <c r="AT294">
        <v>2</v>
      </c>
      <c r="AU294">
        <v>8</v>
      </c>
      <c r="AY294">
        <v>1</v>
      </c>
      <c r="BB294">
        <v>621</v>
      </c>
      <c r="BG294">
        <v>3</v>
      </c>
    </row>
    <row r="295" spans="1:59" ht="12.75">
      <c r="A295" t="s">
        <v>1003</v>
      </c>
      <c r="B295">
        <v>5</v>
      </c>
      <c r="C295" t="s">
        <v>323</v>
      </c>
      <c r="D295" t="s">
        <v>341</v>
      </c>
      <c r="E295" t="s">
        <v>1004</v>
      </c>
      <c r="F295">
        <v>1</v>
      </c>
      <c r="G295">
        <v>1940</v>
      </c>
      <c r="H295">
        <v>8</v>
      </c>
      <c r="I295">
        <v>8</v>
      </c>
      <c r="J295">
        <v>13</v>
      </c>
      <c r="K295">
        <v>1</v>
      </c>
      <c r="L295">
        <v>2</v>
      </c>
      <c r="M295">
        <v>2</v>
      </c>
      <c r="N295">
        <v>8.7</v>
      </c>
      <c r="O295">
        <v>2</v>
      </c>
      <c r="P295">
        <v>1</v>
      </c>
      <c r="Q295">
        <v>31</v>
      </c>
      <c r="R295">
        <v>1</v>
      </c>
      <c r="S295">
        <v>2</v>
      </c>
      <c r="T295">
        <v>1</v>
      </c>
      <c r="U295" t="s">
        <v>190</v>
      </c>
      <c r="V295">
        <v>6</v>
      </c>
      <c r="W295">
        <v>4</v>
      </c>
      <c r="Y295">
        <v>3</v>
      </c>
      <c r="Z295">
        <v>1</v>
      </c>
      <c r="AA295">
        <v>3</v>
      </c>
      <c r="AB295">
        <v>4.8</v>
      </c>
      <c r="AC295">
        <v>1252</v>
      </c>
      <c r="AD295">
        <v>501</v>
      </c>
      <c r="AE295">
        <v>0.00361</v>
      </c>
      <c r="AF295">
        <v>2</v>
      </c>
      <c r="AG295">
        <v>4</v>
      </c>
      <c r="AH295">
        <v>44</v>
      </c>
      <c r="AI295">
        <v>30</v>
      </c>
      <c r="AJ295">
        <v>0</v>
      </c>
      <c r="AK295" t="s">
        <v>190</v>
      </c>
      <c r="AM295" t="s">
        <v>190</v>
      </c>
      <c r="AN295" t="s">
        <v>190</v>
      </c>
      <c r="AO295" t="s">
        <v>190</v>
      </c>
      <c r="AP295">
        <v>57</v>
      </c>
      <c r="AQ295">
        <v>8</v>
      </c>
      <c r="AR295">
        <v>30</v>
      </c>
      <c r="AS295">
        <v>1</v>
      </c>
      <c r="AT295">
        <v>2</v>
      </c>
      <c r="AU295">
        <v>2</v>
      </c>
      <c r="AX295">
        <v>3</v>
      </c>
      <c r="AY295">
        <v>1</v>
      </c>
      <c r="BB295">
        <v>296</v>
      </c>
      <c r="BG295">
        <v>1</v>
      </c>
    </row>
    <row r="296" spans="1:59" ht="12.75">
      <c r="A296" t="s">
        <v>1005</v>
      </c>
      <c r="B296">
        <v>5</v>
      </c>
      <c r="C296" t="s">
        <v>323</v>
      </c>
      <c r="D296" t="s">
        <v>330</v>
      </c>
      <c r="E296" t="s">
        <v>1006</v>
      </c>
      <c r="F296">
        <v>1</v>
      </c>
      <c r="G296">
        <v>1980</v>
      </c>
      <c r="H296">
        <v>8</v>
      </c>
      <c r="I296">
        <v>8</v>
      </c>
      <c r="J296">
        <v>8</v>
      </c>
      <c r="K296">
        <v>1</v>
      </c>
      <c r="L296">
        <v>1</v>
      </c>
      <c r="M296">
        <v>2</v>
      </c>
      <c r="O296">
        <v>2</v>
      </c>
      <c r="P296">
        <v>3</v>
      </c>
      <c r="Q296">
        <v>35</v>
      </c>
      <c r="R296">
        <v>2</v>
      </c>
      <c r="S296">
        <v>2</v>
      </c>
      <c r="T296">
        <v>2</v>
      </c>
      <c r="U296">
        <v>2</v>
      </c>
      <c r="V296">
        <v>6</v>
      </c>
      <c r="W296">
        <v>4</v>
      </c>
      <c r="Y296">
        <v>1</v>
      </c>
      <c r="Z296">
        <v>1</v>
      </c>
      <c r="AA296">
        <v>3</v>
      </c>
      <c r="AB296">
        <v>45.88</v>
      </c>
      <c r="AC296">
        <v>3447</v>
      </c>
      <c r="AD296">
        <v>40</v>
      </c>
      <c r="AE296">
        <v>0.0008</v>
      </c>
      <c r="AF296">
        <v>1</v>
      </c>
      <c r="AG296">
        <v>3</v>
      </c>
      <c r="AH296">
        <v>23</v>
      </c>
      <c r="AI296">
        <v>51</v>
      </c>
      <c r="AK296">
        <v>2</v>
      </c>
      <c r="AL296">
        <v>2</v>
      </c>
      <c r="AM296">
        <v>4</v>
      </c>
      <c r="AN296">
        <v>2.5</v>
      </c>
      <c r="AP296">
        <v>43</v>
      </c>
      <c r="AQ296">
        <v>17.1</v>
      </c>
      <c r="AR296">
        <v>85.3</v>
      </c>
      <c r="AS296">
        <v>1</v>
      </c>
      <c r="AT296">
        <v>2</v>
      </c>
      <c r="AU296">
        <v>13.3</v>
      </c>
      <c r="AX296">
        <v>1</v>
      </c>
      <c r="AY296">
        <v>1</v>
      </c>
      <c r="BB296">
        <v>508</v>
      </c>
      <c r="BC296">
        <v>1</v>
      </c>
      <c r="BG296">
        <v>3</v>
      </c>
    </row>
    <row r="297" spans="1:59" ht="12.75">
      <c r="A297" t="s">
        <v>1007</v>
      </c>
      <c r="B297">
        <v>5</v>
      </c>
      <c r="C297" t="s">
        <v>323</v>
      </c>
      <c r="D297" t="s">
        <v>327</v>
      </c>
      <c r="E297" t="s">
        <v>1008</v>
      </c>
      <c r="F297">
        <v>1</v>
      </c>
      <c r="G297">
        <v>1984</v>
      </c>
      <c r="H297">
        <v>8</v>
      </c>
      <c r="I297">
        <v>0</v>
      </c>
      <c r="J297">
        <v>0</v>
      </c>
      <c r="K297">
        <v>1</v>
      </c>
      <c r="L297">
        <v>1</v>
      </c>
      <c r="M297">
        <v>2</v>
      </c>
      <c r="O297">
        <v>2</v>
      </c>
      <c r="P297">
        <v>1</v>
      </c>
      <c r="Q297">
        <v>79</v>
      </c>
      <c r="R297">
        <v>1</v>
      </c>
      <c r="S297" t="s">
        <v>190</v>
      </c>
      <c r="T297">
        <v>1</v>
      </c>
      <c r="U297" t="s">
        <v>190</v>
      </c>
      <c r="V297">
        <v>3.5</v>
      </c>
      <c r="W297">
        <v>4</v>
      </c>
      <c r="Y297">
        <v>3</v>
      </c>
      <c r="Z297">
        <v>1</v>
      </c>
      <c r="AA297">
        <v>3</v>
      </c>
      <c r="AB297">
        <v>17.64</v>
      </c>
      <c r="AC297">
        <v>2097</v>
      </c>
      <c r="AD297">
        <v>501</v>
      </c>
      <c r="AE297">
        <v>0.00105</v>
      </c>
      <c r="AF297">
        <v>2</v>
      </c>
      <c r="AG297">
        <v>3</v>
      </c>
      <c r="AH297">
        <v>55</v>
      </c>
      <c r="AI297">
        <v>74</v>
      </c>
      <c r="AK297" t="s">
        <v>190</v>
      </c>
      <c r="AM297" t="s">
        <v>190</v>
      </c>
      <c r="AN297" t="s">
        <v>190</v>
      </c>
      <c r="AQ297">
        <v>13</v>
      </c>
      <c r="AR297">
        <v>79</v>
      </c>
      <c r="AS297">
        <v>1</v>
      </c>
      <c r="AT297">
        <v>2</v>
      </c>
      <c r="AX297" t="s">
        <v>190</v>
      </c>
      <c r="AY297">
        <v>1</v>
      </c>
      <c r="BB297">
        <v>144</v>
      </c>
      <c r="BC297">
        <v>3</v>
      </c>
      <c r="BG297">
        <v>1</v>
      </c>
    </row>
    <row r="298" spans="1:59" ht="12.75">
      <c r="A298" t="s">
        <v>1009</v>
      </c>
      <c r="B298">
        <v>5</v>
      </c>
      <c r="C298" t="s">
        <v>344</v>
      </c>
      <c r="D298" t="s">
        <v>1010</v>
      </c>
      <c r="E298" t="s">
        <v>1011</v>
      </c>
      <c r="F298">
        <v>2</v>
      </c>
      <c r="G298">
        <v>1964</v>
      </c>
      <c r="H298">
        <v>8</v>
      </c>
      <c r="I298">
        <v>4</v>
      </c>
      <c r="J298">
        <v>6</v>
      </c>
      <c r="K298">
        <v>1</v>
      </c>
      <c r="L298">
        <v>1</v>
      </c>
      <c r="M298">
        <v>2</v>
      </c>
      <c r="O298">
        <v>2</v>
      </c>
      <c r="P298">
        <v>3</v>
      </c>
      <c r="Q298">
        <v>52.1</v>
      </c>
      <c r="R298">
        <v>2</v>
      </c>
      <c r="S298">
        <v>2</v>
      </c>
      <c r="T298">
        <v>2</v>
      </c>
      <c r="U298">
        <v>2</v>
      </c>
      <c r="V298">
        <v>3.5</v>
      </c>
      <c r="W298">
        <v>4</v>
      </c>
      <c r="X298">
        <v>3</v>
      </c>
      <c r="Y298">
        <v>1</v>
      </c>
      <c r="Z298">
        <v>2</v>
      </c>
      <c r="AA298">
        <v>3</v>
      </c>
      <c r="AB298">
        <v>5.07</v>
      </c>
      <c r="AC298">
        <v>1837</v>
      </c>
      <c r="AD298">
        <v>501</v>
      </c>
      <c r="AE298">
        <v>0.0028</v>
      </c>
      <c r="AF298">
        <v>2</v>
      </c>
      <c r="AG298">
        <v>4</v>
      </c>
      <c r="AH298">
        <v>43</v>
      </c>
      <c r="AI298">
        <v>43</v>
      </c>
      <c r="AK298">
        <v>1</v>
      </c>
      <c r="AL298">
        <v>5</v>
      </c>
      <c r="AN298">
        <v>2</v>
      </c>
      <c r="AP298">
        <v>60</v>
      </c>
      <c r="AQ298">
        <v>17.1</v>
      </c>
      <c r="AR298">
        <v>136.25</v>
      </c>
      <c r="AS298">
        <v>1</v>
      </c>
      <c r="AT298">
        <v>2</v>
      </c>
      <c r="AU298">
        <v>10</v>
      </c>
      <c r="AX298">
        <v>1</v>
      </c>
      <c r="AY298">
        <v>1</v>
      </c>
      <c r="BB298">
        <v>306</v>
      </c>
      <c r="BC298">
        <v>3</v>
      </c>
      <c r="BG298">
        <v>3</v>
      </c>
    </row>
    <row r="299" spans="1:59" ht="12.75">
      <c r="A299" t="s">
        <v>1012</v>
      </c>
      <c r="B299">
        <v>5</v>
      </c>
      <c r="C299" t="s">
        <v>489</v>
      </c>
      <c r="D299" t="s">
        <v>330</v>
      </c>
      <c r="E299" t="s">
        <v>1013</v>
      </c>
      <c r="F299">
        <v>1</v>
      </c>
      <c r="G299">
        <v>1981</v>
      </c>
      <c r="H299">
        <v>3</v>
      </c>
      <c r="I299">
        <v>13</v>
      </c>
      <c r="J299">
        <v>17</v>
      </c>
      <c r="K299">
        <v>1</v>
      </c>
      <c r="L299">
        <v>2</v>
      </c>
      <c r="M299">
        <v>1</v>
      </c>
      <c r="N299">
        <v>3</v>
      </c>
      <c r="O299">
        <v>1</v>
      </c>
      <c r="P299">
        <v>2</v>
      </c>
      <c r="Q299">
        <v>76</v>
      </c>
      <c r="R299">
        <v>2</v>
      </c>
      <c r="S299">
        <v>2</v>
      </c>
      <c r="T299">
        <v>2</v>
      </c>
      <c r="U299">
        <v>1</v>
      </c>
      <c r="V299">
        <v>6</v>
      </c>
      <c r="W299">
        <v>4</v>
      </c>
      <c r="Z299">
        <v>3</v>
      </c>
      <c r="AB299">
        <v>472</v>
      </c>
      <c r="AC299">
        <v>14557</v>
      </c>
      <c r="AD299">
        <v>501</v>
      </c>
      <c r="AE299">
        <v>0.001</v>
      </c>
      <c r="AF299">
        <v>1</v>
      </c>
      <c r="AG299">
        <v>3</v>
      </c>
      <c r="AH299">
        <v>22</v>
      </c>
      <c r="AI299">
        <v>54</v>
      </c>
      <c r="AJ299">
        <v>0</v>
      </c>
      <c r="AK299">
        <v>2</v>
      </c>
      <c r="AL299">
        <v>2</v>
      </c>
      <c r="AM299">
        <v>3</v>
      </c>
      <c r="AN299">
        <v>3.17</v>
      </c>
      <c r="AP299">
        <v>15</v>
      </c>
      <c r="AQ299">
        <v>16.55</v>
      </c>
      <c r="AR299">
        <v>275.3</v>
      </c>
      <c r="AT299">
        <v>2</v>
      </c>
      <c r="AU299">
        <v>5.5</v>
      </c>
      <c r="AY299">
        <v>3</v>
      </c>
      <c r="AZ299">
        <v>1</v>
      </c>
      <c r="BB299">
        <v>624</v>
      </c>
      <c r="BG299">
        <v>2</v>
      </c>
    </row>
    <row r="300" spans="1:59" ht="12.75">
      <c r="A300" t="s">
        <v>1014</v>
      </c>
      <c r="B300">
        <v>5</v>
      </c>
      <c r="C300" t="s">
        <v>683</v>
      </c>
      <c r="D300" t="s">
        <v>1015</v>
      </c>
      <c r="E300" t="s">
        <v>1016</v>
      </c>
      <c r="F300">
        <v>2</v>
      </c>
      <c r="G300">
        <v>1971</v>
      </c>
      <c r="H300">
        <v>5</v>
      </c>
      <c r="I300">
        <v>3</v>
      </c>
      <c r="J300">
        <v>4</v>
      </c>
      <c r="K300">
        <v>1</v>
      </c>
      <c r="L300">
        <v>2</v>
      </c>
      <c r="M300">
        <v>2</v>
      </c>
      <c r="N300">
        <v>1</v>
      </c>
      <c r="O300">
        <v>1</v>
      </c>
      <c r="P300">
        <v>3</v>
      </c>
      <c r="Q300">
        <v>48.1</v>
      </c>
      <c r="R300">
        <v>2</v>
      </c>
      <c r="S300">
        <v>2</v>
      </c>
      <c r="T300">
        <v>2</v>
      </c>
      <c r="U300">
        <v>2</v>
      </c>
      <c r="V300">
        <v>5</v>
      </c>
      <c r="W300">
        <v>4.5</v>
      </c>
      <c r="Y300">
        <v>1</v>
      </c>
      <c r="Z300">
        <v>3</v>
      </c>
      <c r="AA300">
        <v>3</v>
      </c>
      <c r="AB300">
        <v>17.3</v>
      </c>
      <c r="AC300">
        <v>2768</v>
      </c>
      <c r="AD300">
        <v>501</v>
      </c>
      <c r="AE300">
        <v>0.0015</v>
      </c>
      <c r="AF300">
        <v>1</v>
      </c>
      <c r="AG300">
        <v>3</v>
      </c>
      <c r="AH300">
        <v>33</v>
      </c>
      <c r="AI300">
        <v>108</v>
      </c>
      <c r="AJ300">
        <v>0</v>
      </c>
      <c r="AN300">
        <v>2</v>
      </c>
      <c r="AP300">
        <v>0</v>
      </c>
      <c r="AR300">
        <v>130</v>
      </c>
      <c r="AS300">
        <v>3</v>
      </c>
      <c r="AT300">
        <v>2</v>
      </c>
      <c r="AU300">
        <v>5</v>
      </c>
      <c r="AY300">
        <v>1</v>
      </c>
      <c r="BB300">
        <v>525</v>
      </c>
      <c r="BG300">
        <v>3</v>
      </c>
    </row>
    <row r="301" spans="1:59" ht="12.75">
      <c r="A301" t="s">
        <v>1017</v>
      </c>
      <c r="B301">
        <v>5</v>
      </c>
      <c r="C301" t="s">
        <v>351</v>
      </c>
      <c r="D301" t="s">
        <v>243</v>
      </c>
      <c r="E301" t="s">
        <v>1018</v>
      </c>
      <c r="F301">
        <v>1</v>
      </c>
      <c r="G301">
        <v>1924</v>
      </c>
      <c r="H301">
        <v>3</v>
      </c>
      <c r="I301">
        <v>17</v>
      </c>
      <c r="J301">
        <v>22</v>
      </c>
      <c r="K301">
        <v>1</v>
      </c>
      <c r="L301">
        <v>1</v>
      </c>
      <c r="M301">
        <v>2</v>
      </c>
      <c r="N301">
        <v>2</v>
      </c>
      <c r="O301">
        <v>2</v>
      </c>
      <c r="P301">
        <v>2</v>
      </c>
      <c r="Q301">
        <v>47</v>
      </c>
      <c r="R301">
        <v>1</v>
      </c>
      <c r="S301">
        <v>1</v>
      </c>
      <c r="T301">
        <v>1</v>
      </c>
      <c r="U301">
        <v>1</v>
      </c>
      <c r="V301">
        <v>6</v>
      </c>
      <c r="W301">
        <v>4</v>
      </c>
      <c r="Y301">
        <v>2</v>
      </c>
      <c r="Z301">
        <v>2</v>
      </c>
      <c r="AA301">
        <v>3</v>
      </c>
      <c r="AB301">
        <v>7.93</v>
      </c>
      <c r="AC301">
        <v>1869</v>
      </c>
      <c r="AD301">
        <v>501</v>
      </c>
      <c r="AE301">
        <v>0.00216</v>
      </c>
      <c r="AF301">
        <v>2</v>
      </c>
      <c r="AG301">
        <v>4</v>
      </c>
      <c r="AH301">
        <v>67.41</v>
      </c>
      <c r="AI301">
        <v>28.33</v>
      </c>
      <c r="AL301">
        <v>2</v>
      </c>
      <c r="AN301">
        <v>3.63</v>
      </c>
      <c r="AQ301">
        <v>10</v>
      </c>
      <c r="AR301">
        <v>92</v>
      </c>
      <c r="AT301">
        <v>2</v>
      </c>
      <c r="AX301" t="s">
        <v>190</v>
      </c>
      <c r="AY301">
        <v>2</v>
      </c>
      <c r="AZ301">
        <v>2</v>
      </c>
      <c r="BB301">
        <v>1750</v>
      </c>
      <c r="BC301">
        <v>3</v>
      </c>
      <c r="BG301">
        <v>2</v>
      </c>
    </row>
    <row r="302" spans="1:59" ht="12.75">
      <c r="A302" t="s">
        <v>1019</v>
      </c>
      <c r="B302">
        <v>5</v>
      </c>
      <c r="C302" t="s">
        <v>351</v>
      </c>
      <c r="D302" t="s">
        <v>1020</v>
      </c>
      <c r="E302" t="s">
        <v>1021</v>
      </c>
      <c r="F302">
        <v>1</v>
      </c>
      <c r="G302">
        <v>1984</v>
      </c>
      <c r="H302">
        <v>8</v>
      </c>
      <c r="I302">
        <v>2</v>
      </c>
      <c r="J302">
        <v>8</v>
      </c>
      <c r="K302">
        <v>1</v>
      </c>
      <c r="L302">
        <v>1</v>
      </c>
      <c r="M302">
        <v>2</v>
      </c>
      <c r="N302">
        <v>0</v>
      </c>
      <c r="O302">
        <v>2</v>
      </c>
      <c r="P302">
        <v>1</v>
      </c>
      <c r="Q302">
        <v>79</v>
      </c>
      <c r="R302">
        <v>1</v>
      </c>
      <c r="T302">
        <v>1</v>
      </c>
      <c r="V302">
        <v>6</v>
      </c>
      <c r="W302">
        <v>4</v>
      </c>
      <c r="Y302">
        <v>2</v>
      </c>
      <c r="Z302">
        <v>2</v>
      </c>
      <c r="AA302">
        <v>3</v>
      </c>
      <c r="AB302">
        <v>20.7</v>
      </c>
      <c r="AC302">
        <v>4262</v>
      </c>
      <c r="AD302">
        <v>501</v>
      </c>
      <c r="AE302">
        <v>0.000485</v>
      </c>
      <c r="AF302">
        <v>1</v>
      </c>
      <c r="AG302">
        <v>3</v>
      </c>
      <c r="AH302">
        <v>22</v>
      </c>
      <c r="AI302">
        <v>80</v>
      </c>
      <c r="AR302">
        <v>79</v>
      </c>
      <c r="AT302">
        <v>2</v>
      </c>
      <c r="AX302" t="s">
        <v>190</v>
      </c>
      <c r="AY302">
        <v>1</v>
      </c>
      <c r="AZ302">
        <v>1</v>
      </c>
      <c r="BB302">
        <v>1128</v>
      </c>
      <c r="BC302">
        <v>3</v>
      </c>
      <c r="BG302">
        <v>1</v>
      </c>
    </row>
    <row r="303" spans="1:59" ht="12.75">
      <c r="A303" t="s">
        <v>1022</v>
      </c>
      <c r="B303">
        <v>5</v>
      </c>
      <c r="C303" t="s">
        <v>355</v>
      </c>
      <c r="D303" t="s">
        <v>345</v>
      </c>
      <c r="E303" t="s">
        <v>1023</v>
      </c>
      <c r="F303">
        <v>1</v>
      </c>
      <c r="G303">
        <v>1952</v>
      </c>
      <c r="H303">
        <v>3</v>
      </c>
      <c r="I303">
        <v>8</v>
      </c>
      <c r="J303">
        <v>10</v>
      </c>
      <c r="K303">
        <v>1</v>
      </c>
      <c r="L303">
        <v>2</v>
      </c>
      <c r="M303">
        <v>2</v>
      </c>
      <c r="O303">
        <v>2</v>
      </c>
      <c r="P303">
        <v>3</v>
      </c>
      <c r="Q303">
        <v>48</v>
      </c>
      <c r="R303">
        <v>2</v>
      </c>
      <c r="S303">
        <v>2</v>
      </c>
      <c r="T303">
        <v>2</v>
      </c>
      <c r="U303">
        <v>2</v>
      </c>
      <c r="V303">
        <v>6</v>
      </c>
      <c r="W303">
        <v>4</v>
      </c>
      <c r="Y303">
        <v>1</v>
      </c>
      <c r="Z303">
        <v>2</v>
      </c>
      <c r="AA303">
        <v>3</v>
      </c>
      <c r="AB303">
        <v>35.08</v>
      </c>
      <c r="AC303">
        <v>3404</v>
      </c>
      <c r="AD303">
        <v>501</v>
      </c>
      <c r="AE303">
        <v>0.0022</v>
      </c>
      <c r="AF303">
        <v>1</v>
      </c>
      <c r="AG303">
        <v>3</v>
      </c>
      <c r="AH303">
        <v>109.52</v>
      </c>
      <c r="AI303">
        <v>89</v>
      </c>
      <c r="AK303">
        <v>2</v>
      </c>
      <c r="AL303">
        <v>2</v>
      </c>
      <c r="AM303">
        <v>2.5</v>
      </c>
      <c r="AN303">
        <v>3</v>
      </c>
      <c r="AO303">
        <v>4</v>
      </c>
      <c r="AP303">
        <v>36</v>
      </c>
      <c r="AQ303">
        <v>14</v>
      </c>
      <c r="AR303">
        <v>119</v>
      </c>
      <c r="AS303">
        <v>2</v>
      </c>
      <c r="AT303">
        <v>2</v>
      </c>
      <c r="AY303">
        <v>1</v>
      </c>
      <c r="AZ303">
        <v>2</v>
      </c>
      <c r="BB303">
        <v>608</v>
      </c>
      <c r="BC303">
        <v>3</v>
      </c>
      <c r="BG303">
        <v>3</v>
      </c>
    </row>
    <row r="304" spans="1:59" ht="12.75">
      <c r="A304" t="s">
        <v>1024</v>
      </c>
      <c r="B304">
        <v>5</v>
      </c>
      <c r="C304" t="s">
        <v>699</v>
      </c>
      <c r="D304" t="s">
        <v>700</v>
      </c>
      <c r="E304" t="s">
        <v>1025</v>
      </c>
      <c r="F304">
        <v>1</v>
      </c>
      <c r="G304">
        <v>1968</v>
      </c>
      <c r="H304">
        <v>3</v>
      </c>
      <c r="I304">
        <v>5</v>
      </c>
      <c r="J304">
        <v>5</v>
      </c>
      <c r="K304">
        <v>4</v>
      </c>
      <c r="O304">
        <v>1</v>
      </c>
      <c r="P304">
        <v>6</v>
      </c>
      <c r="Q304">
        <v>96.25</v>
      </c>
      <c r="R304">
        <v>2</v>
      </c>
      <c r="S304">
        <v>2</v>
      </c>
      <c r="T304">
        <v>2</v>
      </c>
      <c r="U304">
        <v>2</v>
      </c>
      <c r="V304">
        <v>3.5</v>
      </c>
      <c r="W304">
        <v>4</v>
      </c>
      <c r="Z304">
        <v>3</v>
      </c>
      <c r="AA304">
        <v>3</v>
      </c>
      <c r="AB304">
        <v>506</v>
      </c>
      <c r="AC304">
        <v>14050</v>
      </c>
      <c r="AD304">
        <v>501</v>
      </c>
      <c r="AE304">
        <v>0.00029</v>
      </c>
      <c r="AF304">
        <v>1</v>
      </c>
      <c r="AG304">
        <v>3</v>
      </c>
      <c r="AH304">
        <v>177</v>
      </c>
      <c r="AI304">
        <v>203</v>
      </c>
      <c r="AJ304">
        <v>0</v>
      </c>
      <c r="AK304">
        <v>2</v>
      </c>
      <c r="AL304">
        <v>1</v>
      </c>
      <c r="AM304">
        <v>0</v>
      </c>
      <c r="AN304">
        <v>3.33</v>
      </c>
      <c r="AQ304">
        <v>23</v>
      </c>
      <c r="AR304">
        <v>490</v>
      </c>
      <c r="AX304" t="s">
        <v>190</v>
      </c>
      <c r="AY304">
        <v>2</v>
      </c>
      <c r="AZ304">
        <v>1</v>
      </c>
      <c r="BB304">
        <v>1156</v>
      </c>
      <c r="BC304">
        <v>3</v>
      </c>
      <c r="BG304">
        <v>6</v>
      </c>
    </row>
    <row r="305" spans="1:59" ht="12.75">
      <c r="A305" t="s">
        <v>1026</v>
      </c>
      <c r="B305">
        <v>5</v>
      </c>
      <c r="C305" t="s">
        <v>361</v>
      </c>
      <c r="D305" t="s">
        <v>1027</v>
      </c>
      <c r="E305" t="s">
        <v>1028</v>
      </c>
      <c r="F305">
        <v>1</v>
      </c>
      <c r="G305">
        <v>1908</v>
      </c>
      <c r="H305">
        <v>3</v>
      </c>
      <c r="I305">
        <v>13.5</v>
      </c>
      <c r="J305">
        <v>13.5</v>
      </c>
      <c r="K305">
        <v>4</v>
      </c>
      <c r="L305" t="s">
        <v>190</v>
      </c>
      <c r="M305">
        <v>2</v>
      </c>
      <c r="N305" t="s">
        <v>190</v>
      </c>
      <c r="O305">
        <v>2</v>
      </c>
      <c r="P305">
        <v>4</v>
      </c>
      <c r="Q305">
        <v>50.92</v>
      </c>
      <c r="V305">
        <v>6</v>
      </c>
      <c r="W305">
        <v>4</v>
      </c>
      <c r="Y305">
        <v>1</v>
      </c>
      <c r="Z305">
        <v>2</v>
      </c>
      <c r="AA305">
        <v>3</v>
      </c>
      <c r="AB305">
        <v>401</v>
      </c>
      <c r="AC305">
        <v>14906</v>
      </c>
      <c r="AD305">
        <v>5</v>
      </c>
      <c r="AE305">
        <v>0.00016</v>
      </c>
      <c r="AF305">
        <v>1</v>
      </c>
      <c r="AG305">
        <v>4</v>
      </c>
      <c r="AH305">
        <v>73</v>
      </c>
      <c r="AI305">
        <v>92.5</v>
      </c>
      <c r="AJ305">
        <v>0</v>
      </c>
      <c r="AK305">
        <v>1</v>
      </c>
      <c r="AL305">
        <v>2</v>
      </c>
      <c r="AM305">
        <v>1</v>
      </c>
      <c r="AN305">
        <v>4</v>
      </c>
      <c r="AO305">
        <v>50</v>
      </c>
      <c r="AQ305">
        <v>4.5</v>
      </c>
      <c r="AR305">
        <v>202.67</v>
      </c>
      <c r="AS305">
        <v>3</v>
      </c>
      <c r="AT305">
        <v>2</v>
      </c>
      <c r="AX305" t="s">
        <v>190</v>
      </c>
      <c r="AY305">
        <v>1</v>
      </c>
      <c r="AZ305">
        <v>1</v>
      </c>
      <c r="BB305">
        <v>708</v>
      </c>
      <c r="BC305">
        <v>3</v>
      </c>
      <c r="BE305">
        <v>1</v>
      </c>
      <c r="BG305">
        <v>4</v>
      </c>
    </row>
    <row r="306" spans="1:59" ht="12.75">
      <c r="A306" t="s">
        <v>1029</v>
      </c>
      <c r="B306">
        <v>5</v>
      </c>
      <c r="C306" t="s">
        <v>368</v>
      </c>
      <c r="D306" t="s">
        <v>345</v>
      </c>
      <c r="E306" t="s">
        <v>1030</v>
      </c>
      <c r="F306">
        <v>1</v>
      </c>
      <c r="G306">
        <v>1957</v>
      </c>
      <c r="H306">
        <v>8</v>
      </c>
      <c r="I306">
        <v>8</v>
      </c>
      <c r="J306">
        <v>9</v>
      </c>
      <c r="K306">
        <v>1</v>
      </c>
      <c r="L306">
        <v>2</v>
      </c>
      <c r="M306">
        <v>2</v>
      </c>
      <c r="N306" t="s">
        <v>190</v>
      </c>
      <c r="O306">
        <v>1</v>
      </c>
      <c r="P306">
        <v>4</v>
      </c>
      <c r="Q306">
        <v>231.33</v>
      </c>
      <c r="R306">
        <v>2</v>
      </c>
      <c r="S306">
        <v>2</v>
      </c>
      <c r="T306">
        <v>2</v>
      </c>
      <c r="U306">
        <v>2</v>
      </c>
      <c r="V306">
        <v>4</v>
      </c>
      <c r="W306">
        <v>5</v>
      </c>
      <c r="Y306">
        <v>1</v>
      </c>
      <c r="Z306">
        <v>2</v>
      </c>
      <c r="AA306">
        <v>3</v>
      </c>
      <c r="AB306">
        <v>1290</v>
      </c>
      <c r="AC306">
        <v>41411</v>
      </c>
      <c r="AD306">
        <v>501</v>
      </c>
      <c r="AE306">
        <v>0.00053</v>
      </c>
      <c r="AF306">
        <v>1</v>
      </c>
      <c r="AG306">
        <v>3</v>
      </c>
      <c r="AH306">
        <v>212</v>
      </c>
      <c r="AI306">
        <v>557.5</v>
      </c>
      <c r="AJ306">
        <v>0</v>
      </c>
      <c r="AK306">
        <v>2</v>
      </c>
      <c r="AL306">
        <v>1</v>
      </c>
      <c r="AM306">
        <v>7</v>
      </c>
      <c r="AN306">
        <v>5.5</v>
      </c>
      <c r="AQ306">
        <v>40</v>
      </c>
      <c r="AT306">
        <v>2</v>
      </c>
      <c r="AY306">
        <v>3</v>
      </c>
      <c r="AZ306">
        <v>1</v>
      </c>
      <c r="BB306">
        <v>940</v>
      </c>
      <c r="BC306">
        <v>3</v>
      </c>
      <c r="BG306">
        <v>4</v>
      </c>
    </row>
    <row r="307" spans="1:59" ht="12.75">
      <c r="A307" t="s">
        <v>1031</v>
      </c>
      <c r="B307">
        <v>5</v>
      </c>
      <c r="C307" t="s">
        <v>368</v>
      </c>
      <c r="D307" t="s">
        <v>1032</v>
      </c>
      <c r="E307" t="s">
        <v>1033</v>
      </c>
      <c r="F307">
        <v>1</v>
      </c>
      <c r="G307">
        <v>1938</v>
      </c>
      <c r="H307">
        <v>8</v>
      </c>
      <c r="I307">
        <v>1</v>
      </c>
      <c r="J307">
        <v>2</v>
      </c>
      <c r="K307">
        <v>1</v>
      </c>
      <c r="L307">
        <v>2</v>
      </c>
      <c r="M307">
        <v>2</v>
      </c>
      <c r="N307">
        <v>3</v>
      </c>
      <c r="O307">
        <v>2</v>
      </c>
      <c r="P307">
        <v>1</v>
      </c>
      <c r="Q307">
        <v>35.08</v>
      </c>
      <c r="R307">
        <v>2</v>
      </c>
      <c r="S307">
        <v>2</v>
      </c>
      <c r="T307">
        <v>2</v>
      </c>
      <c r="U307">
        <v>2</v>
      </c>
      <c r="V307">
        <v>5</v>
      </c>
      <c r="W307">
        <v>4.5</v>
      </c>
      <c r="Y307">
        <v>2</v>
      </c>
      <c r="Z307">
        <v>2</v>
      </c>
      <c r="AA307">
        <v>3</v>
      </c>
      <c r="AB307">
        <v>9.02</v>
      </c>
      <c r="AC307">
        <v>850</v>
      </c>
      <c r="AD307">
        <v>501</v>
      </c>
      <c r="AE307">
        <v>0.0006</v>
      </c>
      <c r="AF307">
        <v>2</v>
      </c>
      <c r="AG307">
        <v>4</v>
      </c>
      <c r="AH307">
        <v>23</v>
      </c>
      <c r="AI307">
        <v>34</v>
      </c>
      <c r="AJ307">
        <v>0</v>
      </c>
      <c r="AK307" t="s">
        <v>190</v>
      </c>
      <c r="AM307" t="s">
        <v>190</v>
      </c>
      <c r="AN307">
        <v>0</v>
      </c>
      <c r="AQ307">
        <v>8</v>
      </c>
      <c r="AR307">
        <v>34</v>
      </c>
      <c r="AS307">
        <v>1</v>
      </c>
      <c r="AT307">
        <v>2</v>
      </c>
      <c r="AX307" t="s">
        <v>190</v>
      </c>
      <c r="AY307">
        <v>2</v>
      </c>
      <c r="AZ307">
        <v>2</v>
      </c>
      <c r="BB307">
        <v>272</v>
      </c>
      <c r="BC307">
        <v>3</v>
      </c>
      <c r="BG307">
        <v>1</v>
      </c>
    </row>
    <row r="308" spans="1:59" ht="12.75">
      <c r="A308" t="s">
        <v>1034</v>
      </c>
      <c r="B308">
        <v>5</v>
      </c>
      <c r="C308" t="s">
        <v>368</v>
      </c>
      <c r="D308" t="s">
        <v>345</v>
      </c>
      <c r="E308" t="s">
        <v>1035</v>
      </c>
      <c r="F308">
        <v>1</v>
      </c>
      <c r="G308">
        <v>1992</v>
      </c>
      <c r="H308">
        <v>8</v>
      </c>
      <c r="I308">
        <v>4</v>
      </c>
      <c r="J308">
        <v>4</v>
      </c>
      <c r="K308">
        <v>1</v>
      </c>
      <c r="L308">
        <v>1</v>
      </c>
      <c r="M308">
        <v>2</v>
      </c>
      <c r="O308">
        <v>2</v>
      </c>
      <c r="P308">
        <v>3</v>
      </c>
      <c r="Q308">
        <v>31</v>
      </c>
      <c r="R308">
        <v>2</v>
      </c>
      <c r="S308">
        <v>2</v>
      </c>
      <c r="T308">
        <v>2</v>
      </c>
      <c r="U308">
        <v>2</v>
      </c>
      <c r="V308">
        <v>6</v>
      </c>
      <c r="W308">
        <v>4</v>
      </c>
      <c r="Z308">
        <v>1</v>
      </c>
      <c r="AA308">
        <v>3</v>
      </c>
      <c r="AB308">
        <v>4.82</v>
      </c>
      <c r="AC308">
        <v>997</v>
      </c>
      <c r="AD308">
        <v>501</v>
      </c>
      <c r="AE308">
        <v>0.0012</v>
      </c>
      <c r="AF308">
        <v>1</v>
      </c>
      <c r="AG308">
        <v>3</v>
      </c>
      <c r="AH308">
        <v>49</v>
      </c>
      <c r="AI308">
        <v>72</v>
      </c>
      <c r="AJ308">
        <v>0</v>
      </c>
      <c r="AK308">
        <v>1</v>
      </c>
      <c r="AL308">
        <v>1</v>
      </c>
      <c r="AM308">
        <v>4.25</v>
      </c>
      <c r="AN308">
        <v>2.17</v>
      </c>
      <c r="AQ308">
        <v>13.5</v>
      </c>
      <c r="AR308">
        <v>80</v>
      </c>
      <c r="AT308">
        <v>2</v>
      </c>
      <c r="AX308" t="s">
        <v>190</v>
      </c>
      <c r="AY308">
        <v>1</v>
      </c>
      <c r="AZ308">
        <v>1</v>
      </c>
      <c r="BB308">
        <v>534</v>
      </c>
      <c r="BC308">
        <v>3</v>
      </c>
      <c r="BG308">
        <v>3</v>
      </c>
    </row>
    <row r="309" spans="1:59" ht="12.75">
      <c r="A309" t="s">
        <v>1036</v>
      </c>
      <c r="B309">
        <v>6</v>
      </c>
      <c r="C309" t="s">
        <v>381</v>
      </c>
      <c r="D309" t="s">
        <v>390</v>
      </c>
      <c r="E309" t="s">
        <v>1037</v>
      </c>
      <c r="F309">
        <v>2</v>
      </c>
      <c r="G309">
        <v>1924</v>
      </c>
      <c r="H309">
        <v>4</v>
      </c>
      <c r="I309">
        <v>7</v>
      </c>
      <c r="J309">
        <v>7</v>
      </c>
      <c r="L309">
        <v>1</v>
      </c>
      <c r="M309">
        <v>2</v>
      </c>
      <c r="N309">
        <v>2.900000000000091</v>
      </c>
      <c r="O309">
        <v>2</v>
      </c>
      <c r="P309">
        <v>1</v>
      </c>
      <c r="Q309">
        <v>25</v>
      </c>
      <c r="V309">
        <v>5</v>
      </c>
      <c r="W309">
        <v>4.5</v>
      </c>
      <c r="Z309">
        <v>2</v>
      </c>
      <c r="AA309">
        <v>2</v>
      </c>
      <c r="AB309">
        <v>2.52</v>
      </c>
      <c r="AC309">
        <v>1411</v>
      </c>
      <c r="AD309">
        <v>501</v>
      </c>
      <c r="AE309">
        <v>0.0041</v>
      </c>
      <c r="AF309">
        <v>2</v>
      </c>
      <c r="AH309">
        <v>26</v>
      </c>
      <c r="AI309">
        <v>23</v>
      </c>
      <c r="AJ309" t="s">
        <v>190</v>
      </c>
      <c r="AK309" t="s">
        <v>190</v>
      </c>
      <c r="AL309" t="s">
        <v>190</v>
      </c>
      <c r="AM309" t="s">
        <v>190</v>
      </c>
      <c r="AN309" t="s">
        <v>190</v>
      </c>
      <c r="AO309" t="s">
        <v>190</v>
      </c>
      <c r="AQ309">
        <v>20.3</v>
      </c>
      <c r="AR309">
        <v>26</v>
      </c>
      <c r="AT309">
        <v>2</v>
      </c>
      <c r="AX309">
        <v>1</v>
      </c>
      <c r="AY309">
        <v>1</v>
      </c>
      <c r="AZ309">
        <v>1</v>
      </c>
      <c r="BB309">
        <v>180</v>
      </c>
      <c r="BC309">
        <v>3</v>
      </c>
      <c r="BG309">
        <v>1</v>
      </c>
    </row>
    <row r="310" spans="1:59" ht="12.75">
      <c r="A310" t="s">
        <v>1038</v>
      </c>
      <c r="B310">
        <v>6</v>
      </c>
      <c r="C310" t="s">
        <v>381</v>
      </c>
      <c r="D310" t="s">
        <v>722</v>
      </c>
      <c r="E310" t="s">
        <v>1039</v>
      </c>
      <c r="F310">
        <v>2</v>
      </c>
      <c r="G310">
        <v>1959</v>
      </c>
      <c r="H310">
        <v>8</v>
      </c>
      <c r="I310">
        <v>10</v>
      </c>
      <c r="J310">
        <v>12</v>
      </c>
      <c r="M310">
        <v>2</v>
      </c>
      <c r="O310">
        <v>1</v>
      </c>
      <c r="P310">
        <v>2</v>
      </c>
      <c r="Q310">
        <v>26</v>
      </c>
      <c r="V310">
        <v>2</v>
      </c>
      <c r="W310">
        <v>1</v>
      </c>
      <c r="Z310">
        <v>1</v>
      </c>
      <c r="AA310">
        <v>3</v>
      </c>
      <c r="AB310">
        <v>8.48</v>
      </c>
      <c r="AC310">
        <v>6670</v>
      </c>
      <c r="AD310">
        <v>501</v>
      </c>
      <c r="AE310">
        <v>0.0057</v>
      </c>
      <c r="AF310">
        <v>2</v>
      </c>
      <c r="AG310">
        <v>4</v>
      </c>
      <c r="AH310">
        <v>48</v>
      </c>
      <c r="AI310">
        <v>50</v>
      </c>
      <c r="AJ310">
        <v>0</v>
      </c>
      <c r="AL310">
        <v>2</v>
      </c>
      <c r="AM310">
        <v>6.8</v>
      </c>
      <c r="AN310">
        <v>2</v>
      </c>
      <c r="AP310" t="s">
        <v>879</v>
      </c>
      <c r="AR310">
        <v>55</v>
      </c>
      <c r="AS310">
        <v>1</v>
      </c>
      <c r="AT310">
        <v>2</v>
      </c>
      <c r="AY310">
        <v>1</v>
      </c>
      <c r="AZ310">
        <v>2</v>
      </c>
      <c r="BA310">
        <v>65</v>
      </c>
      <c r="BB310">
        <v>1200</v>
      </c>
      <c r="BC310">
        <v>2</v>
      </c>
      <c r="BD310">
        <v>1</v>
      </c>
      <c r="BG310">
        <v>2</v>
      </c>
    </row>
    <row r="311" spans="1:59" ht="12.75">
      <c r="A311" t="s">
        <v>1040</v>
      </c>
      <c r="B311">
        <v>6</v>
      </c>
      <c r="C311" t="s">
        <v>381</v>
      </c>
      <c r="D311" t="s">
        <v>719</v>
      </c>
      <c r="E311" t="s">
        <v>1041</v>
      </c>
      <c r="F311">
        <v>2</v>
      </c>
      <c r="G311">
        <v>1980</v>
      </c>
      <c r="H311">
        <v>7</v>
      </c>
      <c r="I311">
        <v>6</v>
      </c>
      <c r="J311">
        <v>7</v>
      </c>
      <c r="K311">
        <v>3</v>
      </c>
      <c r="M311">
        <v>2</v>
      </c>
      <c r="O311">
        <v>1</v>
      </c>
      <c r="P311">
        <v>3</v>
      </c>
      <c r="Q311">
        <v>149.5</v>
      </c>
      <c r="R311">
        <v>2</v>
      </c>
      <c r="S311">
        <v>2</v>
      </c>
      <c r="T311">
        <v>2</v>
      </c>
      <c r="U311">
        <v>2</v>
      </c>
      <c r="V311">
        <v>3.5</v>
      </c>
      <c r="W311">
        <v>4</v>
      </c>
      <c r="Y311">
        <v>1</v>
      </c>
      <c r="Z311">
        <v>3</v>
      </c>
      <c r="AA311">
        <v>3</v>
      </c>
      <c r="AB311">
        <v>50.8</v>
      </c>
      <c r="AC311">
        <v>9575</v>
      </c>
      <c r="AD311">
        <v>501</v>
      </c>
      <c r="AE311">
        <v>0.002</v>
      </c>
      <c r="AF311">
        <v>1</v>
      </c>
      <c r="AG311">
        <v>3</v>
      </c>
      <c r="AH311">
        <v>145</v>
      </c>
      <c r="AI311">
        <v>105</v>
      </c>
      <c r="AJ311">
        <v>0</v>
      </c>
      <c r="AK311">
        <v>1</v>
      </c>
      <c r="AL311">
        <v>2</v>
      </c>
      <c r="AM311">
        <v>-4</v>
      </c>
      <c r="AN311">
        <v>2.5</v>
      </c>
      <c r="AR311">
        <v>332</v>
      </c>
      <c r="AS311">
        <v>3</v>
      </c>
      <c r="AT311">
        <v>2</v>
      </c>
      <c r="AY311">
        <v>3</v>
      </c>
      <c r="AZ311">
        <v>1</v>
      </c>
      <c r="BB311">
        <v>1210</v>
      </c>
      <c r="BC311">
        <v>2</v>
      </c>
      <c r="BD311">
        <v>2</v>
      </c>
      <c r="BG311">
        <v>3</v>
      </c>
    </row>
    <row r="312" spans="1:59" ht="12.75">
      <c r="A312" t="s">
        <v>1042</v>
      </c>
      <c r="B312">
        <v>6</v>
      </c>
      <c r="C312" t="s">
        <v>381</v>
      </c>
      <c r="D312" t="s">
        <v>719</v>
      </c>
      <c r="E312" t="s">
        <v>1043</v>
      </c>
      <c r="F312">
        <v>2</v>
      </c>
      <c r="G312">
        <v>1987</v>
      </c>
      <c r="H312">
        <v>5</v>
      </c>
      <c r="I312">
        <v>7</v>
      </c>
      <c r="J312">
        <v>14</v>
      </c>
      <c r="M312">
        <v>2</v>
      </c>
      <c r="O312">
        <v>2</v>
      </c>
      <c r="P312">
        <v>3</v>
      </c>
      <c r="Q312">
        <v>70</v>
      </c>
      <c r="R312">
        <v>1</v>
      </c>
      <c r="S312">
        <v>2</v>
      </c>
      <c r="T312">
        <v>1</v>
      </c>
      <c r="U312">
        <v>2</v>
      </c>
      <c r="V312">
        <v>4</v>
      </c>
      <c r="W312">
        <v>5</v>
      </c>
      <c r="Y312">
        <v>1</v>
      </c>
      <c r="Z312">
        <v>3</v>
      </c>
      <c r="AA312">
        <v>3</v>
      </c>
      <c r="AB312">
        <v>27.2</v>
      </c>
      <c r="AC312">
        <v>6056</v>
      </c>
      <c r="AD312">
        <v>501</v>
      </c>
      <c r="AE312">
        <v>0.0034</v>
      </c>
      <c r="AF312">
        <v>1</v>
      </c>
      <c r="AG312">
        <v>3</v>
      </c>
      <c r="AH312">
        <v>90</v>
      </c>
      <c r="AI312">
        <v>95</v>
      </c>
      <c r="AJ312">
        <v>0</v>
      </c>
      <c r="AK312">
        <v>1</v>
      </c>
      <c r="AL312">
        <v>2</v>
      </c>
      <c r="AN312">
        <v>2.5</v>
      </c>
      <c r="AO312">
        <v>0</v>
      </c>
      <c r="AP312">
        <v>100</v>
      </c>
      <c r="AQ312">
        <v>14</v>
      </c>
      <c r="AR312">
        <v>175</v>
      </c>
      <c r="AT312">
        <v>2</v>
      </c>
      <c r="AU312">
        <v>6</v>
      </c>
      <c r="AV312">
        <v>1</v>
      </c>
      <c r="AY312">
        <v>1</v>
      </c>
      <c r="AZ312">
        <v>1</v>
      </c>
      <c r="BA312">
        <v>5</v>
      </c>
      <c r="BB312">
        <v>2900</v>
      </c>
      <c r="BC312">
        <v>3</v>
      </c>
      <c r="BD312">
        <v>2</v>
      </c>
      <c r="BG312">
        <v>3</v>
      </c>
    </row>
    <row r="313" spans="1:59" ht="12.75">
      <c r="A313" t="s">
        <v>1044</v>
      </c>
      <c r="B313">
        <v>6</v>
      </c>
      <c r="C313" t="s">
        <v>725</v>
      </c>
      <c r="D313" t="s">
        <v>726</v>
      </c>
      <c r="E313" t="s">
        <v>1045</v>
      </c>
      <c r="F313">
        <v>2</v>
      </c>
      <c r="G313">
        <v>1965</v>
      </c>
      <c r="I313">
        <v>15</v>
      </c>
      <c r="J313">
        <v>15</v>
      </c>
      <c r="L313">
        <v>1</v>
      </c>
      <c r="M313">
        <v>2</v>
      </c>
      <c r="O313">
        <v>1</v>
      </c>
      <c r="P313">
        <v>3</v>
      </c>
      <c r="Q313">
        <v>78</v>
      </c>
      <c r="R313">
        <v>2</v>
      </c>
      <c r="S313">
        <v>2</v>
      </c>
      <c r="T313">
        <v>2</v>
      </c>
      <c r="U313">
        <v>2</v>
      </c>
      <c r="V313">
        <v>6</v>
      </c>
      <c r="W313">
        <v>4</v>
      </c>
      <c r="Z313">
        <v>4</v>
      </c>
      <c r="AA313">
        <v>3</v>
      </c>
      <c r="AB313">
        <v>276</v>
      </c>
      <c r="AC313">
        <v>14090</v>
      </c>
      <c r="AD313">
        <v>501</v>
      </c>
      <c r="AE313">
        <v>0.0002</v>
      </c>
      <c r="AF313">
        <v>1</v>
      </c>
      <c r="AG313">
        <v>3</v>
      </c>
      <c r="AH313">
        <v>120</v>
      </c>
      <c r="AI313">
        <v>95</v>
      </c>
      <c r="AJ313">
        <v>0</v>
      </c>
      <c r="AK313">
        <v>1</v>
      </c>
      <c r="AL313">
        <v>2</v>
      </c>
      <c r="AN313">
        <v>3</v>
      </c>
      <c r="AQ313">
        <v>23</v>
      </c>
      <c r="AR313">
        <v>203</v>
      </c>
      <c r="AT313">
        <v>2</v>
      </c>
      <c r="AV313">
        <v>2</v>
      </c>
      <c r="AW313">
        <v>3</v>
      </c>
      <c r="AY313">
        <v>1</v>
      </c>
      <c r="AZ313">
        <v>2</v>
      </c>
      <c r="BB313">
        <v>414</v>
      </c>
      <c r="BC313">
        <v>2</v>
      </c>
      <c r="BD313">
        <v>1</v>
      </c>
      <c r="BG313">
        <v>3</v>
      </c>
    </row>
    <row r="314" spans="1:59" ht="12.75">
      <c r="A314" t="s">
        <v>1046</v>
      </c>
      <c r="B314">
        <v>6</v>
      </c>
      <c r="C314" t="s">
        <v>389</v>
      </c>
      <c r="D314" t="s">
        <v>1047</v>
      </c>
      <c r="E314" t="s">
        <v>1048</v>
      </c>
      <c r="F314">
        <v>2</v>
      </c>
      <c r="G314">
        <v>1928</v>
      </c>
      <c r="I314">
        <v>0</v>
      </c>
      <c r="J314">
        <v>0</v>
      </c>
      <c r="K314">
        <v>1</v>
      </c>
      <c r="M314">
        <v>2</v>
      </c>
      <c r="O314">
        <v>2</v>
      </c>
      <c r="P314">
        <v>1</v>
      </c>
      <c r="Q314">
        <v>24</v>
      </c>
      <c r="R314">
        <v>2</v>
      </c>
      <c r="S314" t="s">
        <v>190</v>
      </c>
      <c r="T314">
        <v>2</v>
      </c>
      <c r="U314" t="s">
        <v>190</v>
      </c>
      <c r="V314">
        <v>4</v>
      </c>
      <c r="W314">
        <v>5</v>
      </c>
      <c r="Z314">
        <v>1</v>
      </c>
      <c r="AA314">
        <v>2</v>
      </c>
      <c r="AB314">
        <v>0.66</v>
      </c>
      <c r="AC314">
        <v>1210</v>
      </c>
      <c r="AD314">
        <v>5</v>
      </c>
      <c r="AE314">
        <v>0.0074</v>
      </c>
      <c r="AF314">
        <v>2</v>
      </c>
      <c r="AG314">
        <v>4</v>
      </c>
      <c r="AH314">
        <v>17</v>
      </c>
      <c r="AI314">
        <v>15.5</v>
      </c>
      <c r="AJ314" t="s">
        <v>190</v>
      </c>
      <c r="AK314" t="s">
        <v>190</v>
      </c>
      <c r="AL314" t="s">
        <v>190</v>
      </c>
      <c r="AM314" t="s">
        <v>190</v>
      </c>
      <c r="AN314" t="s">
        <v>190</v>
      </c>
      <c r="AO314" t="s">
        <v>190</v>
      </c>
      <c r="AP314">
        <v>54</v>
      </c>
      <c r="AQ314">
        <v>4.2</v>
      </c>
      <c r="AR314">
        <v>26</v>
      </c>
      <c r="AT314">
        <v>2</v>
      </c>
      <c r="AU314">
        <v>7</v>
      </c>
      <c r="AY314">
        <v>1</v>
      </c>
      <c r="AZ314">
        <v>1</v>
      </c>
      <c r="BB314">
        <v>28</v>
      </c>
      <c r="BC314">
        <v>3</v>
      </c>
      <c r="BD314">
        <v>1</v>
      </c>
      <c r="BG314">
        <v>1</v>
      </c>
    </row>
    <row r="315" spans="1:59" ht="12.75">
      <c r="A315" t="s">
        <v>1049</v>
      </c>
      <c r="B315">
        <v>6</v>
      </c>
      <c r="C315" t="s">
        <v>735</v>
      </c>
      <c r="D315" t="s">
        <v>700</v>
      </c>
      <c r="E315" t="s">
        <v>1050</v>
      </c>
      <c r="F315">
        <v>2</v>
      </c>
      <c r="G315">
        <v>1931</v>
      </c>
      <c r="H315">
        <v>5</v>
      </c>
      <c r="I315">
        <v>13</v>
      </c>
      <c r="J315">
        <v>15</v>
      </c>
      <c r="L315">
        <v>1</v>
      </c>
      <c r="M315">
        <v>2</v>
      </c>
      <c r="O315">
        <v>2</v>
      </c>
      <c r="P315">
        <v>3</v>
      </c>
      <c r="Q315">
        <v>43.9</v>
      </c>
      <c r="R315">
        <v>2</v>
      </c>
      <c r="S315">
        <v>2</v>
      </c>
      <c r="T315">
        <v>1</v>
      </c>
      <c r="U315">
        <v>1</v>
      </c>
      <c r="V315">
        <v>6</v>
      </c>
      <c r="W315">
        <v>4</v>
      </c>
      <c r="Z315">
        <v>1</v>
      </c>
      <c r="AA315">
        <v>3</v>
      </c>
      <c r="AB315">
        <v>77.7</v>
      </c>
      <c r="AC315">
        <v>6362</v>
      </c>
      <c r="AD315">
        <v>501</v>
      </c>
      <c r="AF315">
        <v>1</v>
      </c>
      <c r="AG315">
        <v>3</v>
      </c>
      <c r="AH315">
        <v>57</v>
      </c>
      <c r="AI315">
        <v>40</v>
      </c>
      <c r="AJ315">
        <v>0</v>
      </c>
      <c r="AK315">
        <v>1</v>
      </c>
      <c r="AL315">
        <v>2</v>
      </c>
      <c r="AM315">
        <v>4.4</v>
      </c>
      <c r="AN315">
        <v>3.5</v>
      </c>
      <c r="AO315">
        <v>5</v>
      </c>
      <c r="AQ315">
        <v>18</v>
      </c>
      <c r="AR315">
        <v>131</v>
      </c>
      <c r="AT315">
        <v>2</v>
      </c>
      <c r="AX315">
        <v>1</v>
      </c>
      <c r="AY315">
        <v>2</v>
      </c>
      <c r="AZ315">
        <v>1</v>
      </c>
      <c r="BB315">
        <v>1240</v>
      </c>
      <c r="BC315">
        <v>3</v>
      </c>
      <c r="BG315">
        <v>3</v>
      </c>
    </row>
    <row r="316" spans="1:59" ht="12.75">
      <c r="A316" t="s">
        <v>1051</v>
      </c>
      <c r="B316">
        <v>6</v>
      </c>
      <c r="C316" t="s">
        <v>396</v>
      </c>
      <c r="D316" t="s">
        <v>738</v>
      </c>
      <c r="E316" t="s">
        <v>1052</v>
      </c>
      <c r="F316">
        <v>2</v>
      </c>
      <c r="G316">
        <v>1930</v>
      </c>
      <c r="H316">
        <v>5</v>
      </c>
      <c r="I316">
        <v>10</v>
      </c>
      <c r="J316">
        <v>17</v>
      </c>
      <c r="O316">
        <v>1</v>
      </c>
      <c r="P316">
        <v>2</v>
      </c>
      <c r="Q316">
        <v>41.8</v>
      </c>
      <c r="X316">
        <v>3</v>
      </c>
      <c r="Z316">
        <v>2</v>
      </c>
      <c r="AA316">
        <v>3</v>
      </c>
      <c r="AB316">
        <v>8.13</v>
      </c>
      <c r="AC316">
        <v>2844</v>
      </c>
      <c r="AE316">
        <v>0.0026</v>
      </c>
      <c r="AF316">
        <v>2</v>
      </c>
      <c r="AH316">
        <v>128</v>
      </c>
      <c r="AI316">
        <v>83.2</v>
      </c>
      <c r="AK316">
        <v>1</v>
      </c>
      <c r="AM316">
        <v>2.8</v>
      </c>
      <c r="AR316">
        <v>86</v>
      </c>
      <c r="AX316">
        <v>1</v>
      </c>
      <c r="AY316">
        <v>1</v>
      </c>
      <c r="AZ316">
        <v>1</v>
      </c>
      <c r="BB316">
        <v>310</v>
      </c>
      <c r="BC316">
        <v>3</v>
      </c>
      <c r="BG316">
        <v>2</v>
      </c>
    </row>
    <row r="317" spans="1:59" ht="12.75">
      <c r="A317" t="s">
        <v>1053</v>
      </c>
      <c r="B317">
        <v>6</v>
      </c>
      <c r="C317" t="s">
        <v>396</v>
      </c>
      <c r="D317" t="s">
        <v>432</v>
      </c>
      <c r="E317" t="s">
        <v>1054</v>
      </c>
      <c r="F317">
        <v>2</v>
      </c>
      <c r="G317">
        <v>1931</v>
      </c>
      <c r="I317">
        <v>9</v>
      </c>
      <c r="J317">
        <v>9</v>
      </c>
      <c r="L317">
        <v>1</v>
      </c>
      <c r="M317">
        <v>2</v>
      </c>
      <c r="P317">
        <v>12</v>
      </c>
      <c r="Q317">
        <v>80</v>
      </c>
      <c r="R317">
        <v>1</v>
      </c>
      <c r="S317">
        <v>2</v>
      </c>
      <c r="T317">
        <v>1</v>
      </c>
      <c r="U317">
        <v>2</v>
      </c>
      <c r="V317">
        <v>5</v>
      </c>
      <c r="W317">
        <v>4.5</v>
      </c>
      <c r="Y317">
        <v>1</v>
      </c>
      <c r="Z317">
        <v>4</v>
      </c>
      <c r="AA317">
        <v>3</v>
      </c>
      <c r="AB317">
        <v>155.7</v>
      </c>
      <c r="AC317">
        <v>27780</v>
      </c>
      <c r="AD317">
        <v>501</v>
      </c>
      <c r="AE317">
        <v>0.0004</v>
      </c>
      <c r="AF317">
        <v>1</v>
      </c>
      <c r="AG317">
        <v>3</v>
      </c>
      <c r="AH317">
        <v>600</v>
      </c>
      <c r="AI317">
        <v>500</v>
      </c>
      <c r="AJ317">
        <v>0</v>
      </c>
      <c r="AK317">
        <v>2</v>
      </c>
      <c r="AL317">
        <v>2</v>
      </c>
      <c r="AN317">
        <v>3</v>
      </c>
      <c r="AQ317">
        <v>20</v>
      </c>
      <c r="AR317">
        <v>561</v>
      </c>
      <c r="AT317">
        <v>2</v>
      </c>
      <c r="AU317">
        <v>12</v>
      </c>
      <c r="AX317">
        <v>1</v>
      </c>
      <c r="AY317">
        <v>1</v>
      </c>
      <c r="AZ317">
        <v>2</v>
      </c>
      <c r="BB317">
        <v>654</v>
      </c>
      <c r="BC317">
        <v>1</v>
      </c>
      <c r="BD317">
        <v>1</v>
      </c>
      <c r="BG317">
        <v>12</v>
      </c>
    </row>
    <row r="318" spans="1:59" ht="12.75">
      <c r="A318" t="s">
        <v>1055</v>
      </c>
      <c r="B318">
        <v>6</v>
      </c>
      <c r="C318" t="s">
        <v>1056</v>
      </c>
      <c r="D318" t="s">
        <v>1057</v>
      </c>
      <c r="E318" t="s">
        <v>1058</v>
      </c>
      <c r="F318">
        <v>2</v>
      </c>
      <c r="G318">
        <v>1952</v>
      </c>
      <c r="H318">
        <v>8</v>
      </c>
      <c r="I318">
        <v>1</v>
      </c>
      <c r="J318">
        <v>-1</v>
      </c>
      <c r="M318">
        <v>2</v>
      </c>
      <c r="O318">
        <v>2</v>
      </c>
      <c r="P318">
        <v>1</v>
      </c>
      <c r="Q318">
        <v>31</v>
      </c>
      <c r="Z318">
        <v>2</v>
      </c>
      <c r="AB318">
        <v>3.12</v>
      </c>
      <c r="AC318">
        <v>2120</v>
      </c>
      <c r="AD318">
        <v>101</v>
      </c>
      <c r="AE318">
        <v>0.009</v>
      </c>
      <c r="AF318">
        <v>2</v>
      </c>
      <c r="AG318">
        <v>4</v>
      </c>
      <c r="AH318">
        <v>32</v>
      </c>
      <c r="AI318">
        <v>31.1</v>
      </c>
      <c r="AJ318" t="s">
        <v>190</v>
      </c>
      <c r="AK318" t="s">
        <v>190</v>
      </c>
      <c r="AL318" t="s">
        <v>190</v>
      </c>
      <c r="AM318" t="s">
        <v>190</v>
      </c>
      <c r="AN318" t="s">
        <v>190</v>
      </c>
      <c r="AO318" t="s">
        <v>190</v>
      </c>
      <c r="AR318">
        <v>32</v>
      </c>
      <c r="AT318">
        <v>2</v>
      </c>
      <c r="AY318">
        <v>1</v>
      </c>
      <c r="AZ318">
        <v>1</v>
      </c>
      <c r="BA318">
        <v>19</v>
      </c>
      <c r="BB318">
        <v>2500</v>
      </c>
      <c r="BC318">
        <v>3</v>
      </c>
      <c r="BD318">
        <v>1</v>
      </c>
      <c r="BG318">
        <v>1</v>
      </c>
    </row>
    <row r="319" spans="1:59" ht="12.75">
      <c r="A319" t="s">
        <v>1059</v>
      </c>
      <c r="B319">
        <v>6</v>
      </c>
      <c r="C319" t="s">
        <v>1060</v>
      </c>
      <c r="D319" t="s">
        <v>1061</v>
      </c>
      <c r="E319" t="s">
        <v>1062</v>
      </c>
      <c r="F319">
        <v>2</v>
      </c>
      <c r="G319">
        <v>1930</v>
      </c>
      <c r="I319">
        <v>12</v>
      </c>
      <c r="J319">
        <v>13</v>
      </c>
      <c r="O319">
        <v>2</v>
      </c>
      <c r="P319">
        <v>1</v>
      </c>
      <c r="Q319">
        <v>30</v>
      </c>
      <c r="R319">
        <v>2</v>
      </c>
      <c r="T319">
        <v>2</v>
      </c>
      <c r="V319">
        <v>5</v>
      </c>
      <c r="W319">
        <v>4.5</v>
      </c>
      <c r="Y319">
        <v>2</v>
      </c>
      <c r="Z319">
        <v>2</v>
      </c>
      <c r="AA319">
        <v>3</v>
      </c>
      <c r="AB319">
        <v>5.94</v>
      </c>
      <c r="AC319">
        <v>2093</v>
      </c>
      <c r="AD319">
        <v>501</v>
      </c>
      <c r="AE319">
        <v>0.0017</v>
      </c>
      <c r="AF319">
        <v>2</v>
      </c>
      <c r="AG319">
        <v>4</v>
      </c>
      <c r="AH319">
        <v>55</v>
      </c>
      <c r="AI319">
        <v>30</v>
      </c>
      <c r="AP319">
        <v>35</v>
      </c>
      <c r="AQ319">
        <v>10</v>
      </c>
      <c r="AR319">
        <v>32</v>
      </c>
      <c r="AU319">
        <v>14</v>
      </c>
      <c r="AY319">
        <v>1</v>
      </c>
      <c r="AZ319">
        <v>1</v>
      </c>
      <c r="BB319">
        <v>140</v>
      </c>
      <c r="BC319">
        <v>2</v>
      </c>
      <c r="BG319">
        <v>1</v>
      </c>
    </row>
    <row r="320" spans="1:59" ht="12.75">
      <c r="A320" t="s">
        <v>1063</v>
      </c>
      <c r="B320">
        <v>6</v>
      </c>
      <c r="C320" t="s">
        <v>1064</v>
      </c>
      <c r="D320" t="s">
        <v>1065</v>
      </c>
      <c r="E320" t="s">
        <v>1066</v>
      </c>
      <c r="F320">
        <v>2</v>
      </c>
      <c r="G320">
        <v>1984</v>
      </c>
      <c r="I320">
        <v>16</v>
      </c>
      <c r="J320">
        <v>16</v>
      </c>
      <c r="O320">
        <v>2</v>
      </c>
      <c r="P320">
        <v>3</v>
      </c>
      <c r="Q320">
        <v>90.5</v>
      </c>
      <c r="R320">
        <v>2</v>
      </c>
      <c r="T320">
        <v>2</v>
      </c>
      <c r="V320">
        <v>5</v>
      </c>
      <c r="W320">
        <v>4.5</v>
      </c>
      <c r="Y320">
        <v>2</v>
      </c>
      <c r="Z320">
        <v>1</v>
      </c>
      <c r="AA320">
        <v>3</v>
      </c>
      <c r="AB320">
        <v>53.6</v>
      </c>
      <c r="AC320">
        <v>10234</v>
      </c>
      <c r="AD320">
        <v>501</v>
      </c>
      <c r="AE320">
        <v>0.0017</v>
      </c>
      <c r="AF320">
        <v>1</v>
      </c>
      <c r="AG320">
        <v>3</v>
      </c>
      <c r="AH320">
        <v>136</v>
      </c>
      <c r="AI320">
        <v>97</v>
      </c>
      <c r="AK320">
        <v>1</v>
      </c>
      <c r="AN320">
        <v>2.5</v>
      </c>
      <c r="AP320">
        <v>76</v>
      </c>
      <c r="AQ320">
        <v>18.35</v>
      </c>
      <c r="AR320">
        <v>233</v>
      </c>
      <c r="AT320">
        <v>1</v>
      </c>
      <c r="AU320">
        <v>17.1</v>
      </c>
      <c r="AV320">
        <v>1</v>
      </c>
      <c r="AY320">
        <v>1</v>
      </c>
      <c r="AZ320">
        <v>1</v>
      </c>
      <c r="BB320">
        <v>242</v>
      </c>
      <c r="BC320">
        <v>3</v>
      </c>
      <c r="BG320">
        <v>3</v>
      </c>
    </row>
    <row r="321" spans="1:59" ht="12.75">
      <c r="A321" t="s">
        <v>1067</v>
      </c>
      <c r="B321">
        <v>7</v>
      </c>
      <c r="C321" t="s">
        <v>752</v>
      </c>
      <c r="D321" t="s">
        <v>324</v>
      </c>
      <c r="E321" t="s">
        <v>1068</v>
      </c>
      <c r="F321">
        <v>2</v>
      </c>
      <c r="H321">
        <v>3</v>
      </c>
      <c r="I321">
        <v>11</v>
      </c>
      <c r="J321">
        <v>14</v>
      </c>
      <c r="L321">
        <v>2</v>
      </c>
      <c r="M321">
        <v>2</v>
      </c>
      <c r="N321">
        <v>1</v>
      </c>
      <c r="P321">
        <v>3</v>
      </c>
      <c r="Q321">
        <v>13</v>
      </c>
      <c r="R321">
        <v>2</v>
      </c>
      <c r="S321">
        <v>2</v>
      </c>
      <c r="T321">
        <v>2</v>
      </c>
      <c r="U321">
        <v>2</v>
      </c>
      <c r="Z321">
        <v>2</v>
      </c>
      <c r="AA321">
        <v>3</v>
      </c>
      <c r="AB321">
        <v>9.35</v>
      </c>
      <c r="AC321">
        <v>2250</v>
      </c>
      <c r="AE321">
        <v>0.002</v>
      </c>
      <c r="AF321">
        <v>2</v>
      </c>
      <c r="AG321">
        <v>4</v>
      </c>
      <c r="AH321">
        <v>36</v>
      </c>
      <c r="AI321">
        <v>36</v>
      </c>
      <c r="AJ321">
        <v>0</v>
      </c>
      <c r="AK321">
        <v>2</v>
      </c>
      <c r="AL321">
        <v>4</v>
      </c>
      <c r="AM321">
        <v>2</v>
      </c>
      <c r="AN321">
        <v>1</v>
      </c>
      <c r="AO321">
        <v>12</v>
      </c>
      <c r="AQ321">
        <v>14</v>
      </c>
      <c r="AR321">
        <v>40</v>
      </c>
      <c r="AT321">
        <v>2</v>
      </c>
      <c r="AY321">
        <v>1</v>
      </c>
      <c r="AZ321">
        <v>2</v>
      </c>
      <c r="BB321">
        <v>200</v>
      </c>
      <c r="BC321">
        <v>3</v>
      </c>
      <c r="BD321">
        <v>2</v>
      </c>
      <c r="BG321">
        <v>3</v>
      </c>
    </row>
    <row r="322" spans="1:59" ht="12.75">
      <c r="A322" t="s">
        <v>1069</v>
      </c>
      <c r="B322">
        <v>7</v>
      </c>
      <c r="C322" t="s">
        <v>419</v>
      </c>
      <c r="D322" t="s">
        <v>480</v>
      </c>
      <c r="E322" t="s">
        <v>1070</v>
      </c>
      <c r="F322">
        <v>2</v>
      </c>
      <c r="G322">
        <v>1921</v>
      </c>
      <c r="I322">
        <v>4</v>
      </c>
      <c r="L322">
        <v>1</v>
      </c>
      <c r="P322">
        <v>8</v>
      </c>
      <c r="Q322">
        <v>29</v>
      </c>
      <c r="Z322">
        <v>3</v>
      </c>
      <c r="AA322">
        <v>2</v>
      </c>
      <c r="AB322">
        <v>3</v>
      </c>
      <c r="AC322">
        <v>713</v>
      </c>
      <c r="AD322">
        <v>501</v>
      </c>
      <c r="AE322">
        <v>0.0001</v>
      </c>
      <c r="AF322">
        <v>2</v>
      </c>
      <c r="AG322">
        <v>4</v>
      </c>
      <c r="AH322">
        <v>56</v>
      </c>
      <c r="AI322">
        <v>56</v>
      </c>
      <c r="AJ322">
        <v>0</v>
      </c>
      <c r="AK322">
        <v>1</v>
      </c>
      <c r="AL322">
        <v>3</v>
      </c>
      <c r="AN322">
        <v>3</v>
      </c>
      <c r="AO322">
        <v>20</v>
      </c>
      <c r="AP322">
        <v>20</v>
      </c>
      <c r="AQ322">
        <v>10.7</v>
      </c>
      <c r="AR322">
        <v>221</v>
      </c>
      <c r="AT322">
        <v>2</v>
      </c>
      <c r="AU322">
        <v>6</v>
      </c>
      <c r="AY322">
        <v>1</v>
      </c>
      <c r="AZ322">
        <v>1</v>
      </c>
      <c r="BB322">
        <v>51</v>
      </c>
      <c r="BG322">
        <v>8</v>
      </c>
    </row>
    <row r="323" spans="1:59" ht="12.75">
      <c r="A323" t="s">
        <v>1071</v>
      </c>
      <c r="B323">
        <v>7</v>
      </c>
      <c r="C323" t="s">
        <v>759</v>
      </c>
      <c r="D323" t="s">
        <v>1072</v>
      </c>
      <c r="E323" t="s">
        <v>1073</v>
      </c>
      <c r="F323">
        <v>2</v>
      </c>
      <c r="G323">
        <v>1941</v>
      </c>
      <c r="I323">
        <v>8</v>
      </c>
      <c r="J323">
        <v>8</v>
      </c>
      <c r="L323">
        <v>1</v>
      </c>
      <c r="P323">
        <v>2</v>
      </c>
      <c r="Q323">
        <v>22</v>
      </c>
      <c r="Z323">
        <v>2</v>
      </c>
      <c r="AA323">
        <v>3</v>
      </c>
      <c r="AB323">
        <v>2.284</v>
      </c>
      <c r="AC323">
        <v>1435</v>
      </c>
      <c r="AD323">
        <v>6</v>
      </c>
      <c r="AE323">
        <v>0.0017</v>
      </c>
      <c r="AF323">
        <v>2</v>
      </c>
      <c r="AG323">
        <v>4</v>
      </c>
      <c r="AH323">
        <v>69</v>
      </c>
      <c r="AI323">
        <v>43</v>
      </c>
      <c r="AK323">
        <v>1</v>
      </c>
      <c r="AL323">
        <v>2</v>
      </c>
      <c r="AN323">
        <v>1</v>
      </c>
      <c r="AP323" t="s">
        <v>879</v>
      </c>
      <c r="AQ323">
        <v>6.6</v>
      </c>
      <c r="AR323">
        <v>43.1</v>
      </c>
      <c r="AX323" t="s">
        <v>190</v>
      </c>
      <c r="AZ323">
        <v>2</v>
      </c>
      <c r="BB323">
        <v>77</v>
      </c>
      <c r="BG323">
        <v>2</v>
      </c>
    </row>
    <row r="324" spans="1:59" ht="12.75">
      <c r="A324" t="s">
        <v>1074</v>
      </c>
      <c r="B324">
        <v>7</v>
      </c>
      <c r="C324" t="s">
        <v>763</v>
      </c>
      <c r="D324" t="s">
        <v>1075</v>
      </c>
      <c r="E324" t="s">
        <v>1076</v>
      </c>
      <c r="F324">
        <v>2</v>
      </c>
      <c r="G324">
        <v>1921</v>
      </c>
      <c r="I324">
        <v>20</v>
      </c>
      <c r="J324">
        <v>23</v>
      </c>
      <c r="L324">
        <v>1</v>
      </c>
      <c r="P324">
        <v>2</v>
      </c>
      <c r="Q324">
        <v>60</v>
      </c>
      <c r="U324">
        <v>1</v>
      </c>
      <c r="Z324">
        <v>3</v>
      </c>
      <c r="AA324">
        <v>3</v>
      </c>
      <c r="AB324">
        <v>88.7</v>
      </c>
      <c r="AC324">
        <v>11970</v>
      </c>
      <c r="AD324">
        <v>501</v>
      </c>
      <c r="AE324">
        <v>0.0006</v>
      </c>
      <c r="AF324">
        <v>2</v>
      </c>
      <c r="AG324">
        <v>4</v>
      </c>
      <c r="AH324">
        <v>58</v>
      </c>
      <c r="AI324">
        <v>58</v>
      </c>
      <c r="AJ324">
        <v>0</v>
      </c>
      <c r="AK324">
        <v>1</v>
      </c>
      <c r="AL324">
        <v>2</v>
      </c>
      <c r="AN324">
        <v>3.5</v>
      </c>
      <c r="AO324">
        <v>30</v>
      </c>
      <c r="AP324">
        <v>31</v>
      </c>
      <c r="AQ324">
        <v>18</v>
      </c>
      <c r="AR324">
        <v>100</v>
      </c>
      <c r="AT324">
        <v>1</v>
      </c>
      <c r="AU324">
        <v>7</v>
      </c>
      <c r="AX324">
        <v>2</v>
      </c>
      <c r="AY324">
        <v>1</v>
      </c>
      <c r="AZ324">
        <v>1</v>
      </c>
      <c r="BB324">
        <v>1226</v>
      </c>
      <c r="BG324">
        <v>2</v>
      </c>
    </row>
    <row r="325" spans="1:59" ht="12.75">
      <c r="A325" t="s">
        <v>1077</v>
      </c>
      <c r="B325">
        <v>7</v>
      </c>
      <c r="C325" t="s">
        <v>772</v>
      </c>
      <c r="D325" t="s">
        <v>480</v>
      </c>
      <c r="E325" t="s">
        <v>1078</v>
      </c>
      <c r="F325">
        <v>2</v>
      </c>
      <c r="G325">
        <v>1958</v>
      </c>
      <c r="H325">
        <v>8</v>
      </c>
      <c r="I325">
        <v>8</v>
      </c>
      <c r="J325">
        <v>12</v>
      </c>
      <c r="K325">
        <v>1</v>
      </c>
      <c r="L325">
        <v>1</v>
      </c>
      <c r="M325">
        <v>1</v>
      </c>
      <c r="P325">
        <v>3</v>
      </c>
      <c r="Q325">
        <v>52</v>
      </c>
      <c r="R325">
        <v>3</v>
      </c>
      <c r="S325">
        <v>3</v>
      </c>
      <c r="T325">
        <v>1</v>
      </c>
      <c r="U325">
        <v>1</v>
      </c>
      <c r="Z325">
        <v>2</v>
      </c>
      <c r="AA325">
        <v>3</v>
      </c>
      <c r="AB325">
        <v>108</v>
      </c>
      <c r="AC325">
        <v>9845</v>
      </c>
      <c r="AE325">
        <v>0.00078</v>
      </c>
      <c r="AF325">
        <v>1</v>
      </c>
      <c r="AG325">
        <v>3</v>
      </c>
      <c r="AH325">
        <v>60</v>
      </c>
      <c r="AI325">
        <v>60</v>
      </c>
      <c r="AJ325">
        <v>0</v>
      </c>
      <c r="AK325">
        <v>2</v>
      </c>
      <c r="AL325">
        <v>2</v>
      </c>
      <c r="AM325">
        <v>10.9</v>
      </c>
      <c r="AN325">
        <v>2.5</v>
      </c>
      <c r="AP325">
        <v>50</v>
      </c>
      <c r="AQ325">
        <v>20.7</v>
      </c>
      <c r="AR325">
        <v>144</v>
      </c>
      <c r="AT325">
        <v>2</v>
      </c>
      <c r="AU325">
        <v>16</v>
      </c>
      <c r="AY325">
        <v>1</v>
      </c>
      <c r="AZ325">
        <v>2</v>
      </c>
      <c r="BB325">
        <v>800</v>
      </c>
      <c r="BC325">
        <v>3</v>
      </c>
      <c r="BD325">
        <v>2</v>
      </c>
      <c r="BG325">
        <v>3</v>
      </c>
    </row>
    <row r="326" spans="1:56" ht="12.75">
      <c r="A326" t="s">
        <v>1079</v>
      </c>
      <c r="B326">
        <v>7</v>
      </c>
      <c r="C326" t="s">
        <v>860</v>
      </c>
      <c r="D326" t="s">
        <v>454</v>
      </c>
      <c r="E326" t="s">
        <v>1080</v>
      </c>
      <c r="F326">
        <v>2</v>
      </c>
      <c r="H326">
        <v>5</v>
      </c>
      <c r="I326">
        <v>12</v>
      </c>
      <c r="J326">
        <v>19</v>
      </c>
      <c r="K326">
        <v>1</v>
      </c>
      <c r="L326">
        <v>2</v>
      </c>
      <c r="M326">
        <v>2</v>
      </c>
      <c r="Q326">
        <v>225</v>
      </c>
      <c r="R326">
        <v>2</v>
      </c>
      <c r="S326">
        <v>2</v>
      </c>
      <c r="T326">
        <v>2</v>
      </c>
      <c r="U326">
        <v>2</v>
      </c>
      <c r="Z326">
        <v>1</v>
      </c>
      <c r="AA326">
        <v>3</v>
      </c>
      <c r="AE326">
        <v>0.0004</v>
      </c>
      <c r="AF326">
        <v>2</v>
      </c>
      <c r="AG326">
        <v>4</v>
      </c>
      <c r="AH326">
        <v>980</v>
      </c>
      <c r="AI326">
        <v>980</v>
      </c>
      <c r="AJ326">
        <v>0</v>
      </c>
      <c r="AK326">
        <v>1</v>
      </c>
      <c r="AL326">
        <v>2</v>
      </c>
      <c r="AM326">
        <v>18</v>
      </c>
      <c r="AT326">
        <v>2</v>
      </c>
      <c r="AX326">
        <v>1</v>
      </c>
      <c r="AY326">
        <v>1</v>
      </c>
      <c r="AZ326">
        <v>2</v>
      </c>
      <c r="BC326">
        <v>3</v>
      </c>
      <c r="BD326">
        <v>1</v>
      </c>
    </row>
    <row r="327" spans="1:59" ht="12.75">
      <c r="A327" t="s">
        <v>1081</v>
      </c>
      <c r="B327">
        <v>7</v>
      </c>
      <c r="C327" t="s">
        <v>779</v>
      </c>
      <c r="D327" t="s">
        <v>760</v>
      </c>
      <c r="E327" t="s">
        <v>1082</v>
      </c>
      <c r="F327">
        <v>2</v>
      </c>
      <c r="G327">
        <v>1927</v>
      </c>
      <c r="I327">
        <v>13</v>
      </c>
      <c r="J327">
        <v>15</v>
      </c>
      <c r="L327">
        <v>1</v>
      </c>
      <c r="P327">
        <v>3</v>
      </c>
      <c r="Q327">
        <v>43</v>
      </c>
      <c r="Z327">
        <v>1</v>
      </c>
      <c r="AA327">
        <v>3</v>
      </c>
      <c r="AB327">
        <v>27.2</v>
      </c>
      <c r="AC327">
        <v>5114</v>
      </c>
      <c r="AD327">
        <v>22</v>
      </c>
      <c r="AE327">
        <v>0.0012</v>
      </c>
      <c r="AF327">
        <v>2</v>
      </c>
      <c r="AG327">
        <v>4</v>
      </c>
      <c r="AH327">
        <v>46</v>
      </c>
      <c r="AI327">
        <v>46</v>
      </c>
      <c r="AJ327">
        <v>0</v>
      </c>
      <c r="AK327">
        <v>1</v>
      </c>
      <c r="AL327">
        <v>2</v>
      </c>
      <c r="AN327">
        <v>3.5</v>
      </c>
      <c r="AO327">
        <v>10</v>
      </c>
      <c r="AP327">
        <v>57</v>
      </c>
      <c r="AQ327">
        <v>11.5</v>
      </c>
      <c r="AR327">
        <v>100</v>
      </c>
      <c r="AT327">
        <v>2</v>
      </c>
      <c r="AU327">
        <v>4</v>
      </c>
      <c r="AY327">
        <v>1</v>
      </c>
      <c r="AZ327">
        <v>1</v>
      </c>
      <c r="BB327">
        <v>747</v>
      </c>
      <c r="BC327">
        <v>1</v>
      </c>
      <c r="BD327">
        <v>1</v>
      </c>
      <c r="BG327">
        <v>3</v>
      </c>
    </row>
    <row r="328" spans="1:59" ht="12.75">
      <c r="A328" t="s">
        <v>1083</v>
      </c>
      <c r="B328">
        <v>8</v>
      </c>
      <c r="C328" t="s">
        <v>423</v>
      </c>
      <c r="D328" t="s">
        <v>795</v>
      </c>
      <c r="E328" t="s">
        <v>1084</v>
      </c>
      <c r="F328">
        <v>2</v>
      </c>
      <c r="G328">
        <v>1975</v>
      </c>
      <c r="I328">
        <v>0</v>
      </c>
      <c r="J328">
        <v>1</v>
      </c>
      <c r="K328">
        <v>1</v>
      </c>
      <c r="L328">
        <v>1</v>
      </c>
      <c r="M328">
        <v>3</v>
      </c>
      <c r="N328">
        <v>1.6</v>
      </c>
      <c r="O328">
        <v>2</v>
      </c>
      <c r="P328">
        <v>1</v>
      </c>
      <c r="Q328">
        <v>26</v>
      </c>
      <c r="R328">
        <v>2</v>
      </c>
      <c r="S328">
        <v>2</v>
      </c>
      <c r="T328">
        <v>2</v>
      </c>
      <c r="U328">
        <v>2</v>
      </c>
      <c r="V328">
        <v>5</v>
      </c>
      <c r="W328">
        <v>4.5</v>
      </c>
      <c r="X328">
        <v>2</v>
      </c>
      <c r="Y328">
        <v>1</v>
      </c>
      <c r="Z328">
        <v>2</v>
      </c>
      <c r="AA328">
        <v>1</v>
      </c>
      <c r="AB328">
        <v>1.32</v>
      </c>
      <c r="AC328">
        <v>920</v>
      </c>
      <c r="AD328">
        <v>501</v>
      </c>
      <c r="AE328">
        <v>0.0059</v>
      </c>
      <c r="AF328">
        <v>2</v>
      </c>
      <c r="AG328">
        <v>4</v>
      </c>
      <c r="AH328">
        <v>26</v>
      </c>
      <c r="AI328">
        <v>26</v>
      </c>
      <c r="AJ328">
        <v>0</v>
      </c>
      <c r="AQ328">
        <v>12</v>
      </c>
      <c r="AR328">
        <v>26</v>
      </c>
      <c r="AS328">
        <v>1</v>
      </c>
      <c r="AT328">
        <v>2</v>
      </c>
      <c r="AU328">
        <v>7</v>
      </c>
      <c r="AV328">
        <v>1</v>
      </c>
      <c r="AW328">
        <v>2</v>
      </c>
      <c r="AX328">
        <v>4</v>
      </c>
      <c r="AY328">
        <v>1</v>
      </c>
      <c r="AZ328">
        <v>1</v>
      </c>
      <c r="BB328">
        <v>26</v>
      </c>
      <c r="BC328">
        <v>3</v>
      </c>
      <c r="BD328">
        <v>2</v>
      </c>
      <c r="BG328">
        <v>1</v>
      </c>
    </row>
    <row r="329" spans="1:59" ht="12.75">
      <c r="A329" t="s">
        <v>1085</v>
      </c>
      <c r="B329">
        <v>8</v>
      </c>
      <c r="C329" t="s">
        <v>431</v>
      </c>
      <c r="D329" t="s">
        <v>1086</v>
      </c>
      <c r="E329" t="s">
        <v>1087</v>
      </c>
      <c r="F329">
        <v>2</v>
      </c>
      <c r="G329">
        <v>1963</v>
      </c>
      <c r="I329">
        <v>4</v>
      </c>
      <c r="J329">
        <v>4</v>
      </c>
      <c r="K329">
        <v>2</v>
      </c>
      <c r="L329">
        <v>1</v>
      </c>
      <c r="M329">
        <v>4</v>
      </c>
      <c r="N329">
        <v>60</v>
      </c>
      <c r="O329">
        <v>1</v>
      </c>
      <c r="P329">
        <v>7</v>
      </c>
      <c r="Q329">
        <v>81</v>
      </c>
      <c r="R329">
        <v>3</v>
      </c>
      <c r="S329">
        <v>2</v>
      </c>
      <c r="T329">
        <v>3</v>
      </c>
      <c r="U329">
        <v>2</v>
      </c>
      <c r="V329">
        <v>6</v>
      </c>
      <c r="W329">
        <v>4</v>
      </c>
      <c r="X329">
        <v>3</v>
      </c>
      <c r="Y329">
        <v>3</v>
      </c>
      <c r="Z329">
        <v>1</v>
      </c>
      <c r="AA329">
        <v>1</v>
      </c>
      <c r="AB329">
        <v>25.6</v>
      </c>
      <c r="AC329">
        <v>8410</v>
      </c>
      <c r="AD329">
        <v>501</v>
      </c>
      <c r="AE329">
        <v>0.0024</v>
      </c>
      <c r="AF329">
        <v>1</v>
      </c>
      <c r="AG329">
        <v>3</v>
      </c>
      <c r="AH329">
        <v>60</v>
      </c>
      <c r="AI329">
        <v>40</v>
      </c>
      <c r="AJ329">
        <v>0</v>
      </c>
      <c r="AK329">
        <v>1</v>
      </c>
      <c r="AL329">
        <v>2</v>
      </c>
      <c r="AM329">
        <v>40</v>
      </c>
      <c r="AN329">
        <v>3</v>
      </c>
      <c r="AQ329">
        <v>17</v>
      </c>
      <c r="AR329">
        <v>510</v>
      </c>
      <c r="AS329">
        <v>1</v>
      </c>
      <c r="AT329">
        <v>2</v>
      </c>
      <c r="AU329">
        <v>9</v>
      </c>
      <c r="AV329">
        <v>1</v>
      </c>
      <c r="AW329">
        <v>2</v>
      </c>
      <c r="AX329">
        <v>4</v>
      </c>
      <c r="AY329">
        <v>1</v>
      </c>
      <c r="AZ329">
        <v>2</v>
      </c>
      <c r="BB329">
        <v>273</v>
      </c>
      <c r="BC329">
        <v>3</v>
      </c>
      <c r="BD329">
        <v>2</v>
      </c>
      <c r="BG329">
        <v>7</v>
      </c>
    </row>
    <row r="330" spans="1:59" ht="12.75">
      <c r="A330" t="s">
        <v>1088</v>
      </c>
      <c r="B330">
        <v>8</v>
      </c>
      <c r="C330" t="s">
        <v>437</v>
      </c>
      <c r="D330" t="s">
        <v>397</v>
      </c>
      <c r="E330" t="s">
        <v>1089</v>
      </c>
      <c r="F330">
        <v>2</v>
      </c>
      <c r="G330">
        <v>1926</v>
      </c>
      <c r="I330">
        <v>2</v>
      </c>
      <c r="J330">
        <v>2</v>
      </c>
      <c r="K330">
        <v>1</v>
      </c>
      <c r="L330">
        <v>2</v>
      </c>
      <c r="M330">
        <v>4</v>
      </c>
      <c r="N330">
        <v>4</v>
      </c>
      <c r="O330">
        <v>2</v>
      </c>
      <c r="P330">
        <v>1</v>
      </c>
      <c r="Q330">
        <v>50</v>
      </c>
      <c r="R330">
        <v>2</v>
      </c>
      <c r="S330">
        <v>2</v>
      </c>
      <c r="T330">
        <v>2</v>
      </c>
      <c r="U330">
        <v>2</v>
      </c>
      <c r="V330">
        <v>6</v>
      </c>
      <c r="W330">
        <v>4</v>
      </c>
      <c r="X330">
        <v>3</v>
      </c>
      <c r="Y330">
        <v>2</v>
      </c>
      <c r="Z330">
        <v>2</v>
      </c>
      <c r="AA330">
        <v>1</v>
      </c>
      <c r="AB330">
        <v>1.55</v>
      </c>
      <c r="AC330">
        <v>2023</v>
      </c>
      <c r="AD330">
        <v>100</v>
      </c>
      <c r="AE330">
        <v>0.0078</v>
      </c>
      <c r="AF330">
        <v>2</v>
      </c>
      <c r="AG330">
        <v>4</v>
      </c>
      <c r="AH330">
        <v>50</v>
      </c>
      <c r="AI330">
        <v>50</v>
      </c>
      <c r="AJ330">
        <v>0</v>
      </c>
      <c r="AK330" t="s">
        <v>190</v>
      </c>
      <c r="AQ330">
        <v>6</v>
      </c>
      <c r="AR330">
        <v>50</v>
      </c>
      <c r="AS330">
        <v>2</v>
      </c>
      <c r="AT330">
        <v>2</v>
      </c>
      <c r="AU330">
        <v>5</v>
      </c>
      <c r="AV330">
        <v>1</v>
      </c>
      <c r="AW330">
        <v>2</v>
      </c>
      <c r="AX330">
        <v>4</v>
      </c>
      <c r="AY330">
        <v>1</v>
      </c>
      <c r="AZ330">
        <v>1</v>
      </c>
      <c r="BB330">
        <v>245</v>
      </c>
      <c r="BC330">
        <v>3</v>
      </c>
      <c r="BD330">
        <v>2</v>
      </c>
      <c r="BG330">
        <v>1</v>
      </c>
    </row>
    <row r="331" spans="1:59" ht="12.75">
      <c r="A331" t="s">
        <v>1090</v>
      </c>
      <c r="B331">
        <v>8</v>
      </c>
      <c r="C331" t="s">
        <v>437</v>
      </c>
      <c r="D331" t="s">
        <v>789</v>
      </c>
      <c r="E331" t="s">
        <v>1091</v>
      </c>
      <c r="F331">
        <v>2</v>
      </c>
      <c r="G331">
        <v>1955</v>
      </c>
      <c r="I331">
        <v>3</v>
      </c>
      <c r="J331">
        <v>3</v>
      </c>
      <c r="K331">
        <v>3</v>
      </c>
      <c r="L331">
        <v>2</v>
      </c>
      <c r="M331">
        <v>4</v>
      </c>
      <c r="N331">
        <v>3</v>
      </c>
      <c r="O331">
        <v>2</v>
      </c>
      <c r="P331">
        <v>1</v>
      </c>
      <c r="Q331">
        <v>18</v>
      </c>
      <c r="R331">
        <v>2</v>
      </c>
      <c r="S331">
        <v>2</v>
      </c>
      <c r="T331">
        <v>2</v>
      </c>
      <c r="U331">
        <v>2</v>
      </c>
      <c r="V331">
        <v>6</v>
      </c>
      <c r="W331">
        <v>4</v>
      </c>
      <c r="X331">
        <v>3</v>
      </c>
      <c r="Y331">
        <v>1</v>
      </c>
      <c r="Z331">
        <v>2</v>
      </c>
      <c r="AA331">
        <v>1</v>
      </c>
      <c r="AB331">
        <v>1.43</v>
      </c>
      <c r="AC331">
        <v>1240</v>
      </c>
      <c r="AD331">
        <v>35</v>
      </c>
      <c r="AE331">
        <v>0.0035</v>
      </c>
      <c r="AF331">
        <v>2</v>
      </c>
      <c r="AG331">
        <v>4</v>
      </c>
      <c r="AH331">
        <v>18</v>
      </c>
      <c r="AI331">
        <v>18</v>
      </c>
      <c r="AJ331">
        <v>0</v>
      </c>
      <c r="AQ331">
        <v>7</v>
      </c>
      <c r="AR331">
        <v>18</v>
      </c>
      <c r="AS331">
        <v>1</v>
      </c>
      <c r="AT331">
        <v>2</v>
      </c>
      <c r="AU331">
        <v>7</v>
      </c>
      <c r="AV331">
        <v>1</v>
      </c>
      <c r="AW331">
        <v>2</v>
      </c>
      <c r="AX331">
        <v>4</v>
      </c>
      <c r="AY331">
        <v>1</v>
      </c>
      <c r="AZ331">
        <v>1</v>
      </c>
      <c r="BB331">
        <v>318</v>
      </c>
      <c r="BC331">
        <v>3</v>
      </c>
      <c r="BD331">
        <v>2</v>
      </c>
      <c r="BG331">
        <v>1</v>
      </c>
    </row>
    <row r="332" spans="1:59" ht="12.75">
      <c r="A332" t="s">
        <v>1092</v>
      </c>
      <c r="B332">
        <v>8</v>
      </c>
      <c r="C332" t="s">
        <v>442</v>
      </c>
      <c r="D332" t="s">
        <v>443</v>
      </c>
      <c r="E332" t="s">
        <v>1093</v>
      </c>
      <c r="F332">
        <v>2</v>
      </c>
      <c r="G332">
        <v>1937</v>
      </c>
      <c r="I332">
        <v>4</v>
      </c>
      <c r="J332">
        <v>4</v>
      </c>
      <c r="K332">
        <v>1</v>
      </c>
      <c r="L332">
        <v>1</v>
      </c>
      <c r="M332">
        <v>4</v>
      </c>
      <c r="O332">
        <v>1</v>
      </c>
      <c r="P332">
        <v>3</v>
      </c>
      <c r="Q332">
        <v>28</v>
      </c>
      <c r="R332">
        <v>2</v>
      </c>
      <c r="S332">
        <v>2</v>
      </c>
      <c r="T332">
        <v>2</v>
      </c>
      <c r="U332">
        <v>2</v>
      </c>
      <c r="V332">
        <v>6</v>
      </c>
      <c r="W332">
        <v>4</v>
      </c>
      <c r="X332">
        <v>3</v>
      </c>
      <c r="Y332">
        <v>1</v>
      </c>
      <c r="Z332">
        <v>3</v>
      </c>
      <c r="AA332">
        <v>1</v>
      </c>
      <c r="AB332">
        <v>13.4</v>
      </c>
      <c r="AC332">
        <v>7500</v>
      </c>
      <c r="AD332">
        <v>2</v>
      </c>
      <c r="AF332">
        <v>1</v>
      </c>
      <c r="AG332">
        <v>3</v>
      </c>
      <c r="AH332">
        <v>88</v>
      </c>
      <c r="AI332">
        <v>88</v>
      </c>
      <c r="AJ332">
        <v>0</v>
      </c>
      <c r="AK332">
        <v>1</v>
      </c>
      <c r="AL332">
        <v>1</v>
      </c>
      <c r="AN332">
        <v>2</v>
      </c>
      <c r="AQ332">
        <v>10</v>
      </c>
      <c r="AR332">
        <v>104</v>
      </c>
      <c r="AS332">
        <v>1</v>
      </c>
      <c r="AT332">
        <v>2</v>
      </c>
      <c r="AU332">
        <v>13</v>
      </c>
      <c r="AV332">
        <v>1</v>
      </c>
      <c r="AW332">
        <v>2</v>
      </c>
      <c r="AX332">
        <v>1</v>
      </c>
      <c r="AY332">
        <v>3</v>
      </c>
      <c r="AZ332">
        <v>1</v>
      </c>
      <c r="BB332">
        <v>900</v>
      </c>
      <c r="BC332">
        <v>3</v>
      </c>
      <c r="BD332">
        <v>2</v>
      </c>
      <c r="BG332">
        <v>3</v>
      </c>
    </row>
    <row r="333" spans="1:59" ht="12.75">
      <c r="A333" t="s">
        <v>1094</v>
      </c>
      <c r="B333">
        <v>8</v>
      </c>
      <c r="C333" t="s">
        <v>442</v>
      </c>
      <c r="D333" t="s">
        <v>795</v>
      </c>
      <c r="E333" t="s">
        <v>1095</v>
      </c>
      <c r="F333">
        <v>2</v>
      </c>
      <c r="G333">
        <v>1974</v>
      </c>
      <c r="I333">
        <v>1</v>
      </c>
      <c r="J333">
        <v>1</v>
      </c>
      <c r="K333">
        <v>1</v>
      </c>
      <c r="L333">
        <v>2</v>
      </c>
      <c r="M333">
        <v>4</v>
      </c>
      <c r="N333">
        <v>6</v>
      </c>
      <c r="O333">
        <v>2</v>
      </c>
      <c r="P333">
        <v>1</v>
      </c>
      <c r="Q333">
        <v>17</v>
      </c>
      <c r="R333">
        <v>2</v>
      </c>
      <c r="S333">
        <v>2</v>
      </c>
      <c r="T333">
        <v>2</v>
      </c>
      <c r="U333">
        <v>2</v>
      </c>
      <c r="V333">
        <v>6</v>
      </c>
      <c r="W333">
        <v>4</v>
      </c>
      <c r="X333">
        <v>3</v>
      </c>
      <c r="Y333">
        <v>1</v>
      </c>
      <c r="Z333">
        <v>3</v>
      </c>
      <c r="AA333">
        <v>1</v>
      </c>
      <c r="AB333">
        <v>1.1</v>
      </c>
      <c r="AC333">
        <v>1405</v>
      </c>
      <c r="AD333">
        <v>3</v>
      </c>
      <c r="AE333">
        <v>0.0045</v>
      </c>
      <c r="AF333">
        <v>2</v>
      </c>
      <c r="AG333">
        <v>4</v>
      </c>
      <c r="AH333">
        <v>16</v>
      </c>
      <c r="AI333">
        <v>16</v>
      </c>
      <c r="AJ333">
        <v>0</v>
      </c>
      <c r="AQ333">
        <v>4</v>
      </c>
      <c r="AR333">
        <v>17</v>
      </c>
      <c r="AS333">
        <v>1</v>
      </c>
      <c r="AT333">
        <v>2</v>
      </c>
      <c r="AU333">
        <v>4</v>
      </c>
      <c r="AV333">
        <v>1</v>
      </c>
      <c r="AW333">
        <v>2</v>
      </c>
      <c r="AX333">
        <v>4</v>
      </c>
      <c r="AY333">
        <v>2</v>
      </c>
      <c r="AZ333">
        <v>1</v>
      </c>
      <c r="BB333">
        <v>367</v>
      </c>
      <c r="BC333">
        <v>3</v>
      </c>
      <c r="BD333">
        <v>2</v>
      </c>
      <c r="BG333">
        <v>1</v>
      </c>
    </row>
    <row r="334" spans="1:59" ht="12.75">
      <c r="A334" t="s">
        <v>1096</v>
      </c>
      <c r="B334">
        <v>8</v>
      </c>
      <c r="C334" t="s">
        <v>446</v>
      </c>
      <c r="D334" t="s">
        <v>451</v>
      </c>
      <c r="E334" t="s">
        <v>1097</v>
      </c>
      <c r="F334">
        <v>2</v>
      </c>
      <c r="G334">
        <v>1971</v>
      </c>
      <c r="I334">
        <v>3</v>
      </c>
      <c r="J334">
        <v>3</v>
      </c>
      <c r="K334">
        <v>1</v>
      </c>
      <c r="L334">
        <v>2</v>
      </c>
      <c r="M334">
        <v>4</v>
      </c>
      <c r="O334">
        <v>2</v>
      </c>
      <c r="P334">
        <v>1</v>
      </c>
      <c r="Q334">
        <v>12</v>
      </c>
      <c r="R334">
        <v>2</v>
      </c>
      <c r="S334">
        <v>2</v>
      </c>
      <c r="T334">
        <v>2</v>
      </c>
      <c r="U334">
        <v>2</v>
      </c>
      <c r="V334">
        <v>6</v>
      </c>
      <c r="W334">
        <v>4</v>
      </c>
      <c r="X334">
        <v>3</v>
      </c>
      <c r="Y334">
        <v>1</v>
      </c>
      <c r="Z334">
        <v>2</v>
      </c>
      <c r="AA334">
        <v>1</v>
      </c>
      <c r="AB334">
        <v>0.18</v>
      </c>
      <c r="AC334">
        <v>467</v>
      </c>
      <c r="AD334">
        <v>501</v>
      </c>
      <c r="AE334">
        <v>0.00535</v>
      </c>
      <c r="AF334">
        <v>2</v>
      </c>
      <c r="AG334">
        <v>4</v>
      </c>
      <c r="AH334">
        <v>21</v>
      </c>
      <c r="AI334">
        <v>12</v>
      </c>
      <c r="AJ334">
        <v>0</v>
      </c>
      <c r="AQ334">
        <v>7</v>
      </c>
      <c r="AR334">
        <v>12</v>
      </c>
      <c r="AS334">
        <v>1</v>
      </c>
      <c r="AT334">
        <v>2</v>
      </c>
      <c r="AU334">
        <v>4</v>
      </c>
      <c r="AV334">
        <v>1</v>
      </c>
      <c r="AW334">
        <v>2</v>
      </c>
      <c r="AX334">
        <v>4</v>
      </c>
      <c r="AY334">
        <v>2</v>
      </c>
      <c r="AZ334">
        <v>1</v>
      </c>
      <c r="BB334">
        <v>42</v>
      </c>
      <c r="BC334">
        <v>3</v>
      </c>
      <c r="BD334">
        <v>2</v>
      </c>
      <c r="BG334">
        <v>1</v>
      </c>
    </row>
    <row r="335" spans="1:59" ht="12.75">
      <c r="A335" t="s">
        <v>1098</v>
      </c>
      <c r="B335">
        <v>8</v>
      </c>
      <c r="C335" t="s">
        <v>450</v>
      </c>
      <c r="D335" t="s">
        <v>1099</v>
      </c>
      <c r="E335" t="s">
        <v>1100</v>
      </c>
      <c r="F335">
        <v>2</v>
      </c>
      <c r="G335">
        <v>1974</v>
      </c>
      <c r="I335">
        <v>2</v>
      </c>
      <c r="J335">
        <v>3</v>
      </c>
      <c r="K335">
        <v>3</v>
      </c>
      <c r="L335">
        <v>2</v>
      </c>
      <c r="N335">
        <v>1</v>
      </c>
      <c r="O335">
        <v>2</v>
      </c>
      <c r="P335">
        <v>1</v>
      </c>
      <c r="Q335">
        <v>35</v>
      </c>
      <c r="R335">
        <v>2</v>
      </c>
      <c r="S335">
        <v>2</v>
      </c>
      <c r="T335">
        <v>2</v>
      </c>
      <c r="U335">
        <v>2</v>
      </c>
      <c r="V335">
        <v>1</v>
      </c>
      <c r="W335">
        <v>1</v>
      </c>
      <c r="X335">
        <v>3</v>
      </c>
      <c r="Y335">
        <v>1</v>
      </c>
      <c r="Z335">
        <v>3</v>
      </c>
      <c r="AA335">
        <v>1</v>
      </c>
      <c r="AB335">
        <v>4.87</v>
      </c>
      <c r="AC335">
        <v>3720</v>
      </c>
      <c r="AD335">
        <v>501</v>
      </c>
      <c r="AE335">
        <v>0.00247</v>
      </c>
      <c r="AF335">
        <v>2</v>
      </c>
      <c r="AG335">
        <v>4</v>
      </c>
      <c r="AH335">
        <v>35</v>
      </c>
      <c r="AI335">
        <v>35</v>
      </c>
      <c r="AJ335">
        <v>0</v>
      </c>
      <c r="AQ335">
        <v>18</v>
      </c>
      <c r="AR335">
        <v>35</v>
      </c>
      <c r="AS335">
        <v>1</v>
      </c>
      <c r="AT335">
        <v>2</v>
      </c>
      <c r="AU335">
        <v>8</v>
      </c>
      <c r="AV335">
        <v>1</v>
      </c>
      <c r="AW335">
        <v>2</v>
      </c>
      <c r="AX335">
        <v>4</v>
      </c>
      <c r="AY335">
        <v>1</v>
      </c>
      <c r="AZ335">
        <v>1</v>
      </c>
      <c r="BB335">
        <v>105</v>
      </c>
      <c r="BC335">
        <v>3</v>
      </c>
      <c r="BD335">
        <v>2</v>
      </c>
      <c r="BG335">
        <v>1</v>
      </c>
    </row>
    <row r="336" spans="1:59" ht="12.75">
      <c r="A336" t="s">
        <v>1101</v>
      </c>
      <c r="B336">
        <v>8</v>
      </c>
      <c r="C336" t="s">
        <v>450</v>
      </c>
      <c r="D336" t="s">
        <v>1102</v>
      </c>
      <c r="E336" t="s">
        <v>1103</v>
      </c>
      <c r="F336">
        <v>2</v>
      </c>
      <c r="G336">
        <v>1958</v>
      </c>
      <c r="I336">
        <v>15</v>
      </c>
      <c r="J336">
        <v>15</v>
      </c>
      <c r="K336">
        <v>1</v>
      </c>
      <c r="L336">
        <v>2</v>
      </c>
      <c r="M336" t="s">
        <v>190</v>
      </c>
      <c r="N336">
        <v>2</v>
      </c>
      <c r="O336">
        <v>2</v>
      </c>
      <c r="P336">
        <v>1</v>
      </c>
      <c r="Q336">
        <v>14</v>
      </c>
      <c r="R336">
        <v>2</v>
      </c>
      <c r="S336">
        <v>2</v>
      </c>
      <c r="T336">
        <v>2</v>
      </c>
      <c r="U336">
        <v>2</v>
      </c>
      <c r="V336">
        <v>6</v>
      </c>
      <c r="W336">
        <v>4</v>
      </c>
      <c r="X336">
        <v>3</v>
      </c>
      <c r="Y336">
        <v>1</v>
      </c>
      <c r="Z336">
        <v>2</v>
      </c>
      <c r="AA336">
        <v>1</v>
      </c>
      <c r="AB336">
        <v>4.78</v>
      </c>
      <c r="AC336">
        <v>3013</v>
      </c>
      <c r="AD336">
        <v>10</v>
      </c>
      <c r="AE336">
        <v>0.0024</v>
      </c>
      <c r="AF336">
        <v>2</v>
      </c>
      <c r="AG336">
        <v>4</v>
      </c>
      <c r="AH336">
        <v>15</v>
      </c>
      <c r="AI336">
        <v>15</v>
      </c>
      <c r="AJ336">
        <v>0</v>
      </c>
      <c r="AQ336">
        <v>11</v>
      </c>
      <c r="AR336">
        <v>14</v>
      </c>
      <c r="AS336">
        <v>1</v>
      </c>
      <c r="AT336">
        <v>2</v>
      </c>
      <c r="AU336">
        <v>10</v>
      </c>
      <c r="AV336">
        <v>2</v>
      </c>
      <c r="AW336">
        <v>2</v>
      </c>
      <c r="AX336">
        <v>4</v>
      </c>
      <c r="AY336">
        <v>1</v>
      </c>
      <c r="AZ336">
        <v>1</v>
      </c>
      <c r="BB336">
        <v>498</v>
      </c>
      <c r="BC336">
        <v>3</v>
      </c>
      <c r="BD336">
        <v>2</v>
      </c>
      <c r="BG336">
        <v>1</v>
      </c>
    </row>
    <row r="337" spans="1:59" ht="12.75">
      <c r="A337" t="s">
        <v>1104</v>
      </c>
      <c r="B337">
        <v>8</v>
      </c>
      <c r="C337" t="s">
        <v>462</v>
      </c>
      <c r="D337" t="s">
        <v>454</v>
      </c>
      <c r="E337" t="s">
        <v>1105</v>
      </c>
      <c r="F337">
        <v>2</v>
      </c>
      <c r="G337">
        <v>1971</v>
      </c>
      <c r="I337">
        <v>1</v>
      </c>
      <c r="J337">
        <v>1</v>
      </c>
      <c r="K337">
        <v>2</v>
      </c>
      <c r="L337">
        <v>2</v>
      </c>
      <c r="M337">
        <v>4</v>
      </c>
      <c r="N337">
        <v>6</v>
      </c>
      <c r="O337">
        <v>2</v>
      </c>
      <c r="P337">
        <v>1</v>
      </c>
      <c r="Q337">
        <v>38</v>
      </c>
      <c r="R337">
        <v>2</v>
      </c>
      <c r="S337">
        <v>2</v>
      </c>
      <c r="T337">
        <v>2</v>
      </c>
      <c r="U337">
        <v>2</v>
      </c>
      <c r="V337">
        <v>6</v>
      </c>
      <c r="W337">
        <v>4</v>
      </c>
      <c r="X337">
        <v>3</v>
      </c>
      <c r="Y337">
        <v>1</v>
      </c>
      <c r="Z337">
        <v>3</v>
      </c>
      <c r="AA337">
        <v>1</v>
      </c>
      <c r="AB337">
        <v>8.85</v>
      </c>
      <c r="AC337">
        <v>3350</v>
      </c>
      <c r="AD337">
        <v>9</v>
      </c>
      <c r="AE337">
        <v>0.00207</v>
      </c>
      <c r="AF337">
        <v>2</v>
      </c>
      <c r="AG337">
        <v>4</v>
      </c>
      <c r="AH337">
        <v>39</v>
      </c>
      <c r="AI337">
        <v>39</v>
      </c>
      <c r="AJ337">
        <v>0</v>
      </c>
      <c r="AQ337">
        <v>9</v>
      </c>
      <c r="AR337">
        <v>24.5</v>
      </c>
      <c r="AS337">
        <v>1</v>
      </c>
      <c r="AT337">
        <v>2</v>
      </c>
      <c r="AU337">
        <v>8</v>
      </c>
      <c r="AV337">
        <v>1</v>
      </c>
      <c r="AW337">
        <v>2</v>
      </c>
      <c r="AX337">
        <v>4</v>
      </c>
      <c r="AY337">
        <v>3</v>
      </c>
      <c r="AZ337">
        <v>1</v>
      </c>
      <c r="BB337">
        <v>581</v>
      </c>
      <c r="BC337">
        <v>3</v>
      </c>
      <c r="BD337">
        <v>2</v>
      </c>
      <c r="BG337">
        <v>1</v>
      </c>
    </row>
    <row r="338" spans="1:59" ht="12.75">
      <c r="A338" t="s">
        <v>1106</v>
      </c>
      <c r="B338">
        <v>9</v>
      </c>
      <c r="C338" t="s">
        <v>471</v>
      </c>
      <c r="D338" t="s">
        <v>817</v>
      </c>
      <c r="E338" t="s">
        <v>1107</v>
      </c>
      <c r="F338">
        <v>3</v>
      </c>
      <c r="G338">
        <v>1929</v>
      </c>
      <c r="H338">
        <v>8</v>
      </c>
      <c r="I338">
        <v>4</v>
      </c>
      <c r="J338">
        <v>5</v>
      </c>
      <c r="K338">
        <v>1</v>
      </c>
      <c r="L338">
        <v>1</v>
      </c>
      <c r="M338">
        <v>3</v>
      </c>
      <c r="N338">
        <v>7</v>
      </c>
      <c r="O338">
        <v>2</v>
      </c>
      <c r="P338">
        <v>1</v>
      </c>
      <c r="Q338">
        <v>24</v>
      </c>
      <c r="R338">
        <v>3</v>
      </c>
      <c r="S338">
        <v>2</v>
      </c>
      <c r="T338">
        <v>2</v>
      </c>
      <c r="U338">
        <v>2</v>
      </c>
      <c r="V338">
        <v>6</v>
      </c>
      <c r="W338">
        <v>4</v>
      </c>
      <c r="X338">
        <v>3</v>
      </c>
      <c r="Y338">
        <v>1</v>
      </c>
      <c r="Z338">
        <v>1</v>
      </c>
      <c r="AA338">
        <v>1</v>
      </c>
      <c r="AB338">
        <v>4.12</v>
      </c>
      <c r="AC338">
        <v>400</v>
      </c>
      <c r="AD338">
        <v>501</v>
      </c>
      <c r="AE338">
        <v>0.001287</v>
      </c>
      <c r="AF338">
        <v>2</v>
      </c>
      <c r="AG338">
        <v>4</v>
      </c>
      <c r="AH338">
        <v>41</v>
      </c>
      <c r="AI338">
        <v>24</v>
      </c>
      <c r="AJ338">
        <v>0</v>
      </c>
      <c r="AP338">
        <v>58</v>
      </c>
      <c r="AQ338">
        <v>10</v>
      </c>
      <c r="AR338">
        <v>24</v>
      </c>
      <c r="AS338">
        <v>1</v>
      </c>
      <c r="AT338">
        <v>2</v>
      </c>
      <c r="AU338">
        <v>9</v>
      </c>
      <c r="AV338">
        <v>1</v>
      </c>
      <c r="AW338">
        <v>1</v>
      </c>
      <c r="AY338">
        <v>1</v>
      </c>
      <c r="AZ338">
        <v>1</v>
      </c>
      <c r="BB338">
        <v>1100</v>
      </c>
      <c r="BC338">
        <v>3</v>
      </c>
      <c r="BD338">
        <v>2</v>
      </c>
      <c r="BG338">
        <v>1</v>
      </c>
    </row>
    <row r="339" spans="1:59" ht="12.75">
      <c r="A339" t="s">
        <v>1108</v>
      </c>
      <c r="B339">
        <v>9</v>
      </c>
      <c r="C339" t="s">
        <v>1109</v>
      </c>
      <c r="D339" t="s">
        <v>1110</v>
      </c>
      <c r="E339" t="s">
        <v>1111</v>
      </c>
      <c r="F339">
        <v>2</v>
      </c>
      <c r="G339">
        <v>1928</v>
      </c>
      <c r="H339">
        <v>3</v>
      </c>
      <c r="I339">
        <v>17</v>
      </c>
      <c r="J339">
        <v>17</v>
      </c>
      <c r="K339">
        <v>1</v>
      </c>
      <c r="L339">
        <v>3</v>
      </c>
      <c r="O339">
        <v>2</v>
      </c>
      <c r="P339">
        <v>1</v>
      </c>
      <c r="Q339">
        <v>45</v>
      </c>
      <c r="R339">
        <v>2</v>
      </c>
      <c r="S339">
        <v>2</v>
      </c>
      <c r="T339">
        <v>2</v>
      </c>
      <c r="U339">
        <v>2</v>
      </c>
      <c r="V339">
        <v>6</v>
      </c>
      <c r="W339">
        <v>4</v>
      </c>
      <c r="X339">
        <v>6</v>
      </c>
      <c r="Y339">
        <v>1</v>
      </c>
      <c r="Z339">
        <v>2</v>
      </c>
      <c r="AA339">
        <v>1</v>
      </c>
      <c r="AB339">
        <v>3.6</v>
      </c>
      <c r="AC339">
        <v>1725</v>
      </c>
      <c r="AD339">
        <v>100</v>
      </c>
      <c r="AE339">
        <v>0.000753</v>
      </c>
      <c r="AF339">
        <v>2</v>
      </c>
      <c r="AG339">
        <v>4</v>
      </c>
      <c r="AH339">
        <v>60</v>
      </c>
      <c r="AI339">
        <v>30</v>
      </c>
      <c r="AJ339">
        <v>0</v>
      </c>
      <c r="AP339">
        <v>41</v>
      </c>
      <c r="AQ339">
        <v>10</v>
      </c>
      <c r="AR339">
        <v>45</v>
      </c>
      <c r="AS339">
        <v>1</v>
      </c>
      <c r="AT339">
        <v>2</v>
      </c>
      <c r="AU339">
        <v>8</v>
      </c>
      <c r="AV339">
        <v>2</v>
      </c>
      <c r="AW339">
        <v>2</v>
      </c>
      <c r="AY339">
        <v>1</v>
      </c>
      <c r="AZ339">
        <v>1</v>
      </c>
      <c r="BB339">
        <v>600</v>
      </c>
      <c r="BC339">
        <v>3</v>
      </c>
      <c r="BD339">
        <v>2</v>
      </c>
      <c r="BG339">
        <v>1</v>
      </c>
    </row>
    <row r="340" spans="1:59" ht="12.75">
      <c r="A340" t="s">
        <v>1112</v>
      </c>
      <c r="B340">
        <v>9</v>
      </c>
      <c r="C340" t="s">
        <v>475</v>
      </c>
      <c r="D340" t="s">
        <v>457</v>
      </c>
      <c r="E340" t="s">
        <v>1113</v>
      </c>
      <c r="F340">
        <v>3</v>
      </c>
      <c r="G340">
        <v>1939</v>
      </c>
      <c r="H340">
        <v>8</v>
      </c>
      <c r="I340">
        <v>7</v>
      </c>
      <c r="J340">
        <v>8</v>
      </c>
      <c r="K340">
        <v>1</v>
      </c>
      <c r="L340">
        <v>1</v>
      </c>
      <c r="M340">
        <v>3</v>
      </c>
      <c r="O340">
        <v>1</v>
      </c>
      <c r="P340">
        <v>3</v>
      </c>
      <c r="Q340">
        <v>40</v>
      </c>
      <c r="R340">
        <v>2</v>
      </c>
      <c r="S340">
        <v>2</v>
      </c>
      <c r="T340">
        <v>1</v>
      </c>
      <c r="U340">
        <v>1</v>
      </c>
      <c r="V340">
        <v>6</v>
      </c>
      <c r="W340">
        <v>4</v>
      </c>
      <c r="X340">
        <v>3</v>
      </c>
      <c r="Y340">
        <v>1</v>
      </c>
      <c r="Z340">
        <v>3</v>
      </c>
      <c r="AA340">
        <v>1</v>
      </c>
      <c r="AB340">
        <v>17.79</v>
      </c>
      <c r="AC340">
        <v>1254</v>
      </c>
      <c r="AD340">
        <v>501</v>
      </c>
      <c r="AE340">
        <v>0.0014</v>
      </c>
      <c r="AF340">
        <v>1</v>
      </c>
      <c r="AG340">
        <v>3</v>
      </c>
      <c r="AH340">
        <v>55</v>
      </c>
      <c r="AI340">
        <v>40</v>
      </c>
      <c r="AJ340">
        <v>0</v>
      </c>
      <c r="AK340">
        <v>1</v>
      </c>
      <c r="AL340">
        <v>1</v>
      </c>
      <c r="AN340">
        <v>1.5</v>
      </c>
      <c r="AO340">
        <v>-1</v>
      </c>
      <c r="AP340">
        <v>18</v>
      </c>
      <c r="AQ340">
        <v>16.4</v>
      </c>
      <c r="AR340">
        <v>107</v>
      </c>
      <c r="AS340">
        <v>1</v>
      </c>
      <c r="AT340">
        <v>2</v>
      </c>
      <c r="AU340">
        <v>3</v>
      </c>
      <c r="AV340">
        <v>2</v>
      </c>
      <c r="AW340">
        <v>3</v>
      </c>
      <c r="AY340">
        <v>3</v>
      </c>
      <c r="AZ340">
        <v>1</v>
      </c>
      <c r="BB340">
        <v>690</v>
      </c>
      <c r="BC340">
        <v>3</v>
      </c>
      <c r="BG340">
        <v>3</v>
      </c>
    </row>
    <row r="341" spans="1:59" ht="12.75">
      <c r="A341" t="s">
        <v>1114</v>
      </c>
      <c r="B341">
        <v>9</v>
      </c>
      <c r="C341" t="s">
        <v>475</v>
      </c>
      <c r="D341" t="s">
        <v>345</v>
      </c>
      <c r="E341" t="s">
        <v>1115</v>
      </c>
      <c r="F341">
        <v>3</v>
      </c>
      <c r="G341">
        <v>1978</v>
      </c>
      <c r="H341">
        <v>5</v>
      </c>
      <c r="I341">
        <v>21</v>
      </c>
      <c r="J341">
        <v>26</v>
      </c>
      <c r="K341">
        <v>2</v>
      </c>
      <c r="L341">
        <v>1</v>
      </c>
      <c r="M341">
        <v>3</v>
      </c>
      <c r="O341">
        <v>1</v>
      </c>
      <c r="P341">
        <v>3</v>
      </c>
      <c r="Q341">
        <v>54</v>
      </c>
      <c r="R341">
        <v>3</v>
      </c>
      <c r="S341">
        <v>3</v>
      </c>
      <c r="T341">
        <v>1</v>
      </c>
      <c r="U341">
        <v>1</v>
      </c>
      <c r="V341">
        <v>6</v>
      </c>
      <c r="W341">
        <v>4</v>
      </c>
      <c r="X341">
        <v>3</v>
      </c>
      <c r="Y341">
        <v>1</v>
      </c>
      <c r="Z341">
        <v>1</v>
      </c>
      <c r="AA341">
        <v>1</v>
      </c>
      <c r="AB341">
        <v>56.7</v>
      </c>
      <c r="AC341">
        <v>5366</v>
      </c>
      <c r="AD341">
        <v>501</v>
      </c>
      <c r="AE341">
        <v>0.00053</v>
      </c>
      <c r="AF341">
        <v>1</v>
      </c>
      <c r="AG341">
        <v>3</v>
      </c>
      <c r="AH341">
        <v>72</v>
      </c>
      <c r="AI341">
        <v>113</v>
      </c>
      <c r="AJ341">
        <v>0</v>
      </c>
      <c r="AK341">
        <v>1</v>
      </c>
      <c r="AL341">
        <v>2</v>
      </c>
      <c r="AM341">
        <v>3</v>
      </c>
      <c r="AN341">
        <v>2</v>
      </c>
      <c r="AO341">
        <v>0</v>
      </c>
      <c r="AP341">
        <v>56</v>
      </c>
      <c r="AQ341">
        <v>21</v>
      </c>
      <c r="AR341">
        <v>154</v>
      </c>
      <c r="AS341">
        <v>3</v>
      </c>
      <c r="AT341">
        <v>2</v>
      </c>
      <c r="AU341">
        <v>20</v>
      </c>
      <c r="AV341">
        <v>2</v>
      </c>
      <c r="AW341">
        <v>3</v>
      </c>
      <c r="AY341">
        <v>1</v>
      </c>
      <c r="AZ341">
        <v>1</v>
      </c>
      <c r="BB341">
        <v>1500</v>
      </c>
      <c r="BC341">
        <v>3</v>
      </c>
      <c r="BD341">
        <v>2</v>
      </c>
      <c r="BG341">
        <v>3</v>
      </c>
    </row>
    <row r="342" spans="1:59" ht="12.75">
      <c r="A342" t="s">
        <v>1116</v>
      </c>
      <c r="B342">
        <v>9</v>
      </c>
      <c r="C342" t="s">
        <v>813</v>
      </c>
      <c r="D342" t="s">
        <v>345</v>
      </c>
      <c r="E342" t="s">
        <v>1117</v>
      </c>
      <c r="F342">
        <v>3</v>
      </c>
      <c r="G342">
        <v>1971</v>
      </c>
      <c r="H342">
        <v>5</v>
      </c>
      <c r="I342">
        <v>14</v>
      </c>
      <c r="J342">
        <v>18</v>
      </c>
      <c r="K342">
        <v>1</v>
      </c>
      <c r="L342">
        <v>1</v>
      </c>
      <c r="M342">
        <v>3</v>
      </c>
      <c r="O342">
        <v>1</v>
      </c>
      <c r="P342">
        <v>2</v>
      </c>
      <c r="Q342">
        <v>41</v>
      </c>
      <c r="R342">
        <v>2</v>
      </c>
      <c r="S342">
        <v>2</v>
      </c>
      <c r="T342">
        <v>2</v>
      </c>
      <c r="U342">
        <v>2</v>
      </c>
      <c r="V342">
        <v>6</v>
      </c>
      <c r="W342">
        <v>4</v>
      </c>
      <c r="X342">
        <v>3</v>
      </c>
      <c r="Y342">
        <v>1</v>
      </c>
      <c r="Z342">
        <v>3</v>
      </c>
      <c r="AA342">
        <v>1</v>
      </c>
      <c r="AB342">
        <v>12.1</v>
      </c>
      <c r="AC342">
        <v>3569</v>
      </c>
      <c r="AD342">
        <v>501</v>
      </c>
      <c r="AE342">
        <v>0.0012</v>
      </c>
      <c r="AF342">
        <v>2</v>
      </c>
      <c r="AG342">
        <v>4</v>
      </c>
      <c r="AH342">
        <v>120</v>
      </c>
      <c r="AI342">
        <v>80</v>
      </c>
      <c r="AJ342">
        <v>0</v>
      </c>
      <c r="AK342">
        <v>1</v>
      </c>
      <c r="AL342">
        <v>2</v>
      </c>
      <c r="AN342">
        <v>2</v>
      </c>
      <c r="AO342">
        <v>-1</v>
      </c>
      <c r="AP342">
        <v>29</v>
      </c>
      <c r="AQ342">
        <v>25.7</v>
      </c>
      <c r="AR342">
        <v>83</v>
      </c>
      <c r="AS342">
        <v>1</v>
      </c>
      <c r="AT342">
        <v>2</v>
      </c>
      <c r="AU342">
        <v>15</v>
      </c>
      <c r="AV342">
        <v>1</v>
      </c>
      <c r="AW342">
        <v>2</v>
      </c>
      <c r="AY342">
        <v>2</v>
      </c>
      <c r="AZ342">
        <v>2</v>
      </c>
      <c r="BB342" t="s">
        <v>1118</v>
      </c>
      <c r="BC342">
        <v>3</v>
      </c>
      <c r="BG342">
        <v>2</v>
      </c>
    </row>
    <row r="343" spans="1:59" ht="12.75">
      <c r="A343" t="s">
        <v>1119</v>
      </c>
      <c r="B343">
        <v>9</v>
      </c>
      <c r="C343" t="s">
        <v>813</v>
      </c>
      <c r="D343" t="s">
        <v>814</v>
      </c>
      <c r="E343" t="s">
        <v>1120</v>
      </c>
      <c r="F343">
        <v>3</v>
      </c>
      <c r="G343">
        <v>1978</v>
      </c>
      <c r="H343">
        <v>5</v>
      </c>
      <c r="I343">
        <v>11</v>
      </c>
      <c r="J343">
        <v>13</v>
      </c>
      <c r="K343">
        <v>2</v>
      </c>
      <c r="L343">
        <v>3</v>
      </c>
      <c r="M343">
        <v>1</v>
      </c>
      <c r="O343">
        <v>1</v>
      </c>
      <c r="P343">
        <v>2</v>
      </c>
      <c r="Q343">
        <v>38</v>
      </c>
      <c r="R343">
        <v>2</v>
      </c>
      <c r="S343">
        <v>2</v>
      </c>
      <c r="T343">
        <v>2</v>
      </c>
      <c r="U343">
        <v>2</v>
      </c>
      <c r="V343">
        <v>3</v>
      </c>
      <c r="W343">
        <v>3</v>
      </c>
      <c r="X343">
        <v>3</v>
      </c>
      <c r="Y343">
        <v>1</v>
      </c>
      <c r="Z343">
        <v>3</v>
      </c>
      <c r="AA343">
        <v>1</v>
      </c>
      <c r="AB343">
        <v>5.37</v>
      </c>
      <c r="AC343">
        <v>2388</v>
      </c>
      <c r="AD343">
        <v>501</v>
      </c>
      <c r="AE343">
        <v>0.005</v>
      </c>
      <c r="AF343">
        <v>2</v>
      </c>
      <c r="AG343">
        <v>4</v>
      </c>
      <c r="AH343">
        <v>48</v>
      </c>
      <c r="AI343">
        <v>42</v>
      </c>
      <c r="AJ343">
        <v>0</v>
      </c>
      <c r="AK343">
        <v>3</v>
      </c>
      <c r="AL343">
        <v>1</v>
      </c>
      <c r="AN343">
        <v>3.5</v>
      </c>
      <c r="AO343">
        <v>-1</v>
      </c>
      <c r="AQ343">
        <v>9.1</v>
      </c>
      <c r="AR343">
        <v>76</v>
      </c>
      <c r="AS343">
        <v>1</v>
      </c>
      <c r="AT343">
        <v>2</v>
      </c>
      <c r="AV343">
        <v>1</v>
      </c>
      <c r="AW343">
        <v>2</v>
      </c>
      <c r="AY343">
        <v>3</v>
      </c>
      <c r="AZ343">
        <v>1</v>
      </c>
      <c r="BB343">
        <v>490</v>
      </c>
      <c r="BC343">
        <v>3</v>
      </c>
      <c r="BG343">
        <v>2</v>
      </c>
    </row>
    <row r="344" spans="1:59" ht="12.75">
      <c r="A344" t="s">
        <v>1121</v>
      </c>
      <c r="B344">
        <v>9</v>
      </c>
      <c r="C344" t="s">
        <v>813</v>
      </c>
      <c r="D344" t="s">
        <v>817</v>
      </c>
      <c r="E344" t="s">
        <v>1122</v>
      </c>
      <c r="F344">
        <v>3</v>
      </c>
      <c r="G344">
        <v>1952</v>
      </c>
      <c r="H344">
        <v>5</v>
      </c>
      <c r="I344">
        <v>18</v>
      </c>
      <c r="J344">
        <v>22</v>
      </c>
      <c r="K344">
        <v>1</v>
      </c>
      <c r="L344">
        <v>1</v>
      </c>
      <c r="M344">
        <v>3</v>
      </c>
      <c r="O344">
        <v>1</v>
      </c>
      <c r="P344">
        <v>3</v>
      </c>
      <c r="Q344">
        <v>46</v>
      </c>
      <c r="R344">
        <v>2</v>
      </c>
      <c r="S344">
        <v>2</v>
      </c>
      <c r="T344">
        <v>1</v>
      </c>
      <c r="U344">
        <v>1</v>
      </c>
      <c r="V344">
        <v>3</v>
      </c>
      <c r="W344">
        <v>3</v>
      </c>
      <c r="X344">
        <v>3</v>
      </c>
      <c r="Y344">
        <v>1</v>
      </c>
      <c r="Z344">
        <v>3</v>
      </c>
      <c r="AA344">
        <v>1</v>
      </c>
      <c r="AB344">
        <v>5.47</v>
      </c>
      <c r="AC344">
        <v>2368</v>
      </c>
      <c r="AD344">
        <v>501</v>
      </c>
      <c r="AE344">
        <v>0.002</v>
      </c>
      <c r="AF344">
        <v>1</v>
      </c>
      <c r="AG344">
        <v>3</v>
      </c>
      <c r="AH344">
        <v>49</v>
      </c>
      <c r="AI344">
        <v>49</v>
      </c>
      <c r="AJ344">
        <v>0</v>
      </c>
      <c r="AK344">
        <v>1</v>
      </c>
      <c r="AL344">
        <v>2</v>
      </c>
      <c r="AN344">
        <v>3.3</v>
      </c>
      <c r="AO344">
        <v>-1</v>
      </c>
      <c r="AP344">
        <v>8</v>
      </c>
      <c r="AQ344">
        <v>14.8</v>
      </c>
      <c r="AR344">
        <v>122</v>
      </c>
      <c r="AS344">
        <v>1</v>
      </c>
      <c r="AT344">
        <v>2</v>
      </c>
      <c r="AU344">
        <v>16</v>
      </c>
      <c r="AV344">
        <v>1</v>
      </c>
      <c r="AW344">
        <v>2</v>
      </c>
      <c r="AY344">
        <v>1</v>
      </c>
      <c r="AZ344">
        <v>1</v>
      </c>
      <c r="BB344">
        <v>230</v>
      </c>
      <c r="BC344">
        <v>3</v>
      </c>
      <c r="BG344">
        <v>3</v>
      </c>
    </row>
    <row r="345" spans="1:59" ht="12.75">
      <c r="A345" t="s">
        <v>1123</v>
      </c>
      <c r="B345">
        <v>9</v>
      </c>
      <c r="C345" t="s">
        <v>825</v>
      </c>
      <c r="D345" t="s">
        <v>1075</v>
      </c>
      <c r="E345" t="s">
        <v>1124</v>
      </c>
      <c r="F345">
        <v>3</v>
      </c>
      <c r="G345">
        <v>1986</v>
      </c>
      <c r="H345">
        <v>5</v>
      </c>
      <c r="I345">
        <v>23</v>
      </c>
      <c r="K345">
        <v>1</v>
      </c>
      <c r="L345">
        <v>1</v>
      </c>
      <c r="M345">
        <v>3</v>
      </c>
      <c r="O345">
        <v>1</v>
      </c>
      <c r="P345">
        <v>9</v>
      </c>
      <c r="Q345">
        <v>65</v>
      </c>
      <c r="R345">
        <v>1</v>
      </c>
      <c r="S345">
        <v>2</v>
      </c>
      <c r="T345">
        <v>1</v>
      </c>
      <c r="U345">
        <v>2</v>
      </c>
      <c r="V345">
        <v>6</v>
      </c>
      <c r="W345">
        <v>4</v>
      </c>
      <c r="X345">
        <v>3</v>
      </c>
      <c r="Y345">
        <v>3</v>
      </c>
      <c r="Z345">
        <v>3</v>
      </c>
      <c r="AA345">
        <v>3</v>
      </c>
      <c r="AB345">
        <v>136</v>
      </c>
      <c r="AC345">
        <v>8594</v>
      </c>
      <c r="AD345">
        <v>501</v>
      </c>
      <c r="AE345">
        <v>0.00048</v>
      </c>
      <c r="AF345">
        <v>1</v>
      </c>
      <c r="AG345">
        <v>3</v>
      </c>
      <c r="AH345">
        <v>68</v>
      </c>
      <c r="AI345">
        <v>91</v>
      </c>
      <c r="AJ345">
        <v>0</v>
      </c>
      <c r="AK345">
        <v>1</v>
      </c>
      <c r="AL345">
        <v>2</v>
      </c>
      <c r="AN345">
        <v>2.5</v>
      </c>
      <c r="AO345">
        <v>4</v>
      </c>
      <c r="AP345">
        <v>73</v>
      </c>
      <c r="AQ345">
        <v>20</v>
      </c>
      <c r="AR345">
        <v>455</v>
      </c>
      <c r="AS345">
        <v>2</v>
      </c>
      <c r="AT345">
        <v>2</v>
      </c>
      <c r="AU345">
        <v>9</v>
      </c>
      <c r="AV345">
        <v>2</v>
      </c>
      <c r="AW345">
        <v>2</v>
      </c>
      <c r="AY345">
        <v>1</v>
      </c>
      <c r="AZ345">
        <v>1</v>
      </c>
      <c r="BB345">
        <v>2100</v>
      </c>
      <c r="BC345">
        <v>3</v>
      </c>
      <c r="BG345">
        <v>9</v>
      </c>
    </row>
    <row r="346" spans="1:59" ht="12.75">
      <c r="A346" t="s">
        <v>1125</v>
      </c>
      <c r="B346">
        <v>9</v>
      </c>
      <c r="C346" t="s">
        <v>479</v>
      </c>
      <c r="D346" t="s">
        <v>1126</v>
      </c>
      <c r="E346" t="s">
        <v>1127</v>
      </c>
      <c r="F346">
        <v>2</v>
      </c>
      <c r="G346">
        <v>1948</v>
      </c>
      <c r="H346">
        <v>8</v>
      </c>
      <c r="I346">
        <v>5</v>
      </c>
      <c r="J346">
        <v>5</v>
      </c>
      <c r="K346">
        <v>2</v>
      </c>
      <c r="L346">
        <v>1</v>
      </c>
      <c r="M346">
        <v>3</v>
      </c>
      <c r="O346">
        <v>1</v>
      </c>
      <c r="P346">
        <v>3</v>
      </c>
      <c r="Q346">
        <v>35</v>
      </c>
      <c r="R346">
        <v>2</v>
      </c>
      <c r="S346">
        <v>2</v>
      </c>
      <c r="T346">
        <v>2</v>
      </c>
      <c r="U346">
        <v>2</v>
      </c>
      <c r="V346">
        <v>6</v>
      </c>
      <c r="W346">
        <v>4</v>
      </c>
      <c r="X346">
        <v>3</v>
      </c>
      <c r="Y346">
        <v>2</v>
      </c>
      <c r="Z346">
        <v>2</v>
      </c>
      <c r="AA346">
        <v>1</v>
      </c>
      <c r="AB346">
        <v>6.8</v>
      </c>
      <c r="AC346">
        <v>2328</v>
      </c>
      <c r="AD346">
        <v>501</v>
      </c>
      <c r="AE346">
        <v>0.0025</v>
      </c>
      <c r="AF346">
        <v>2</v>
      </c>
      <c r="AG346">
        <v>4</v>
      </c>
      <c r="AH346">
        <v>27</v>
      </c>
      <c r="AI346">
        <v>107</v>
      </c>
      <c r="AJ346">
        <v>0</v>
      </c>
      <c r="AK346">
        <v>1</v>
      </c>
      <c r="AL346">
        <v>2</v>
      </c>
      <c r="AN346">
        <v>2.5</v>
      </c>
      <c r="AO346">
        <v>0</v>
      </c>
      <c r="AQ346">
        <v>9</v>
      </c>
      <c r="AR346">
        <v>109</v>
      </c>
      <c r="AS346">
        <v>1</v>
      </c>
      <c r="AT346">
        <v>2</v>
      </c>
      <c r="AU346">
        <v>6</v>
      </c>
      <c r="AV346">
        <v>1</v>
      </c>
      <c r="AW346">
        <v>2</v>
      </c>
      <c r="AY346">
        <v>2</v>
      </c>
      <c r="AZ346">
        <v>1</v>
      </c>
      <c r="BB346">
        <v>205</v>
      </c>
      <c r="BC346">
        <v>3</v>
      </c>
      <c r="BG346">
        <v>3</v>
      </c>
    </row>
    <row r="347" spans="1:59" ht="12.75">
      <c r="A347" t="s">
        <v>1128</v>
      </c>
      <c r="B347">
        <v>8</v>
      </c>
      <c r="C347" t="s">
        <v>462</v>
      </c>
      <c r="D347" t="s">
        <v>454</v>
      </c>
      <c r="E347" t="s">
        <v>1129</v>
      </c>
      <c r="F347">
        <v>2</v>
      </c>
      <c r="G347">
        <v>1971</v>
      </c>
      <c r="I347">
        <v>27</v>
      </c>
      <c r="J347">
        <v>27</v>
      </c>
      <c r="K347">
        <v>1</v>
      </c>
      <c r="L347">
        <v>2</v>
      </c>
      <c r="M347">
        <v>4</v>
      </c>
      <c r="O347">
        <v>2</v>
      </c>
      <c r="P347">
        <v>1</v>
      </c>
      <c r="Q347">
        <v>16</v>
      </c>
      <c r="R347">
        <v>2</v>
      </c>
      <c r="S347">
        <v>2</v>
      </c>
      <c r="T347">
        <v>2</v>
      </c>
      <c r="U347">
        <v>2</v>
      </c>
      <c r="V347">
        <v>6</v>
      </c>
      <c r="W347">
        <v>3</v>
      </c>
      <c r="X347">
        <v>2</v>
      </c>
      <c r="Y347">
        <v>3</v>
      </c>
      <c r="Z347">
        <v>1</v>
      </c>
      <c r="AA347">
        <v>1.47</v>
      </c>
      <c r="AB347">
        <v>1064</v>
      </c>
      <c r="AC347">
        <v>17</v>
      </c>
      <c r="AD347">
        <v>0.00149</v>
      </c>
      <c r="AE347">
        <v>2</v>
      </c>
      <c r="AF347">
        <v>4</v>
      </c>
      <c r="AG347">
        <v>16</v>
      </c>
      <c r="AH347">
        <v>16</v>
      </c>
      <c r="AI347">
        <v>0</v>
      </c>
      <c r="AP347">
        <v>5.5</v>
      </c>
      <c r="AQ347">
        <v>16</v>
      </c>
      <c r="AR347">
        <v>1</v>
      </c>
      <c r="AS347">
        <v>2</v>
      </c>
      <c r="AT347">
        <v>5</v>
      </c>
      <c r="AU347">
        <v>1</v>
      </c>
      <c r="AV347">
        <v>2</v>
      </c>
      <c r="AW347">
        <v>4</v>
      </c>
      <c r="AX347">
        <v>2</v>
      </c>
      <c r="AY347">
        <v>2</v>
      </c>
      <c r="BA347">
        <v>340</v>
      </c>
      <c r="BB347" t="s">
        <v>190</v>
      </c>
      <c r="BC347">
        <v>2</v>
      </c>
      <c r="BG347">
        <v>1</v>
      </c>
    </row>
    <row r="348" spans="1:59" ht="12.75">
      <c r="A348" t="s">
        <v>1130</v>
      </c>
      <c r="B348">
        <v>4</v>
      </c>
      <c r="C348" t="s">
        <v>1131</v>
      </c>
      <c r="D348" t="s">
        <v>660</v>
      </c>
      <c r="E348" t="s">
        <v>1132</v>
      </c>
      <c r="F348">
        <v>2</v>
      </c>
      <c r="G348" t="s">
        <v>1133</v>
      </c>
      <c r="H348">
        <v>5</v>
      </c>
      <c r="I348">
        <v>18</v>
      </c>
      <c r="J348">
        <v>27</v>
      </c>
      <c r="K348">
        <v>2</v>
      </c>
      <c r="L348">
        <v>1</v>
      </c>
      <c r="M348">
        <v>2</v>
      </c>
      <c r="N348">
        <v>24.6</v>
      </c>
      <c r="O348">
        <v>2</v>
      </c>
      <c r="P348">
        <v>2</v>
      </c>
      <c r="Q348">
        <v>52.3</v>
      </c>
      <c r="R348">
        <v>2</v>
      </c>
      <c r="S348">
        <v>2</v>
      </c>
      <c r="T348">
        <v>2</v>
      </c>
      <c r="U348">
        <v>2</v>
      </c>
      <c r="V348">
        <v>7</v>
      </c>
      <c r="W348">
        <v>7</v>
      </c>
      <c r="X348">
        <v>2</v>
      </c>
      <c r="Y348">
        <v>1</v>
      </c>
      <c r="Z348">
        <v>3</v>
      </c>
      <c r="AA348">
        <v>89.2</v>
      </c>
      <c r="AB348">
        <v>6663</v>
      </c>
      <c r="AC348">
        <v>501</v>
      </c>
      <c r="AD348">
        <v>0.0008</v>
      </c>
      <c r="AE348">
        <v>2</v>
      </c>
      <c r="AF348">
        <v>4</v>
      </c>
      <c r="AG348">
        <v>34</v>
      </c>
      <c r="AH348">
        <v>34</v>
      </c>
      <c r="AI348">
        <v>7</v>
      </c>
      <c r="AJ348">
        <v>1</v>
      </c>
      <c r="AK348">
        <v>2</v>
      </c>
      <c r="AL348">
        <v>45.4</v>
      </c>
      <c r="AM348">
        <v>1.7</v>
      </c>
      <c r="AO348">
        <v>83</v>
      </c>
      <c r="AP348">
        <v>16.6</v>
      </c>
      <c r="AQ348">
        <v>104.2</v>
      </c>
      <c r="AR348">
        <v>2</v>
      </c>
      <c r="AS348">
        <v>2</v>
      </c>
      <c r="AT348">
        <v>11</v>
      </c>
      <c r="AU348">
        <v>1</v>
      </c>
      <c r="AX348">
        <v>1</v>
      </c>
      <c r="AY348">
        <v>1</v>
      </c>
      <c r="BA348">
        <v>1029</v>
      </c>
      <c r="BG348">
        <v>2</v>
      </c>
    </row>
    <row r="349" spans="1:59" ht="12.75">
      <c r="A349" t="s">
        <v>1134</v>
      </c>
      <c r="B349">
        <v>5</v>
      </c>
      <c r="C349" t="s">
        <v>344</v>
      </c>
      <c r="D349" t="s">
        <v>348</v>
      </c>
      <c r="E349" t="s">
        <v>1135</v>
      </c>
      <c r="F349">
        <v>2</v>
      </c>
      <c r="G349">
        <v>1952</v>
      </c>
      <c r="H349">
        <v>3</v>
      </c>
      <c r="I349">
        <v>27</v>
      </c>
      <c r="J349">
        <v>38</v>
      </c>
      <c r="K349">
        <v>1</v>
      </c>
      <c r="L349">
        <v>1</v>
      </c>
      <c r="M349">
        <v>2</v>
      </c>
      <c r="N349" t="s">
        <v>190</v>
      </c>
      <c r="O349">
        <v>2</v>
      </c>
      <c r="P349">
        <v>3</v>
      </c>
      <c r="Q349">
        <v>49.5</v>
      </c>
      <c r="R349">
        <v>2</v>
      </c>
      <c r="S349">
        <v>2</v>
      </c>
      <c r="T349">
        <v>2</v>
      </c>
      <c r="U349">
        <v>2</v>
      </c>
      <c r="V349" t="s">
        <v>1136</v>
      </c>
      <c r="X349">
        <v>2</v>
      </c>
      <c r="Y349">
        <v>2</v>
      </c>
      <c r="Z349">
        <v>3</v>
      </c>
      <c r="AA349">
        <v>16.1</v>
      </c>
      <c r="AB349">
        <v>5170</v>
      </c>
      <c r="AC349">
        <v>501</v>
      </c>
      <c r="AD349">
        <v>0.00145</v>
      </c>
      <c r="AE349">
        <v>1</v>
      </c>
      <c r="AF349">
        <v>3</v>
      </c>
      <c r="AG349">
        <v>30</v>
      </c>
      <c r="AH349">
        <v>74</v>
      </c>
      <c r="AJ349">
        <v>1</v>
      </c>
      <c r="AK349">
        <v>2</v>
      </c>
      <c r="AL349">
        <v>2</v>
      </c>
      <c r="AM349">
        <v>2.9</v>
      </c>
      <c r="AO349">
        <v>0.36</v>
      </c>
      <c r="AP349">
        <v>19.6</v>
      </c>
      <c r="AQ349">
        <v>129</v>
      </c>
      <c r="AR349">
        <v>1</v>
      </c>
      <c r="AS349">
        <v>2</v>
      </c>
      <c r="AT349">
        <v>19.5</v>
      </c>
      <c r="AW349">
        <v>1</v>
      </c>
      <c r="AX349">
        <v>1</v>
      </c>
      <c r="BA349">
        <v>629</v>
      </c>
      <c r="BB349">
        <v>3</v>
      </c>
      <c r="BG349">
        <v>3</v>
      </c>
    </row>
    <row r="350" spans="1:59" ht="12.75">
      <c r="A350" t="s">
        <v>1137</v>
      </c>
      <c r="B350">
        <v>5</v>
      </c>
      <c r="C350" t="s">
        <v>351</v>
      </c>
      <c r="D350" t="s">
        <v>1020</v>
      </c>
      <c r="E350" t="s">
        <v>1138</v>
      </c>
      <c r="F350">
        <v>1</v>
      </c>
      <c r="G350">
        <v>1955</v>
      </c>
      <c r="H350">
        <v>3</v>
      </c>
      <c r="I350">
        <v>19</v>
      </c>
      <c r="J350">
        <v>27</v>
      </c>
      <c r="K350">
        <v>2</v>
      </c>
      <c r="L350">
        <v>1</v>
      </c>
      <c r="M350">
        <v>2</v>
      </c>
      <c r="O350">
        <v>2</v>
      </c>
      <c r="P350">
        <v>3</v>
      </c>
      <c r="Q350">
        <v>62.92</v>
      </c>
      <c r="R350">
        <v>2</v>
      </c>
      <c r="S350">
        <v>2</v>
      </c>
      <c r="T350">
        <v>1</v>
      </c>
      <c r="U350">
        <v>2</v>
      </c>
      <c r="V350">
        <v>5</v>
      </c>
      <c r="X350">
        <v>1</v>
      </c>
      <c r="Y350">
        <v>1</v>
      </c>
      <c r="Z350">
        <v>3</v>
      </c>
      <c r="AA350">
        <v>189.1</v>
      </c>
      <c r="AB350">
        <v>8954</v>
      </c>
      <c r="AC350">
        <v>501</v>
      </c>
      <c r="AD350">
        <v>0.00028</v>
      </c>
      <c r="AE350">
        <v>1</v>
      </c>
      <c r="AF350">
        <v>3</v>
      </c>
      <c r="AG350">
        <v>111</v>
      </c>
      <c r="AH350">
        <v>133.8</v>
      </c>
      <c r="AJ350">
        <v>2</v>
      </c>
      <c r="AK350">
        <v>2</v>
      </c>
      <c r="AL350">
        <v>2.5</v>
      </c>
      <c r="AM350">
        <v>2.5</v>
      </c>
      <c r="AP350">
        <v>14</v>
      </c>
      <c r="AQ350">
        <v>70</v>
      </c>
      <c r="AS350">
        <v>2</v>
      </c>
      <c r="AW350" t="s">
        <v>492</v>
      </c>
      <c r="AX350">
        <v>3</v>
      </c>
      <c r="AY350">
        <v>1</v>
      </c>
      <c r="BA350">
        <v>700</v>
      </c>
      <c r="BB350">
        <v>3</v>
      </c>
      <c r="BG350">
        <v>3</v>
      </c>
    </row>
    <row r="351" spans="1:59" ht="12.75">
      <c r="A351" t="s">
        <v>1139</v>
      </c>
      <c r="B351">
        <v>7</v>
      </c>
      <c r="C351" t="s">
        <v>769</v>
      </c>
      <c r="D351" t="s">
        <v>776</v>
      </c>
      <c r="E351" t="s">
        <v>1140</v>
      </c>
      <c r="F351">
        <v>2</v>
      </c>
      <c r="G351">
        <v>1959</v>
      </c>
      <c r="H351">
        <v>5</v>
      </c>
      <c r="I351">
        <v>25</v>
      </c>
      <c r="J351">
        <v>27</v>
      </c>
      <c r="L351">
        <v>1</v>
      </c>
      <c r="M351">
        <v>1</v>
      </c>
      <c r="P351">
        <v>6</v>
      </c>
      <c r="Q351">
        <v>76</v>
      </c>
      <c r="R351">
        <v>2</v>
      </c>
      <c r="S351">
        <v>2</v>
      </c>
      <c r="T351">
        <v>2</v>
      </c>
      <c r="U351">
        <v>2</v>
      </c>
      <c r="Y351">
        <v>1</v>
      </c>
      <c r="Z351">
        <v>3</v>
      </c>
      <c r="AA351">
        <v>139</v>
      </c>
      <c r="AB351">
        <v>67000</v>
      </c>
      <c r="AD351">
        <v>0.0005</v>
      </c>
      <c r="AE351">
        <v>1</v>
      </c>
      <c r="AF351">
        <v>3</v>
      </c>
      <c r="AG351">
        <v>191</v>
      </c>
      <c r="AH351">
        <v>191</v>
      </c>
      <c r="AI351">
        <v>0</v>
      </c>
      <c r="AJ351">
        <v>2</v>
      </c>
      <c r="AK351">
        <v>2</v>
      </c>
      <c r="AM351">
        <v>3.5</v>
      </c>
      <c r="AN351">
        <v>60</v>
      </c>
      <c r="AP351">
        <v>30</v>
      </c>
      <c r="AQ351">
        <v>392</v>
      </c>
      <c r="AS351">
        <v>2</v>
      </c>
      <c r="AT351">
        <v>20</v>
      </c>
      <c r="AX351">
        <v>1</v>
      </c>
      <c r="BG351">
        <v>6</v>
      </c>
    </row>
    <row r="352" spans="1:59" ht="12.75">
      <c r="A352" t="s">
        <v>1141</v>
      </c>
      <c r="B352">
        <v>7</v>
      </c>
      <c r="C352" t="s">
        <v>784</v>
      </c>
      <c r="D352" t="s">
        <v>1142</v>
      </c>
      <c r="E352" t="s">
        <v>1143</v>
      </c>
      <c r="F352">
        <v>3</v>
      </c>
      <c r="H352">
        <v>5</v>
      </c>
      <c r="I352">
        <v>30</v>
      </c>
      <c r="J352">
        <v>33</v>
      </c>
      <c r="L352">
        <v>1</v>
      </c>
      <c r="M352">
        <v>1</v>
      </c>
      <c r="P352">
        <v>28</v>
      </c>
      <c r="Q352">
        <v>83</v>
      </c>
      <c r="R352">
        <v>3</v>
      </c>
      <c r="S352">
        <v>2</v>
      </c>
      <c r="T352">
        <v>1</v>
      </c>
      <c r="U352">
        <v>2</v>
      </c>
      <c r="Y352">
        <v>3</v>
      </c>
      <c r="Z352">
        <v>3</v>
      </c>
      <c r="AA352">
        <v>482</v>
      </c>
      <c r="AB352">
        <v>336100</v>
      </c>
      <c r="AD352">
        <v>0.00038</v>
      </c>
      <c r="AE352">
        <v>1</v>
      </c>
      <c r="AF352">
        <v>3</v>
      </c>
      <c r="AG352">
        <v>850</v>
      </c>
      <c r="AH352">
        <v>850</v>
      </c>
      <c r="AI352">
        <v>0</v>
      </c>
      <c r="AJ352" t="s">
        <v>1144</v>
      </c>
      <c r="AK352">
        <v>2</v>
      </c>
      <c r="AL352">
        <v>0.5</v>
      </c>
      <c r="AM352">
        <v>6</v>
      </c>
      <c r="AP352">
        <v>50</v>
      </c>
      <c r="AQ352">
        <v>2705</v>
      </c>
      <c r="AR352">
        <v>3</v>
      </c>
      <c r="AS352">
        <v>2</v>
      </c>
      <c r="AX352">
        <v>1</v>
      </c>
      <c r="AY352">
        <v>2</v>
      </c>
      <c r="BA352">
        <v>7000</v>
      </c>
      <c r="BB352">
        <v>3</v>
      </c>
      <c r="BC352">
        <v>1</v>
      </c>
      <c r="BG352" t="s">
        <v>190</v>
      </c>
    </row>
  </sheetData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Operations</dc:creator>
  <cp:keywords/>
  <dc:description/>
  <cp:lastModifiedBy>jbsharpe</cp:lastModifiedBy>
  <dcterms:modified xsi:type="dcterms:W3CDTF">2005-05-06T16:06:22Z</dcterms:modified>
  <cp:category/>
  <cp:version/>
  <cp:contentType/>
  <cp:contentStatus/>
</cp:coreProperties>
</file>