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<sst xmlns="http://schemas.openxmlformats.org/spreadsheetml/2006/main" count="118" uniqueCount="108">
  <si>
    <t>Effective 10/1/2006</t>
  </si>
  <si>
    <t>C&amp;ILO - Commercial and Industrial Lighting Schedule (ESO) - FY07</t>
  </si>
  <si>
    <t>Street Address:</t>
  </si>
  <si>
    <t>Project Name:</t>
  </si>
  <si>
    <t>Facility City:</t>
  </si>
  <si>
    <t>Invoice # :</t>
  </si>
  <si>
    <t>Existing Equipment</t>
  </si>
  <si>
    <t>Measure Description</t>
  </si>
  <si>
    <t>Incentive Per Unit</t>
  </si>
  <si>
    <t>Number of Units</t>
  </si>
  <si>
    <t>Total by Measure</t>
  </si>
  <si>
    <t>A</t>
  </si>
  <si>
    <t>High Performance T8 Fluorescent Lamps and Electronic Ballast</t>
  </si>
  <si>
    <t>T12 Fluorescent,</t>
  </si>
  <si>
    <r>
      <t xml:space="preserve">Includes T8, 2' to 8' lamps:  </t>
    </r>
    <r>
      <rPr>
        <i/>
        <u val="single"/>
        <sz val="10"/>
        <rFont val="Arial"/>
        <family val="2"/>
      </rPr>
      <t>Ballast:</t>
    </r>
    <r>
      <rPr>
        <i/>
        <sz val="10"/>
        <rFont val="Arial"/>
        <family val="2"/>
      </rPr>
      <t xml:space="preserve"> PF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>95%, THD</t>
    </r>
    <r>
      <rPr>
        <i/>
        <u val="single"/>
        <sz val="10"/>
        <rFont val="Arial"/>
        <family val="2"/>
      </rPr>
      <t>&lt;</t>
    </r>
    <r>
      <rPr>
        <i/>
        <sz val="10"/>
        <rFont val="Arial"/>
        <family val="2"/>
      </rPr>
      <t xml:space="preserve">20%.  </t>
    </r>
    <r>
      <rPr>
        <i/>
        <u val="single"/>
        <sz val="10"/>
        <rFont val="Arial"/>
        <family val="2"/>
      </rPr>
      <t>Lamp:</t>
    </r>
    <r>
      <rPr>
        <i/>
        <sz val="10"/>
        <rFont val="Arial"/>
        <family val="2"/>
      </rPr>
      <t xml:space="preserve"> Lumen Maint.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>94%, CRI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>80,
lamp life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>24,000 hrs, (4' lamp&lt;5000K, lumens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>3,100) or (4' lamp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>5000K, lumens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 xml:space="preserve">3,000),   </t>
    </r>
    <r>
      <rPr>
        <b/>
        <i/>
        <sz val="10"/>
        <rFont val="Arial"/>
        <family val="2"/>
      </rPr>
      <t>Initial System Lumens/Watt</t>
    </r>
    <r>
      <rPr>
        <b/>
        <i/>
        <u val="single"/>
        <sz val="10"/>
        <rFont val="Arial"/>
        <family val="2"/>
      </rPr>
      <t>&gt;</t>
    </r>
    <r>
      <rPr>
        <b/>
        <i/>
        <sz val="10"/>
        <rFont val="Arial"/>
        <family val="2"/>
      </rPr>
      <t xml:space="preserve">95.  See the CEE List of qualifying products for additional guidance.   Refer to the following link:  http://www.cee1.org/com/com-lt/com-lt-prod.pdf  </t>
    </r>
  </si>
  <si>
    <t>T8 De-Lamp,</t>
  </si>
  <si>
    <t>1 lamp and electronic ballast (15 to 44 input watts)</t>
  </si>
  <si>
    <t>2 to 4 lamps and electronic ballast (45 to 114 input watts)</t>
  </si>
  <si>
    <t>Incandescent,</t>
  </si>
  <si>
    <t>B</t>
  </si>
  <si>
    <t>T8 or T5 Fluorescent Lamps and Standard Electronic Ballast</t>
  </si>
  <si>
    <t>or</t>
  </si>
  <si>
    <r>
      <t xml:space="preserve">Includes T8 and T5, 2' to 8' lamps. </t>
    </r>
    <r>
      <rPr>
        <i/>
        <u val="single"/>
        <sz val="10"/>
        <rFont val="Arial"/>
        <family val="2"/>
      </rPr>
      <t>Ballast:</t>
    </r>
    <r>
      <rPr>
        <i/>
        <sz val="10"/>
        <rFont val="Arial"/>
        <family val="2"/>
      </rPr>
      <t xml:space="preserve"> PF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>90%, THD</t>
    </r>
    <r>
      <rPr>
        <i/>
        <u val="single"/>
        <sz val="10"/>
        <rFont val="Arial"/>
        <family val="2"/>
      </rPr>
      <t>&lt;</t>
    </r>
    <r>
      <rPr>
        <i/>
        <sz val="10"/>
        <rFont val="Arial"/>
        <family val="2"/>
      </rPr>
      <t xml:space="preserve">20%.  </t>
    </r>
    <r>
      <rPr>
        <i/>
        <u val="single"/>
        <sz val="10"/>
        <rFont val="Arial"/>
        <family val="2"/>
      </rPr>
      <t>Lamp:</t>
    </r>
    <r>
      <rPr>
        <i/>
        <sz val="10"/>
        <rFont val="Arial"/>
        <family val="2"/>
      </rPr>
      <t xml:space="preserve"> Lumen Maint.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>90%,
 CRI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>80, 4' lamp lumens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>2,800, 4' lamp life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 xml:space="preserve">20,000 hrs, </t>
    </r>
    <r>
      <rPr>
        <b/>
        <i/>
        <sz val="10"/>
        <rFont val="Arial"/>
        <family val="2"/>
      </rPr>
      <t xml:space="preserve">Initial System Lumens/Watt </t>
    </r>
    <r>
      <rPr>
        <b/>
        <i/>
        <u val="single"/>
        <sz val="10"/>
        <rFont val="Arial"/>
        <family val="2"/>
      </rPr>
      <t>&gt;</t>
    </r>
    <r>
      <rPr>
        <b/>
        <i/>
        <sz val="10"/>
        <rFont val="Arial"/>
        <family val="2"/>
      </rPr>
      <t xml:space="preserve"> 80</t>
    </r>
  </si>
  <si>
    <t>Mercury Vapor</t>
  </si>
  <si>
    <t>1 lamp and standard electronic ballast (15 to 44 input watts)</t>
  </si>
  <si>
    <t>2 to 4 lamps and standard electronic ballast (45 to 114 input watts)</t>
  </si>
  <si>
    <t>C</t>
  </si>
  <si>
    <t xml:space="preserve">Hardwired Compact Fluorescent </t>
  </si>
  <si>
    <r>
      <t xml:space="preserve">Hardwired ballast and replaceable lamp, CRI 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 xml:space="preserve"> 80, see Specifications for lumens/Watt requirement</t>
    </r>
  </si>
  <si>
    <t>7 to 49 Watts  (Nominal Lamp Watts)</t>
  </si>
  <si>
    <t>50 to 99 Watts</t>
  </si>
  <si>
    <t>D</t>
  </si>
  <si>
    <t>Ceramic Metal Halide Luminaire  (New Fixture)</t>
  </si>
  <si>
    <r>
      <t xml:space="preserve">CRI 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 xml:space="preserve"> 80, lumen maintenance ≥ 80%, and maximum color shift over life of lamp ≤ 200K</t>
    </r>
  </si>
  <si>
    <t>Incandescent</t>
  </si>
  <si>
    <t>20 to 100 Watts (Nominal Lamp Watts)</t>
  </si>
  <si>
    <t>101 to 250 Watts</t>
  </si>
  <si>
    <t>E</t>
  </si>
  <si>
    <t>Screw-in Compact Fluorescent Lamps  (Lamp Only)</t>
  </si>
  <si>
    <t>Includes one Piece or Modular, Energy Star compliant where applicable. Includes Cold Cathode Lamps.</t>
  </si>
  <si>
    <t>3 to 24 Watts (Nominal Lamp Watts)</t>
  </si>
  <si>
    <t>25 to 45 Watts</t>
  </si>
  <si>
    <t>over 45 Watts</t>
  </si>
  <si>
    <t>F</t>
  </si>
  <si>
    <t>LED or Cold Cathode Signs</t>
  </si>
  <si>
    <t>Energy Star compliant where applicable, Input Watts &lt; 5</t>
  </si>
  <si>
    <t>Retrofit kit or Replace existing incandescent sign</t>
  </si>
  <si>
    <t>G</t>
  </si>
  <si>
    <t xml:space="preserve">Induction Lamp Luminaire  </t>
  </si>
  <si>
    <r>
      <t xml:space="preserve">Lamp Life 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 xml:space="preserve"> 80,000 hours, CRI 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 xml:space="preserve"> 80</t>
    </r>
  </si>
  <si>
    <t>100 Watts or less (Nominal Lamp Watts)</t>
  </si>
  <si>
    <t>over 100 Watts</t>
  </si>
  <si>
    <t>H</t>
  </si>
  <si>
    <t>High Output Fluorescent Luminaire  (New Fixture)</t>
  </si>
  <si>
    <t>HO/VHO T12</t>
  </si>
  <si>
    <r>
      <t>Includes</t>
    </r>
    <r>
      <rPr>
        <i/>
        <sz val="10"/>
        <color indexed="8"/>
        <rFont val="Arial"/>
        <family val="2"/>
      </rPr>
      <t xml:space="preserve"> T8, T5, long twin tube T5</t>
    </r>
    <r>
      <rPr>
        <i/>
        <sz val="10"/>
        <rFont val="Arial"/>
        <family val="2"/>
      </rPr>
      <t xml:space="preserve">; 4' and 8'.  </t>
    </r>
    <r>
      <rPr>
        <i/>
        <u val="single"/>
        <sz val="10"/>
        <color indexed="8"/>
        <rFont val="Arial"/>
        <family val="2"/>
      </rPr>
      <t>Ballast:</t>
    </r>
    <r>
      <rPr>
        <i/>
        <sz val="10"/>
        <color indexed="8"/>
        <rFont val="Arial"/>
        <family val="2"/>
      </rPr>
      <t xml:space="preserve"> PF</t>
    </r>
    <r>
      <rPr>
        <i/>
        <u val="single"/>
        <sz val="10"/>
        <color indexed="8"/>
        <rFont val="Arial"/>
        <family val="2"/>
      </rPr>
      <t>&gt;</t>
    </r>
    <r>
      <rPr>
        <i/>
        <sz val="10"/>
        <color indexed="8"/>
        <rFont val="Arial"/>
        <family val="2"/>
      </rPr>
      <t>90%, THD</t>
    </r>
    <r>
      <rPr>
        <i/>
        <u val="single"/>
        <sz val="10"/>
        <color indexed="8"/>
        <rFont val="Arial"/>
        <family val="2"/>
      </rPr>
      <t>&lt;</t>
    </r>
    <r>
      <rPr>
        <i/>
        <sz val="10"/>
        <color indexed="8"/>
        <rFont val="Arial"/>
        <family val="2"/>
      </rPr>
      <t xml:space="preserve">20%.  
</t>
    </r>
    <r>
      <rPr>
        <i/>
        <u val="single"/>
        <sz val="10"/>
        <color indexed="8"/>
        <rFont val="Arial"/>
        <family val="2"/>
      </rPr>
      <t>Lamp:</t>
    </r>
    <r>
      <rPr>
        <i/>
        <sz val="10"/>
        <color indexed="8"/>
        <rFont val="Arial"/>
        <family val="2"/>
      </rPr>
      <t xml:space="preserve"> Lumen Maint.</t>
    </r>
    <r>
      <rPr>
        <i/>
        <u val="single"/>
        <sz val="10"/>
        <color indexed="8"/>
        <rFont val="Arial"/>
        <family val="2"/>
      </rPr>
      <t>&gt;</t>
    </r>
    <r>
      <rPr>
        <i/>
        <sz val="10"/>
        <color indexed="8"/>
        <rFont val="Arial"/>
        <family val="2"/>
      </rPr>
      <t>90%, C</t>
    </r>
    <r>
      <rPr>
        <i/>
        <sz val="10"/>
        <rFont val="Arial"/>
        <family val="2"/>
      </rPr>
      <t>RI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>80, lamp life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 xml:space="preserve">18,000 hrs,  </t>
    </r>
    <r>
      <rPr>
        <b/>
        <i/>
        <sz val="10"/>
        <rFont val="Arial"/>
        <family val="2"/>
      </rPr>
      <t xml:space="preserve">Initial System Lumens/Watt </t>
    </r>
    <r>
      <rPr>
        <b/>
        <i/>
        <u val="single"/>
        <sz val="10"/>
        <rFont val="Arial"/>
        <family val="2"/>
      </rPr>
      <t>&gt;</t>
    </r>
    <r>
      <rPr>
        <b/>
        <i/>
        <sz val="10"/>
        <rFont val="Arial"/>
        <family val="2"/>
      </rPr>
      <t xml:space="preserve"> 80</t>
    </r>
  </si>
  <si>
    <t>85 to 129 Watts (Ballast Input Watts)</t>
  </si>
  <si>
    <t>MV / HPS</t>
  </si>
  <si>
    <t>130 to 189 Watts</t>
  </si>
  <si>
    <t>190 to 249 Watts</t>
  </si>
  <si>
    <t>Probe-Start</t>
  </si>
  <si>
    <t>250 to 600 Watts</t>
  </si>
  <si>
    <t>Metal Halide</t>
  </si>
  <si>
    <t>I</t>
  </si>
  <si>
    <t xml:space="preserve"> Pulse Start Metal Halide Luminaire  (New Fixture)</t>
  </si>
  <si>
    <r>
      <t xml:space="preserve">Lamp Life 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 xml:space="preserve"> 20,000 hrs., Lumen Maint. 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 xml:space="preserve"> 75%, CRI 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 xml:space="preserve"> 65,  </t>
    </r>
    <r>
      <rPr>
        <b/>
        <i/>
        <sz val="10"/>
        <rFont val="Arial"/>
        <family val="2"/>
      </rPr>
      <t xml:space="preserve">Initial System Lumens/Watt </t>
    </r>
    <r>
      <rPr>
        <b/>
        <i/>
        <u val="single"/>
        <sz val="10"/>
        <rFont val="Arial"/>
        <family val="2"/>
      </rPr>
      <t>&gt;</t>
    </r>
    <r>
      <rPr>
        <b/>
        <i/>
        <sz val="10"/>
        <rFont val="Arial"/>
        <family val="2"/>
      </rPr>
      <t xml:space="preserve"> 89</t>
    </r>
  </si>
  <si>
    <t>300 to 399 Watts (Nominal Lamp Watts)</t>
  </si>
  <si>
    <t>400 to 750 Watts</t>
  </si>
  <si>
    <t>Manual Control</t>
  </si>
  <si>
    <t>J</t>
  </si>
  <si>
    <t>Occupancy Sensors and/or Timers</t>
  </si>
  <si>
    <t>Includes infrared, ultrasonic &amp; dual-technology sensors and/or Timers</t>
  </si>
  <si>
    <t>100 to 200 Watts controlled</t>
  </si>
  <si>
    <t>over 200 Watts controlled</t>
  </si>
  <si>
    <t>K</t>
  </si>
  <si>
    <t>Retrofit High Output Fixtures with T8 Lamps &amp; Ballasts</t>
  </si>
  <si>
    <t>'8' T12 HO/VHO</t>
  </si>
  <si>
    <r>
      <t xml:space="preserve">Includes lamp/ballast retrofits &amp; kits;  </t>
    </r>
    <r>
      <rPr>
        <i/>
        <u val="single"/>
        <sz val="10"/>
        <rFont val="Arial"/>
        <family val="2"/>
      </rPr>
      <t>Ballast:</t>
    </r>
    <r>
      <rPr>
        <i/>
        <sz val="10"/>
        <rFont val="Arial"/>
        <family val="2"/>
      </rPr>
      <t xml:space="preserve"> PF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>90%, THD</t>
    </r>
    <r>
      <rPr>
        <i/>
        <u val="single"/>
        <sz val="10"/>
        <rFont val="Arial"/>
        <family val="2"/>
      </rPr>
      <t>&lt;</t>
    </r>
    <r>
      <rPr>
        <i/>
        <sz val="10"/>
        <rFont val="Arial"/>
        <family val="2"/>
      </rPr>
      <t xml:space="preserve">20%.  </t>
    </r>
    <r>
      <rPr>
        <i/>
        <u val="single"/>
        <sz val="10"/>
        <rFont val="Arial"/>
        <family val="2"/>
      </rPr>
      <t>Lamp:</t>
    </r>
    <r>
      <rPr>
        <i/>
        <sz val="10"/>
        <rFont val="Arial"/>
        <family val="2"/>
      </rPr>
      <t xml:space="preserve"> 8'  or 4' T8  Slimline or HO.  Lumen Maint.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>90%, CRI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>80, lamp life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 xml:space="preserve">18,000 hrs,  </t>
    </r>
    <r>
      <rPr>
        <b/>
        <i/>
        <sz val="10"/>
        <rFont val="Arial"/>
        <family val="2"/>
      </rPr>
      <t xml:space="preserve">Initial System Lumens/Watt </t>
    </r>
    <r>
      <rPr>
        <b/>
        <i/>
        <u val="single"/>
        <sz val="10"/>
        <rFont val="Arial"/>
        <family val="2"/>
      </rPr>
      <t>&gt;</t>
    </r>
    <r>
      <rPr>
        <b/>
        <i/>
        <sz val="10"/>
        <rFont val="Arial"/>
        <family val="2"/>
      </rPr>
      <t xml:space="preserve"> 80</t>
    </r>
  </si>
  <si>
    <t>4' HO de-lamp</t>
  </si>
  <si>
    <t xml:space="preserve">1 T8 8' lamp and standard electronic high output ballast </t>
  </si>
  <si>
    <t>(2 to 6) 4' T8 lamps and standard electronic high output ballast</t>
  </si>
  <si>
    <t>L</t>
  </si>
  <si>
    <t>Retrofit Very High Output Fixtures with T5 Lamps &amp; Ballasts</t>
  </si>
  <si>
    <t>''8' T12</t>
  </si>
  <si>
    <r>
      <t xml:space="preserve">Includes lamp/ballast retrofits only;  </t>
    </r>
    <r>
      <rPr>
        <i/>
        <u val="single"/>
        <sz val="10"/>
        <rFont val="Arial"/>
        <family val="2"/>
      </rPr>
      <t>Ballast:</t>
    </r>
    <r>
      <rPr>
        <i/>
        <sz val="10"/>
        <rFont val="Arial"/>
        <family val="2"/>
      </rPr>
      <t xml:space="preserve"> PF 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 xml:space="preserve"> 90%,THD </t>
    </r>
    <r>
      <rPr>
        <i/>
        <u val="single"/>
        <sz val="10"/>
        <rFont val="Arial"/>
        <family val="2"/>
      </rPr>
      <t>&lt;</t>
    </r>
    <r>
      <rPr>
        <i/>
        <sz val="10"/>
        <rFont val="Arial"/>
        <family val="2"/>
      </rPr>
      <t xml:space="preserve"> 20%.  </t>
    </r>
    <r>
      <rPr>
        <i/>
        <u val="single"/>
        <sz val="10"/>
        <rFont val="Arial"/>
        <family val="2"/>
      </rPr>
      <t>Lamp:</t>
    </r>
    <r>
      <rPr>
        <i/>
        <sz val="10"/>
        <rFont val="Arial"/>
        <family val="2"/>
      </rPr>
      <t xml:space="preserve"> 4' T5 HO.  Lumen Maint.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 xml:space="preserve">90%, CRI 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 xml:space="preserve"> 80, lamp life 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 xml:space="preserve"> 20,000 hrs,  </t>
    </r>
    <r>
      <rPr>
        <b/>
        <i/>
        <sz val="10"/>
        <rFont val="Arial"/>
        <family val="2"/>
      </rPr>
      <t xml:space="preserve">Initial System Lumens/Watt </t>
    </r>
    <r>
      <rPr>
        <b/>
        <i/>
        <u val="single"/>
        <sz val="10"/>
        <rFont val="Arial"/>
        <family val="2"/>
      </rPr>
      <t>&gt;</t>
    </r>
    <r>
      <rPr>
        <b/>
        <i/>
        <sz val="10"/>
        <rFont val="Arial"/>
        <family val="2"/>
      </rPr>
      <t xml:space="preserve"> 80</t>
    </r>
  </si>
  <si>
    <t>VHO</t>
  </si>
  <si>
    <t xml:space="preserve">2 T5 lamps and high output ballast </t>
  </si>
  <si>
    <t>3 to 4 T5 lamps and high output ballast</t>
  </si>
  <si>
    <t>M</t>
  </si>
  <si>
    <t xml:space="preserve">Other "one time" measure with pre-approval from BPA </t>
  </si>
  <si>
    <t xml:space="preserve">Any existing </t>
  </si>
  <si>
    <t>Includes lighting measures that are not on the above list (A-L).  One-time deemed credit/reimbursement can be given to measures that receive pre-approval from BPA.</t>
  </si>
  <si>
    <t>condition</t>
  </si>
  <si>
    <t>Put measure description here and deemed value in next cell&gt;&gt;</t>
  </si>
  <si>
    <t>A. Incentive Item Total ($):</t>
  </si>
  <si>
    <t>B. Total Project Cost:</t>
  </si>
  <si>
    <t>C. 70% of Project Cost:</t>
  </si>
  <si>
    <t>D. Reimbursement/Credit = Lower of "A" or "C" above:</t>
  </si>
  <si>
    <t>Percent (%) Wattage Reduction:</t>
  </si>
  <si>
    <t>Annual kWh Savings:</t>
  </si>
  <si>
    <t>Useful Information</t>
  </si>
  <si>
    <t>1. Has the installed equipment met the project requirements and specifications?</t>
  </si>
  <si>
    <t>(yes/no)</t>
  </si>
  <si>
    <t>2. Are the measures listed properly installed and operating?</t>
  </si>
  <si>
    <t>3. Has the Sub-Project achieved a 30% or greater Wattage Reduction or kWh reduction?</t>
  </si>
  <si>
    <t>4. Have invoices been labeled with the unique identifying number from the RTF reporting system?</t>
  </si>
  <si>
    <t>Completed By:________________________________________________</t>
  </si>
  <si>
    <t>Date: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</si>
</sst>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\ h:mm"/>
    <numFmt numFmtId="165" formatCode="&quot;$&quot;#,##0"/>
    <numFmt numFmtId="166" formatCode="m/d/yy\ h:mm\ AM/PM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>
      <alignment/>
      <protection/>
    </xf>
    <xf numFmtId="0" fontId="7" fillId="0" borderId="0">
      <alignment horizontal="center" wrapText="1"/>
      <protection/>
    </xf>
    <xf numFmtId="0" fontId="10" fillId="2" borderId="1">
      <alignment horizontal="left"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0" fontId="0" fillId="0" borderId="2" xfId="0" applyFont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/>
      <protection/>
    </xf>
    <xf numFmtId="0" fontId="0" fillId="0" borderId="6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right"/>
      <protection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left" vertical="center"/>
    </xf>
    <xf numFmtId="0" fontId="0" fillId="0" borderId="8" xfId="0" applyFont="1" applyBorder="1" applyAlignment="1">
      <alignment horizontal="center"/>
    </xf>
    <xf numFmtId="0" fontId="6" fillId="0" borderId="9" xfId="2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center"/>
      <protection/>
    </xf>
    <xf numFmtId="0" fontId="1" fillId="0" borderId="11" xfId="20" applyFont="1" applyBorder="1" applyAlignment="1" applyProtection="1" quotePrefix="1">
      <alignment horizontal="center" vertical="center" wrapText="1"/>
      <protection/>
    </xf>
    <xf numFmtId="0" fontId="6" fillId="0" borderId="12" xfId="20" applyFont="1" applyBorder="1" applyAlignment="1" applyProtection="1">
      <alignment horizontal="center" wrapText="1"/>
      <protection/>
    </xf>
    <xf numFmtId="0" fontId="6" fillId="0" borderId="13" xfId="20" applyFont="1" applyBorder="1" applyAlignment="1" applyProtection="1">
      <alignment horizontal="center" wrapText="1"/>
      <protection/>
    </xf>
    <xf numFmtId="0" fontId="9" fillId="0" borderId="14" xfId="0" applyFont="1" applyBorder="1" applyAlignment="1" applyProtection="1" quotePrefix="1">
      <alignment horizontal="center" wrapText="1"/>
      <protection/>
    </xf>
    <xf numFmtId="164" fontId="10" fillId="2" borderId="15" xfId="19" applyFont="1" applyFill="1" applyBorder="1" applyAlignment="1" applyProtection="1" quotePrefix="1">
      <alignment horizontal="center" vertical="center"/>
      <protection/>
    </xf>
    <xf numFmtId="164" fontId="12" fillId="0" borderId="0" xfId="19" applyFont="1" applyFill="1" applyBorder="1" applyAlignment="1" applyProtection="1">
      <alignment horizontal="center" vertical="center"/>
      <protection/>
    </xf>
    <xf numFmtId="164" fontId="12" fillId="0" borderId="16" xfId="19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 quotePrefix="1">
      <alignment horizontal="left" indent="1"/>
      <protection/>
    </xf>
    <xf numFmtId="5" fontId="16" fillId="0" borderId="18" xfId="0" applyNumberFormat="1" applyFont="1" applyBorder="1" applyAlignment="1">
      <alignment horizontal="center"/>
    </xf>
    <xf numFmtId="0" fontId="16" fillId="3" borderId="18" xfId="0" applyFont="1" applyFill="1" applyBorder="1" applyAlignment="1" applyProtection="1">
      <alignment horizontal="center"/>
      <protection locked="0"/>
    </xf>
    <xf numFmtId="6" fontId="16" fillId="0" borderId="19" xfId="0" applyNumberFormat="1" applyFont="1" applyFill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/>
      <protection/>
    </xf>
    <xf numFmtId="5" fontId="16" fillId="0" borderId="21" xfId="0" applyNumberFormat="1" applyFont="1" applyBorder="1" applyAlignment="1">
      <alignment horizontal="center"/>
    </xf>
    <xf numFmtId="0" fontId="16" fillId="3" borderId="21" xfId="0" applyFont="1" applyFill="1" applyBorder="1" applyAlignment="1" applyProtection="1">
      <alignment horizontal="center"/>
      <protection locked="0"/>
    </xf>
    <xf numFmtId="6" fontId="16" fillId="0" borderId="22" xfId="0" applyNumberFormat="1" applyFont="1" applyFill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5" fontId="16" fillId="0" borderId="23" xfId="0" applyNumberFormat="1" applyFont="1" applyBorder="1" applyAlignment="1">
      <alignment horizontal="center"/>
    </xf>
    <xf numFmtId="0" fontId="16" fillId="3" borderId="24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5" fontId="16" fillId="0" borderId="27" xfId="0" applyNumberFormat="1" applyFont="1" applyBorder="1" applyAlignment="1">
      <alignment horizontal="center"/>
    </xf>
    <xf numFmtId="0" fontId="16" fillId="3" borderId="28" xfId="0" applyFont="1" applyFill="1" applyBorder="1" applyAlignment="1" applyProtection="1">
      <alignment horizontal="center"/>
      <protection locked="0"/>
    </xf>
    <xf numFmtId="6" fontId="16" fillId="0" borderId="29" xfId="0" applyNumberFormat="1" applyFont="1" applyFill="1" applyBorder="1" applyAlignment="1" applyProtection="1">
      <alignment horizontal="center"/>
      <protection/>
    </xf>
    <xf numFmtId="5" fontId="16" fillId="0" borderId="24" xfId="0" applyNumberFormat="1" applyFont="1" applyFill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/>
    </xf>
    <xf numFmtId="5" fontId="16" fillId="0" borderId="28" xfId="0" applyNumberFormat="1" applyFont="1" applyBorder="1" applyAlignment="1">
      <alignment horizontal="center"/>
    </xf>
    <xf numFmtId="0" fontId="9" fillId="0" borderId="14" xfId="0" applyFont="1" applyBorder="1" applyAlignment="1" applyProtection="1" quotePrefix="1">
      <alignment horizontal="center"/>
      <protection/>
    </xf>
    <xf numFmtId="6" fontId="0" fillId="0" borderId="0" xfId="0" applyNumberFormat="1" applyFont="1" applyBorder="1" applyAlignment="1" applyProtection="1">
      <alignment horizontal="center"/>
      <protection/>
    </xf>
    <xf numFmtId="6" fontId="16" fillId="0" borderId="30" xfId="0" applyNumberFormat="1" applyFont="1" applyFill="1" applyBorder="1" applyAlignment="1" applyProtection="1">
      <alignment horizontal="center"/>
      <protection/>
    </xf>
    <xf numFmtId="5" fontId="16" fillId="0" borderId="31" xfId="0" applyNumberFormat="1" applyFont="1" applyBorder="1" applyAlignment="1">
      <alignment horizontal="center"/>
    </xf>
    <xf numFmtId="0" fontId="16" fillId="3" borderId="31" xfId="0" applyFont="1" applyFill="1" applyBorder="1" applyAlignment="1" applyProtection="1">
      <alignment horizontal="center"/>
      <protection locked="0"/>
    </xf>
    <xf numFmtId="6" fontId="16" fillId="0" borderId="32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5" fontId="16" fillId="0" borderId="33" xfId="0" applyNumberFormat="1" applyFont="1" applyBorder="1" applyAlignment="1" applyProtection="1">
      <alignment horizontal="center"/>
      <protection/>
    </xf>
    <xf numFmtId="0" fontId="16" fillId="3" borderId="33" xfId="0" applyFont="1" applyFill="1" applyBorder="1" applyAlignment="1" applyProtection="1">
      <alignment horizontal="center"/>
      <protection locked="0"/>
    </xf>
    <xf numFmtId="6" fontId="16" fillId="0" borderId="34" xfId="0" applyNumberFormat="1" applyFont="1" applyFill="1" applyBorder="1" applyAlignment="1" applyProtection="1">
      <alignment horizontal="center"/>
      <protection/>
    </xf>
    <xf numFmtId="5" fontId="16" fillId="0" borderId="35" xfId="0" applyNumberFormat="1" applyFont="1" applyBorder="1" applyAlignment="1" applyProtection="1">
      <alignment horizontal="center"/>
      <protection/>
    </xf>
    <xf numFmtId="0" fontId="16" fillId="3" borderId="35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/>
    </xf>
    <xf numFmtId="5" fontId="16" fillId="0" borderId="28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5" fontId="16" fillId="0" borderId="31" xfId="0" applyNumberFormat="1" applyFont="1" applyBorder="1" applyAlignment="1" applyProtection="1">
      <alignment horizontal="center"/>
      <protection/>
    </xf>
    <xf numFmtId="6" fontId="16" fillId="0" borderId="36" xfId="0" applyNumberFormat="1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 quotePrefix="1">
      <alignment horizontal="center"/>
      <protection/>
    </xf>
    <xf numFmtId="0" fontId="0" fillId="0" borderId="20" xfId="0" applyFont="1" applyBorder="1" applyAlignment="1">
      <alignment horizontal="center"/>
    </xf>
    <xf numFmtId="5" fontId="16" fillId="0" borderId="21" xfId="0" applyNumberFormat="1" applyFont="1" applyBorder="1" applyAlignment="1" applyProtection="1">
      <alignment horizontal="center"/>
      <protection/>
    </xf>
    <xf numFmtId="5" fontId="16" fillId="0" borderId="24" xfId="0" applyNumberFormat="1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164" fontId="10" fillId="2" borderId="37" xfId="19" applyFont="1" applyFill="1" applyBorder="1" applyAlignment="1" applyProtection="1" quotePrefix="1">
      <alignment horizontal="center" vertical="center"/>
      <protection/>
    </xf>
    <xf numFmtId="164" fontId="12" fillId="0" borderId="3" xfId="19" applyFont="1" applyFill="1" applyBorder="1" applyAlignment="1" applyProtection="1">
      <alignment horizontal="center" vertical="center"/>
      <protection/>
    </xf>
    <xf numFmtId="164" fontId="12" fillId="0" borderId="38" xfId="19" applyFont="1" applyFill="1" applyBorder="1" applyAlignment="1" applyProtection="1">
      <alignment horizontal="center" vertical="center"/>
      <protection/>
    </xf>
    <xf numFmtId="5" fontId="16" fillId="0" borderId="39" xfId="0" applyNumberFormat="1" applyFont="1" applyBorder="1" applyAlignment="1" applyProtection="1">
      <alignment horizontal="center"/>
      <protection/>
    </xf>
    <xf numFmtId="0" fontId="16" fillId="3" borderId="39" xfId="0" applyFont="1" applyFill="1" applyBorder="1" applyAlignment="1" applyProtection="1">
      <alignment horizontal="center"/>
      <protection locked="0"/>
    </xf>
    <xf numFmtId="164" fontId="10" fillId="2" borderId="15" xfId="19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 quotePrefix="1">
      <alignment horizontal="center" vertical="center"/>
      <protection/>
    </xf>
    <xf numFmtId="0" fontId="9" fillId="0" borderId="25" xfId="0" applyFont="1" applyBorder="1" applyAlignment="1" applyProtection="1">
      <alignment/>
      <protection/>
    </xf>
    <xf numFmtId="5" fontId="16" fillId="3" borderId="23" xfId="0" applyNumberFormat="1" applyFont="1" applyFill="1" applyBorder="1" applyAlignment="1">
      <alignment horizontal="center"/>
    </xf>
    <xf numFmtId="5" fontId="16" fillId="3" borderId="27" xfId="0" applyNumberFormat="1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right"/>
      <protection/>
    </xf>
    <xf numFmtId="165" fontId="4" fillId="0" borderId="40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165" fontId="4" fillId="3" borderId="41" xfId="0" applyNumberFormat="1" applyFont="1" applyFill="1" applyBorder="1" applyAlignment="1" applyProtection="1">
      <alignment horizontal="center"/>
      <protection locked="0"/>
    </xf>
    <xf numFmtId="165" fontId="4" fillId="0" borderId="42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 quotePrefix="1">
      <alignment horizontal="left"/>
      <protection/>
    </xf>
    <xf numFmtId="0" fontId="12" fillId="0" borderId="0" xfId="0" applyFont="1" applyBorder="1" applyAlignment="1" applyProtection="1">
      <alignment horizontal="right"/>
      <protection/>
    </xf>
    <xf numFmtId="9" fontId="1" fillId="0" borderId="41" xfId="0" applyNumberFormat="1" applyFont="1" applyFill="1" applyBorder="1" applyAlignment="1" applyProtection="1">
      <alignment horizontal="center"/>
      <protection locked="0"/>
    </xf>
    <xf numFmtId="164" fontId="10" fillId="2" borderId="0" xfId="19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Border="1" applyAlignment="1" applyProtection="1">
      <alignment horizontal="right"/>
      <protection/>
    </xf>
    <xf numFmtId="3" fontId="4" fillId="0" borderId="43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166" fontId="1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center"/>
    </xf>
    <xf numFmtId="164" fontId="10" fillId="2" borderId="3" xfId="19" applyFont="1" applyFill="1" applyBorder="1" applyAlignment="1" applyProtection="1" quotePrefix="1">
      <alignment horizontal="left" vertical="center"/>
      <protection/>
    </xf>
    <xf numFmtId="0" fontId="0" fillId="0" borderId="3" xfId="0" applyBorder="1" applyAlignment="1">
      <alignment horizontal="left" vertical="center"/>
    </xf>
    <xf numFmtId="0" fontId="9" fillId="0" borderId="47" xfId="21" applyFont="1" applyFill="1" applyBorder="1" applyAlignment="1" applyProtection="1" quotePrefix="1">
      <alignment horizontal="left" vertical="center" wrapText="1" indent="1"/>
      <protection/>
    </xf>
    <xf numFmtId="0" fontId="0" fillId="0" borderId="47" xfId="0" applyFont="1" applyFill="1" applyBorder="1" applyAlignment="1" applyProtection="1">
      <alignment horizontal="left" vertical="center" indent="1"/>
      <protection/>
    </xf>
    <xf numFmtId="0" fontId="0" fillId="0" borderId="8" xfId="0" applyFont="1" applyFill="1" applyBorder="1" applyAlignment="1" applyProtection="1">
      <alignment horizontal="left" vertical="center" indent="1"/>
      <protection/>
    </xf>
    <xf numFmtId="0" fontId="0" fillId="0" borderId="17" xfId="0" applyFont="1" applyFill="1" applyBorder="1" applyAlignment="1" applyProtection="1" quotePrefix="1">
      <alignment horizontal="left" indent="1"/>
      <protection/>
    </xf>
    <xf numFmtId="0" fontId="0" fillId="0" borderId="48" xfId="0" applyBorder="1" applyAlignment="1">
      <alignment horizontal="left" indent="1"/>
    </xf>
    <xf numFmtId="0" fontId="0" fillId="0" borderId="49" xfId="0" applyFont="1" applyFill="1" applyBorder="1" applyAlignment="1" applyProtection="1" quotePrefix="1">
      <alignment horizontal="left" indent="1"/>
      <protection/>
    </xf>
    <xf numFmtId="0" fontId="0" fillId="0" borderId="27" xfId="0" applyFont="1" applyFill="1" applyBorder="1" applyAlignment="1" applyProtection="1" quotePrefix="1">
      <alignment horizontal="left" indent="1"/>
      <protection/>
    </xf>
    <xf numFmtId="0" fontId="9" fillId="0" borderId="15" xfId="21" applyFont="1" applyFill="1" applyBorder="1" applyAlignment="1" applyProtection="1" quotePrefix="1">
      <alignment horizontal="left" vertical="center" wrapText="1"/>
      <protection/>
    </xf>
    <xf numFmtId="0" fontId="9" fillId="0" borderId="47" xfId="21" applyFont="1" applyFill="1" applyBorder="1" applyAlignment="1" applyProtection="1" quotePrefix="1">
      <alignment horizontal="left" vertical="center" wrapText="1"/>
      <protection/>
    </xf>
    <xf numFmtId="0" fontId="9" fillId="0" borderId="8" xfId="21" applyFont="1" applyFill="1" applyBorder="1" applyAlignment="1" applyProtection="1" quotePrefix="1">
      <alignment horizontal="left" vertical="center" wrapText="1"/>
      <protection/>
    </xf>
    <xf numFmtId="0" fontId="0" fillId="0" borderId="48" xfId="0" applyFont="1" applyFill="1" applyBorder="1" applyAlignment="1" applyProtection="1" quotePrefix="1">
      <alignment horizontal="left" indent="1"/>
      <protection/>
    </xf>
    <xf numFmtId="0" fontId="0" fillId="0" borderId="27" xfId="0" applyBorder="1" applyAlignment="1">
      <alignment horizontal="left" indent="1"/>
    </xf>
    <xf numFmtId="0" fontId="0" fillId="0" borderId="49" xfId="0" applyFont="1" applyBorder="1" applyAlignment="1" applyProtection="1" quotePrefix="1">
      <alignment horizontal="left" indent="1"/>
      <protection/>
    </xf>
    <xf numFmtId="0" fontId="0" fillId="0" borderId="27" xfId="0" applyFont="1" applyBorder="1" applyAlignment="1" applyProtection="1" quotePrefix="1">
      <alignment horizontal="left" indent="1"/>
      <protection/>
    </xf>
    <xf numFmtId="0" fontId="9" fillId="0" borderId="50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15" xfId="21" applyFont="1" applyFill="1" applyBorder="1" applyAlignment="1" applyProtection="1" quotePrefix="1">
      <alignment horizontal="left" vertical="center" wrapText="1" indent="1"/>
      <protection/>
    </xf>
    <xf numFmtId="0" fontId="0" fillId="0" borderId="47" xfId="0" applyFont="1" applyBorder="1" applyAlignment="1" applyProtection="1">
      <alignment horizontal="left" vertical="center" indent="1"/>
      <protection/>
    </xf>
    <xf numFmtId="0" fontId="0" fillId="0" borderId="8" xfId="0" applyFont="1" applyBorder="1" applyAlignment="1" applyProtection="1">
      <alignment horizontal="left" vertical="center" indent="1"/>
      <protection/>
    </xf>
    <xf numFmtId="0" fontId="0" fillId="0" borderId="48" xfId="0" applyFont="1" applyBorder="1" applyAlignment="1" applyProtection="1" quotePrefix="1">
      <alignment horizontal="left" indent="1"/>
      <protection/>
    </xf>
    <xf numFmtId="0" fontId="0" fillId="0" borderId="51" xfId="0" applyFont="1" applyBorder="1" applyAlignment="1" applyProtection="1" quotePrefix="1">
      <alignment horizontal="left" indent="1"/>
      <protection/>
    </xf>
    <xf numFmtId="0" fontId="0" fillId="0" borderId="52" xfId="0" applyFont="1" applyBorder="1" applyAlignment="1" applyProtection="1" quotePrefix="1">
      <alignment horizontal="left" indent="1"/>
      <protection/>
    </xf>
    <xf numFmtId="0" fontId="0" fillId="0" borderId="49" xfId="0" applyFont="1" applyBorder="1" applyAlignment="1" applyProtection="1">
      <alignment horizontal="left" indent="1"/>
      <protection/>
    </xf>
    <xf numFmtId="0" fontId="0" fillId="0" borderId="27" xfId="0" applyFont="1" applyBorder="1" applyAlignment="1" applyProtection="1">
      <alignment horizontal="left" indent="1"/>
      <protection/>
    </xf>
    <xf numFmtId="0" fontId="9" fillId="0" borderId="15" xfId="21" applyFont="1" applyFill="1" applyBorder="1" applyAlignment="1" applyProtection="1">
      <alignment horizontal="left" vertical="center" wrapText="1" indent="1"/>
      <protection/>
    </xf>
    <xf numFmtId="0" fontId="0" fillId="0" borderId="11" xfId="0" applyFont="1" applyFill="1" applyBorder="1" applyAlignment="1" applyProtection="1">
      <alignment horizontal="left" indent="1"/>
      <protection/>
    </xf>
    <xf numFmtId="0" fontId="0" fillId="0" borderId="53" xfId="0" applyFont="1" applyFill="1" applyBorder="1" applyAlignment="1" applyProtection="1">
      <alignment horizontal="left" indent="1"/>
      <protection/>
    </xf>
    <xf numFmtId="0" fontId="0" fillId="0" borderId="51" xfId="0" applyFont="1" applyBorder="1" applyAlignment="1" applyProtection="1">
      <alignment horizontal="left" indent="1"/>
      <protection/>
    </xf>
    <xf numFmtId="0" fontId="0" fillId="0" borderId="52" xfId="0" applyFont="1" applyBorder="1" applyAlignment="1" applyProtection="1">
      <alignment horizontal="left" indent="1"/>
      <protection/>
    </xf>
    <xf numFmtId="0" fontId="3" fillId="0" borderId="26" xfId="0" applyFont="1" applyBorder="1" applyAlignment="1">
      <alignment horizontal="center"/>
    </xf>
    <xf numFmtId="0" fontId="0" fillId="0" borderId="4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/>
    </xf>
    <xf numFmtId="0" fontId="4" fillId="0" borderId="55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Date/Time" xfId="19"/>
    <cellStyle name="Heading" xfId="20"/>
    <cellStyle name="Heading 2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65</xdr:row>
      <xdr:rowOff>0</xdr:rowOff>
    </xdr:from>
    <xdr:to>
      <xdr:col>5</xdr:col>
      <xdr:colOff>390525</xdr:colOff>
      <xdr:row>65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11496675"/>
          <a:ext cx="553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Inspected By:____________________________________   Date: ___________</a:t>
          </a:r>
        </a:p>
      </xdr:txBody>
    </xdr:sp>
    <xdr:clientData/>
  </xdr:twoCellAnchor>
  <xdr:twoCellAnchor>
    <xdr:from>
      <xdr:col>1</xdr:col>
      <xdr:colOff>47625</xdr:colOff>
      <xdr:row>65</xdr:row>
      <xdr:rowOff>0</xdr:rowOff>
    </xdr:from>
    <xdr:to>
      <xdr:col>5</xdr:col>
      <xdr:colOff>390525</xdr:colOff>
      <xdr:row>65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7225" y="11496675"/>
          <a:ext cx="553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Inspected By:____________________________________   Date: ___________</a:t>
          </a:r>
        </a:p>
      </xdr:txBody>
    </xdr:sp>
    <xdr:clientData/>
  </xdr:twoCellAnchor>
  <xdr:twoCellAnchor>
    <xdr:from>
      <xdr:col>1</xdr:col>
      <xdr:colOff>47625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7225" y="9372600"/>
          <a:ext cx="553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Inspected By:____________________________________   Date: ___________</a:t>
          </a:r>
        </a:p>
      </xdr:txBody>
    </xdr:sp>
    <xdr:clientData/>
  </xdr:twoCellAnchor>
  <xdr:twoCellAnchor>
    <xdr:from>
      <xdr:col>1</xdr:col>
      <xdr:colOff>47625</xdr:colOff>
      <xdr:row>66</xdr:row>
      <xdr:rowOff>0</xdr:rowOff>
    </xdr:from>
    <xdr:to>
      <xdr:col>5</xdr:col>
      <xdr:colOff>390525</xdr:colOff>
      <xdr:row>66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7225" y="11696700"/>
          <a:ext cx="553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Inspected By:____________________________________   Date: ___________</a:t>
          </a:r>
        </a:p>
      </xdr:txBody>
    </xdr:sp>
    <xdr:clientData/>
  </xdr:twoCellAnchor>
  <xdr:twoCellAnchor>
    <xdr:from>
      <xdr:col>1</xdr:col>
      <xdr:colOff>47625</xdr:colOff>
      <xdr:row>66</xdr:row>
      <xdr:rowOff>0</xdr:rowOff>
    </xdr:from>
    <xdr:to>
      <xdr:col>5</xdr:col>
      <xdr:colOff>390525</xdr:colOff>
      <xdr:row>66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7225" y="11696700"/>
          <a:ext cx="553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Inspected By:____________________________________   Date: ___________</a:t>
          </a:r>
        </a:p>
      </xdr:txBody>
    </xdr:sp>
    <xdr:clientData/>
  </xdr:twoCellAnchor>
  <xdr:twoCellAnchor>
    <xdr:from>
      <xdr:col>1</xdr:col>
      <xdr:colOff>47625</xdr:colOff>
      <xdr:row>52</xdr:row>
      <xdr:rowOff>0</xdr:rowOff>
    </xdr:from>
    <xdr:to>
      <xdr:col>5</xdr:col>
      <xdr:colOff>390525</xdr:colOff>
      <xdr:row>52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7225" y="9210675"/>
          <a:ext cx="553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Inspected By:____________________________________   Date: ___________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lc2138\Desktop\Copy%20of%20LC-C&amp;ILO%20Lighting%20Calculator_FY07_V1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ummary"/>
      <sheetName val="Site Audit"/>
      <sheetName val="Verification Report"/>
      <sheetName val="Letter"/>
      <sheetName val="Data Existing"/>
      <sheetName val="Data Proposed"/>
      <sheetName val="ProjectBC"/>
      <sheetName val="LSYield"/>
      <sheetName val="ShapePV"/>
      <sheetName val="BugList"/>
      <sheetName val="Apps"/>
      <sheetName val="Lamps"/>
      <sheetName val="Tips"/>
      <sheetName val="Definitions"/>
    </sheetNames>
    <sheetDataSet>
      <sheetData sheetId="1">
        <row r="4">
          <cell r="D4" t="str">
            <v>Lighting Measure Examples</v>
          </cell>
          <cell r="M4" t="str">
            <v>Pick a unique # that you will remember</v>
          </cell>
        </row>
        <row r="9">
          <cell r="D9" t="str">
            <v>123 West C&amp;I Avenue</v>
          </cell>
        </row>
        <row r="10">
          <cell r="D10" t="str">
            <v>Longview</v>
          </cell>
        </row>
        <row r="15">
          <cell r="R15">
            <v>0.48352924858698293</v>
          </cell>
          <cell r="W15">
            <v>316501.96353170037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5"/>
  <sheetViews>
    <sheetView tabSelected="1" workbookViewId="0" topLeftCell="A1">
      <selection activeCell="B1" sqref="B1"/>
    </sheetView>
  </sheetViews>
  <sheetFormatPr defaultColWidth="9.140625" defaultRowHeight="12.75"/>
  <cols>
    <col min="2" max="2" width="15.28125" style="3" customWidth="1"/>
    <col min="3" max="3" width="3.421875" style="2" customWidth="1"/>
    <col min="4" max="4" width="44.28125" style="3" customWidth="1"/>
    <col min="5" max="5" width="14.8515625" style="3" customWidth="1"/>
    <col min="6" max="6" width="10.140625" style="2" customWidth="1"/>
    <col min="7" max="7" width="9.28125" style="2" customWidth="1"/>
    <col min="8" max="8" width="13.140625" style="2" customWidth="1"/>
  </cols>
  <sheetData>
    <row r="1" spans="2:8" ht="15.75">
      <c r="B1" s="1"/>
      <c r="H1" s="4" t="s">
        <v>0</v>
      </c>
    </row>
    <row r="2" spans="2:8" ht="21" thickBot="1">
      <c r="B2" s="140" t="s">
        <v>1</v>
      </c>
      <c r="C2" s="140"/>
      <c r="D2" s="140"/>
      <c r="E2" s="140"/>
      <c r="F2" s="140"/>
      <c r="G2" s="140"/>
      <c r="H2" s="140"/>
    </row>
    <row r="3" spans="2:8" ht="15">
      <c r="B3" s="5"/>
      <c r="C3" s="6" t="s">
        <v>2</v>
      </c>
      <c r="D3" s="7" t="str">
        <f>'[1]Site Audit'!D9</f>
        <v>123 West C&amp;I Avenue</v>
      </c>
      <c r="E3" s="8" t="s">
        <v>3</v>
      </c>
      <c r="F3" s="141" t="str">
        <f>'[1]Site Audit'!D4</f>
        <v>Lighting Measure Examples</v>
      </c>
      <c r="G3" s="142"/>
      <c r="H3" s="143"/>
    </row>
    <row r="4" spans="2:8" ht="15">
      <c r="B4" s="9"/>
      <c r="C4" s="10" t="s">
        <v>4</v>
      </c>
      <c r="D4" s="11" t="str">
        <f>'[1]Site Audit'!D10</f>
        <v>Longview</v>
      </c>
      <c r="E4" s="12" t="s">
        <v>5</v>
      </c>
      <c r="F4" s="144" t="str">
        <f>'[1]Site Audit'!M4</f>
        <v>Pick a unique # that you will remember</v>
      </c>
      <c r="G4" s="145"/>
      <c r="H4" s="146"/>
    </row>
    <row r="5" spans="2:8" ht="18">
      <c r="B5" s="13"/>
      <c r="C5" s="14"/>
      <c r="D5" s="15"/>
      <c r="E5" s="15"/>
      <c r="F5" s="14"/>
      <c r="G5" s="14"/>
      <c r="H5" s="16"/>
    </row>
    <row r="6" spans="2:8" ht="45.75" thickBot="1">
      <c r="B6" s="17" t="s">
        <v>6</v>
      </c>
      <c r="C6" s="18"/>
      <c r="D6" s="19" t="s">
        <v>7</v>
      </c>
      <c r="E6" s="19"/>
      <c r="F6" s="20" t="s">
        <v>8</v>
      </c>
      <c r="G6" s="20" t="s">
        <v>9</v>
      </c>
      <c r="H6" s="21" t="s">
        <v>10</v>
      </c>
    </row>
    <row r="7" spans="2:8" ht="12.75">
      <c r="B7" s="22"/>
      <c r="C7" s="23" t="s">
        <v>11</v>
      </c>
      <c r="D7" s="108" t="s">
        <v>12</v>
      </c>
      <c r="E7" s="109"/>
      <c r="F7" s="24"/>
      <c r="G7" s="24"/>
      <c r="H7" s="25"/>
    </row>
    <row r="8" spans="2:8" ht="12.75">
      <c r="B8" s="26" t="s">
        <v>13</v>
      </c>
      <c r="C8" s="110" t="s">
        <v>14</v>
      </c>
      <c r="D8" s="128"/>
      <c r="E8" s="128"/>
      <c r="F8" s="128"/>
      <c r="G8" s="128"/>
      <c r="H8" s="129"/>
    </row>
    <row r="9" spans="2:8" ht="12.75">
      <c r="B9" s="27" t="s">
        <v>15</v>
      </c>
      <c r="C9" s="28">
        <v>1</v>
      </c>
      <c r="D9" s="113" t="s">
        <v>16</v>
      </c>
      <c r="E9" s="120"/>
      <c r="F9" s="30">
        <v>15</v>
      </c>
      <c r="G9" s="31"/>
      <c r="H9" s="32" t="str">
        <f>IF(ISBLANK(G9)," ",F9*G9)</f>
        <v> </v>
      </c>
    </row>
    <row r="10" spans="2:8" ht="13.5" thickBot="1">
      <c r="B10" s="33"/>
      <c r="C10" s="34">
        <v>2</v>
      </c>
      <c r="D10" s="115" t="s">
        <v>17</v>
      </c>
      <c r="E10" s="121"/>
      <c r="F10" s="35">
        <v>30</v>
      </c>
      <c r="G10" s="36"/>
      <c r="H10" s="37" t="str">
        <f>IF(ISBLANK(G10)," ",F10*G10)</f>
        <v> </v>
      </c>
    </row>
    <row r="11" spans="2:8" ht="12.75">
      <c r="B11" s="38" t="s">
        <v>18</v>
      </c>
      <c r="C11" s="23" t="s">
        <v>19</v>
      </c>
      <c r="D11" s="97" t="s">
        <v>20</v>
      </c>
      <c r="E11" s="98"/>
      <c r="F11" s="24"/>
      <c r="G11" s="24"/>
      <c r="H11" s="25"/>
    </row>
    <row r="12" spans="2:8" ht="12.75">
      <c r="B12" s="26" t="s">
        <v>21</v>
      </c>
      <c r="C12" s="110" t="s">
        <v>22</v>
      </c>
      <c r="D12" s="111"/>
      <c r="E12" s="111"/>
      <c r="F12" s="111"/>
      <c r="G12" s="111"/>
      <c r="H12" s="112"/>
    </row>
    <row r="13" spans="2:8" ht="12.75">
      <c r="B13" s="27" t="s">
        <v>23</v>
      </c>
      <c r="C13" s="39">
        <v>1</v>
      </c>
      <c r="D13" s="113" t="s">
        <v>24</v>
      </c>
      <c r="E13" s="114"/>
      <c r="F13" s="40">
        <v>8</v>
      </c>
      <c r="G13" s="41"/>
      <c r="H13" s="32" t="str">
        <f>IF(ISBLANK(G13)," ",F13*G13)</f>
        <v> </v>
      </c>
    </row>
    <row r="14" spans="2:8" ht="13.5" thickBot="1">
      <c r="B14" s="42"/>
      <c r="C14" s="43">
        <v>2</v>
      </c>
      <c r="D14" s="115" t="s">
        <v>25</v>
      </c>
      <c r="E14" s="116"/>
      <c r="F14" s="44">
        <v>15</v>
      </c>
      <c r="G14" s="45"/>
      <c r="H14" s="46" t="str">
        <f>IF(ISBLANK(G14)," ",F14*G14)</f>
        <v> </v>
      </c>
    </row>
    <row r="15" spans="2:8" ht="12.75">
      <c r="B15" s="27"/>
      <c r="C15" s="23" t="s">
        <v>26</v>
      </c>
      <c r="D15" s="108" t="s">
        <v>27</v>
      </c>
      <c r="E15" s="109"/>
      <c r="F15" s="24"/>
      <c r="G15" s="24"/>
      <c r="H15" s="25"/>
    </row>
    <row r="16" spans="2:8" ht="12.75">
      <c r="B16" s="26"/>
      <c r="C16" s="135" t="s">
        <v>28</v>
      </c>
      <c r="D16" s="128"/>
      <c r="E16" s="128"/>
      <c r="F16" s="128"/>
      <c r="G16" s="128"/>
      <c r="H16" s="129"/>
    </row>
    <row r="17" spans="2:8" ht="12.75">
      <c r="B17" s="27"/>
      <c r="C17" s="39">
        <v>1</v>
      </c>
      <c r="D17" s="113" t="s">
        <v>29</v>
      </c>
      <c r="E17" s="120"/>
      <c r="F17" s="47">
        <v>30</v>
      </c>
      <c r="G17" s="41"/>
      <c r="H17" s="32" t="str">
        <f>IF(ISBLANK(G17)," ",F17*G17)</f>
        <v> </v>
      </c>
    </row>
    <row r="18" spans="2:8" ht="13.5" thickBot="1">
      <c r="B18" s="27"/>
      <c r="C18" s="48">
        <v>2</v>
      </c>
      <c r="D18" s="122" t="s">
        <v>30</v>
      </c>
      <c r="E18" s="123"/>
      <c r="F18" s="49">
        <v>50</v>
      </c>
      <c r="G18" s="45"/>
      <c r="H18" s="37" t="str">
        <f>IF(ISBLANK(G18)," ",F18*G18)</f>
        <v> </v>
      </c>
    </row>
    <row r="19" spans="2:8" ht="12.75">
      <c r="B19" s="27"/>
      <c r="C19" s="23" t="s">
        <v>31</v>
      </c>
      <c r="D19" s="97" t="s">
        <v>32</v>
      </c>
      <c r="E19" s="98"/>
      <c r="F19" s="24"/>
      <c r="G19" s="24"/>
      <c r="H19" s="25"/>
    </row>
    <row r="20" spans="2:8" ht="12.75">
      <c r="B20" s="26"/>
      <c r="C20" s="127" t="s">
        <v>33</v>
      </c>
      <c r="D20" s="128"/>
      <c r="E20" s="128"/>
      <c r="F20" s="128"/>
      <c r="G20" s="128"/>
      <c r="H20" s="129"/>
    </row>
    <row r="21" spans="2:8" ht="12.75">
      <c r="B21" s="27" t="s">
        <v>34</v>
      </c>
      <c r="C21" s="28">
        <v>1</v>
      </c>
      <c r="D21" s="29" t="s">
        <v>35</v>
      </c>
      <c r="E21" s="114"/>
      <c r="F21" s="30">
        <v>50</v>
      </c>
      <c r="G21" s="31"/>
      <c r="H21" s="32" t="str">
        <f>IF(ISBLANK(G21)," ",F21*G21)</f>
        <v> </v>
      </c>
    </row>
    <row r="22" spans="2:8" ht="13.5" thickBot="1">
      <c r="B22" s="27"/>
      <c r="C22" s="48">
        <v>2</v>
      </c>
      <c r="D22" s="122" t="s">
        <v>36</v>
      </c>
      <c r="E22" s="121"/>
      <c r="F22" s="35">
        <v>80</v>
      </c>
      <c r="G22" s="36"/>
      <c r="H22" s="37" t="str">
        <f>IF(ISBLANK(G22)," ",F22*G22)</f>
        <v> </v>
      </c>
    </row>
    <row r="23" spans="2:8" ht="12.75">
      <c r="B23" s="50"/>
      <c r="C23" s="23" t="s">
        <v>37</v>
      </c>
      <c r="D23" s="97" t="s">
        <v>38</v>
      </c>
      <c r="E23" s="98"/>
      <c r="F23" s="51"/>
      <c r="G23" s="24"/>
      <c r="H23" s="25"/>
    </row>
    <row r="24" spans="2:8" ht="12.75">
      <c r="B24" s="26" t="s">
        <v>21</v>
      </c>
      <c r="C24" s="127" t="s">
        <v>39</v>
      </c>
      <c r="D24" s="128"/>
      <c r="E24" s="128"/>
      <c r="F24" s="128"/>
      <c r="G24" s="128"/>
      <c r="H24" s="129"/>
    </row>
    <row r="25" spans="2:8" ht="12.75">
      <c r="B25" s="50"/>
      <c r="C25" s="39">
        <v>1</v>
      </c>
      <c r="D25" s="113" t="s">
        <v>40</v>
      </c>
      <c r="E25" s="120"/>
      <c r="F25" s="47">
        <v>3</v>
      </c>
      <c r="G25" s="41"/>
      <c r="H25" s="52" t="str">
        <f>IF(ISBLANK(G25)," ",F25*G25)</f>
        <v> </v>
      </c>
    </row>
    <row r="26" spans="2:8" ht="12.75">
      <c r="B26" s="27" t="s">
        <v>23</v>
      </c>
      <c r="C26" s="28">
        <v>2</v>
      </c>
      <c r="D26" s="138" t="s">
        <v>41</v>
      </c>
      <c r="E26" s="139"/>
      <c r="F26" s="53">
        <v>6</v>
      </c>
      <c r="G26" s="54"/>
      <c r="H26" s="55" t="str">
        <f>IF(ISBLANK(G26)," ",F26*G26)</f>
        <v> </v>
      </c>
    </row>
    <row r="27" spans="2:8" ht="13.5" thickBot="1">
      <c r="B27" s="27"/>
      <c r="C27" s="48">
        <v>3</v>
      </c>
      <c r="D27" s="133" t="s">
        <v>42</v>
      </c>
      <c r="E27" s="134"/>
      <c r="F27" s="49">
        <v>12</v>
      </c>
      <c r="G27" s="45"/>
      <c r="H27" s="37" t="str">
        <f>IF(ISBLANK(G27)," ",F27*G27)</f>
        <v> </v>
      </c>
    </row>
    <row r="28" spans="2:8" ht="12.75">
      <c r="B28" s="50"/>
      <c r="C28" s="23" t="s">
        <v>43</v>
      </c>
      <c r="D28" s="97" t="s">
        <v>44</v>
      </c>
      <c r="E28" s="98"/>
      <c r="F28" s="24"/>
      <c r="G28" s="24"/>
      <c r="H28" s="25"/>
    </row>
    <row r="29" spans="2:8" ht="12.75">
      <c r="B29" s="26"/>
      <c r="C29" s="135" t="s">
        <v>45</v>
      </c>
      <c r="D29" s="128"/>
      <c r="E29" s="128"/>
      <c r="F29" s="128"/>
      <c r="G29" s="128"/>
      <c r="H29" s="129"/>
    </row>
    <row r="30" spans="2:8" ht="13.5" thickBot="1">
      <c r="B30" s="27"/>
      <c r="C30" s="56">
        <v>1</v>
      </c>
      <c r="D30" s="136" t="s">
        <v>46</v>
      </c>
      <c r="E30" s="137"/>
      <c r="F30" s="57">
        <v>30</v>
      </c>
      <c r="G30" s="58"/>
      <c r="H30" s="59" t="str">
        <f>IF(ISBLANK(G30)," ",F30*G30)</f>
        <v> </v>
      </c>
    </row>
    <row r="31" spans="2:8" ht="12.75">
      <c r="B31" s="27"/>
      <c r="C31" s="23" t="s">
        <v>47</v>
      </c>
      <c r="D31" s="97" t="s">
        <v>48</v>
      </c>
      <c r="E31" s="98"/>
      <c r="F31" s="24"/>
      <c r="G31" s="24"/>
      <c r="H31" s="25"/>
    </row>
    <row r="32" spans="2:8" ht="12.75">
      <c r="B32" s="26"/>
      <c r="C32" s="127" t="s">
        <v>49</v>
      </c>
      <c r="D32" s="128"/>
      <c r="E32" s="128"/>
      <c r="F32" s="128"/>
      <c r="G32" s="128"/>
      <c r="H32" s="129"/>
    </row>
    <row r="33" spans="2:8" ht="12.75">
      <c r="B33" s="27"/>
      <c r="C33" s="28">
        <v>1</v>
      </c>
      <c r="D33" s="29" t="s">
        <v>50</v>
      </c>
      <c r="E33" s="130"/>
      <c r="F33" s="60">
        <v>60</v>
      </c>
      <c r="G33" s="61"/>
      <c r="H33" s="32" t="str">
        <f>IF(ISBLANK(G33)," ",F33*G33)</f>
        <v> </v>
      </c>
    </row>
    <row r="34" spans="2:8" ht="13.5" thickBot="1">
      <c r="B34" s="42"/>
      <c r="C34" s="62">
        <v>2</v>
      </c>
      <c r="D34" s="133" t="s">
        <v>51</v>
      </c>
      <c r="E34" s="134"/>
      <c r="F34" s="63">
        <v>120</v>
      </c>
      <c r="G34" s="45"/>
      <c r="H34" s="46" t="str">
        <f>IF(ISBLANK(G34)," ",F34*G34)</f>
        <v> </v>
      </c>
    </row>
    <row r="35" spans="2:8" ht="12.75">
      <c r="B35" s="50"/>
      <c r="C35" s="23" t="s">
        <v>52</v>
      </c>
      <c r="D35" s="108" t="s">
        <v>53</v>
      </c>
      <c r="E35" s="109"/>
      <c r="F35" s="24"/>
      <c r="G35" s="24"/>
      <c r="H35" s="25"/>
    </row>
    <row r="36" spans="2:8" ht="12.75">
      <c r="B36" s="22" t="s">
        <v>54</v>
      </c>
      <c r="C36" s="127" t="s">
        <v>55</v>
      </c>
      <c r="D36" s="128"/>
      <c r="E36" s="128"/>
      <c r="F36" s="128"/>
      <c r="G36" s="128"/>
      <c r="H36" s="129"/>
    </row>
    <row r="37" spans="2:8" ht="12.75">
      <c r="B37" s="27" t="s">
        <v>21</v>
      </c>
      <c r="C37" s="64">
        <v>1</v>
      </c>
      <c r="D37" s="29" t="s">
        <v>56</v>
      </c>
      <c r="E37" s="130"/>
      <c r="F37" s="65">
        <v>80</v>
      </c>
      <c r="G37" s="41"/>
      <c r="H37" s="32" t="str">
        <f>IF(ISBLANK(G37)," ",F37*G37)</f>
        <v> </v>
      </c>
    </row>
    <row r="38" spans="2:8" ht="12.75">
      <c r="B38" s="27" t="s">
        <v>57</v>
      </c>
      <c r="C38" s="64">
        <v>2</v>
      </c>
      <c r="D38" s="131" t="s">
        <v>58</v>
      </c>
      <c r="E38" s="132"/>
      <c r="F38" s="65">
        <v>100</v>
      </c>
      <c r="G38" s="54"/>
      <c r="H38" s="66" t="str">
        <f>IF(ISBLANK(G38)," ",F38*G38)</f>
        <v> </v>
      </c>
    </row>
    <row r="39" spans="2:8" ht="12.75">
      <c r="B39" s="27" t="s">
        <v>21</v>
      </c>
      <c r="C39" s="14">
        <v>3</v>
      </c>
      <c r="D39" s="131" t="s">
        <v>59</v>
      </c>
      <c r="E39" s="132"/>
      <c r="F39" s="65">
        <v>120</v>
      </c>
      <c r="G39" s="54"/>
      <c r="H39" s="55" t="str">
        <f>IF(ISBLANK(G39)," ",F39*G39)</f>
        <v> </v>
      </c>
    </row>
    <row r="40" spans="2:8" ht="13.5" thickBot="1">
      <c r="B40" s="67" t="s">
        <v>60</v>
      </c>
      <c r="C40" s="68">
        <v>4</v>
      </c>
      <c r="D40" s="122" t="s">
        <v>61</v>
      </c>
      <c r="E40" s="121"/>
      <c r="F40" s="69">
        <v>140</v>
      </c>
      <c r="G40" s="45"/>
      <c r="H40" s="37" t="str">
        <f>IF(ISBLANK(G40)," ",F40*G40)</f>
        <v> </v>
      </c>
    </row>
    <row r="41" spans="2:8" ht="12.75">
      <c r="B41" s="27" t="s">
        <v>62</v>
      </c>
      <c r="C41" s="23" t="s">
        <v>63</v>
      </c>
      <c r="D41" s="97" t="s">
        <v>64</v>
      </c>
      <c r="E41" s="98"/>
      <c r="F41" s="24"/>
      <c r="G41" s="24"/>
      <c r="H41" s="25"/>
    </row>
    <row r="42" spans="2:8" ht="12.75">
      <c r="B42" s="38" t="s">
        <v>21</v>
      </c>
      <c r="C42" s="127" t="s">
        <v>65</v>
      </c>
      <c r="D42" s="128"/>
      <c r="E42" s="128"/>
      <c r="F42" s="128"/>
      <c r="G42" s="128"/>
      <c r="H42" s="129"/>
    </row>
    <row r="43" spans="2:8" ht="12.75">
      <c r="B43" s="38" t="s">
        <v>34</v>
      </c>
      <c r="C43" s="14">
        <v>1</v>
      </c>
      <c r="D43" s="29" t="s">
        <v>66</v>
      </c>
      <c r="E43" s="130"/>
      <c r="F43" s="70">
        <v>100</v>
      </c>
      <c r="G43" s="41"/>
      <c r="H43" s="32" t="str">
        <f>IF(ISBLANK(G43)," ",F43*G43)</f>
        <v> </v>
      </c>
    </row>
    <row r="44" spans="2:8" ht="13.5" thickBot="1">
      <c r="B44" s="71"/>
      <c r="C44" s="68">
        <v>2</v>
      </c>
      <c r="D44" s="122" t="s">
        <v>67</v>
      </c>
      <c r="E44" s="123"/>
      <c r="F44" s="63">
        <v>150</v>
      </c>
      <c r="G44" s="45"/>
      <c r="H44" s="46" t="str">
        <f>IF(ISBLANK(G44)," ",F44*G44)</f>
        <v> </v>
      </c>
    </row>
    <row r="45" spans="2:8" ht="12.75">
      <c r="B45" s="124" t="s">
        <v>68</v>
      </c>
      <c r="C45" s="72" t="s">
        <v>69</v>
      </c>
      <c r="D45" s="108" t="s">
        <v>70</v>
      </c>
      <c r="E45" s="109"/>
      <c r="F45" s="73"/>
      <c r="G45" s="73"/>
      <c r="H45" s="74"/>
    </row>
    <row r="46" spans="2:8" ht="12.75">
      <c r="B46" s="125"/>
      <c r="C46" s="127" t="s">
        <v>71</v>
      </c>
      <c r="D46" s="128"/>
      <c r="E46" s="128"/>
      <c r="F46" s="128"/>
      <c r="G46" s="128"/>
      <c r="H46" s="129"/>
    </row>
    <row r="47" spans="2:8" ht="12.75">
      <c r="B47" s="125"/>
      <c r="C47" s="14">
        <v>1</v>
      </c>
      <c r="D47" s="113" t="s">
        <v>72</v>
      </c>
      <c r="E47" s="114"/>
      <c r="F47" s="75">
        <v>35</v>
      </c>
      <c r="G47" s="76"/>
      <c r="H47" s="32" t="str">
        <f>IF(ISBLANK(G47)," ",F47*G47)</f>
        <v> </v>
      </c>
    </row>
    <row r="48" spans="2:8" ht="13.5" thickBot="1">
      <c r="B48" s="126"/>
      <c r="C48" s="68">
        <v>2</v>
      </c>
      <c r="D48" s="115" t="s">
        <v>73</v>
      </c>
      <c r="E48" s="116"/>
      <c r="F48" s="63">
        <v>45</v>
      </c>
      <c r="G48" s="45"/>
      <c r="H48" s="46" t="str">
        <f>IF(ISBLANK(G48)," ",F48*G48)</f>
        <v> </v>
      </c>
    </row>
    <row r="49" spans="2:8" ht="12.75">
      <c r="B49" s="22"/>
      <c r="C49" s="77" t="s">
        <v>74</v>
      </c>
      <c r="D49" s="108" t="s">
        <v>75</v>
      </c>
      <c r="E49" s="109"/>
      <c r="F49" s="24"/>
      <c r="G49" s="24"/>
      <c r="H49" s="25"/>
    </row>
    <row r="50" spans="2:8" ht="12.75">
      <c r="B50" s="78" t="s">
        <v>76</v>
      </c>
      <c r="C50" s="117" t="s">
        <v>77</v>
      </c>
      <c r="D50" s="118"/>
      <c r="E50" s="118"/>
      <c r="F50" s="118"/>
      <c r="G50" s="118"/>
      <c r="H50" s="119"/>
    </row>
    <row r="51" spans="2:8" ht="12.75">
      <c r="B51" s="27" t="s">
        <v>78</v>
      </c>
      <c r="C51" s="28">
        <v>1</v>
      </c>
      <c r="D51" s="113" t="s">
        <v>79</v>
      </c>
      <c r="E51" s="120"/>
      <c r="F51" s="30">
        <v>20</v>
      </c>
      <c r="G51" s="31"/>
      <c r="H51" s="32" t="str">
        <f>IF(ISBLANK(G51)," ",F51*G51)</f>
        <v> </v>
      </c>
    </row>
    <row r="52" spans="2:8" ht="13.5" thickBot="1">
      <c r="B52" s="79"/>
      <c r="C52" s="34">
        <v>2</v>
      </c>
      <c r="D52" s="115" t="s">
        <v>80</v>
      </c>
      <c r="E52" s="121"/>
      <c r="F52" s="49">
        <v>40</v>
      </c>
      <c r="G52" s="45"/>
      <c r="H52" s="46" t="str">
        <f>IF(ISBLANK(G52)," ",F52*G52)</f>
        <v> </v>
      </c>
    </row>
    <row r="53" spans="2:8" ht="12.75">
      <c r="B53" s="38"/>
      <c r="C53" s="77" t="s">
        <v>81</v>
      </c>
      <c r="D53" s="108" t="s">
        <v>82</v>
      </c>
      <c r="E53" s="109"/>
      <c r="F53" s="24"/>
      <c r="G53" s="24"/>
      <c r="H53" s="25"/>
    </row>
    <row r="54" spans="2:8" ht="12.75">
      <c r="B54" s="26" t="s">
        <v>83</v>
      </c>
      <c r="C54" s="110" t="s">
        <v>84</v>
      </c>
      <c r="D54" s="111"/>
      <c r="E54" s="111"/>
      <c r="F54" s="111"/>
      <c r="G54" s="111"/>
      <c r="H54" s="112"/>
    </row>
    <row r="55" spans="2:8" ht="12.75">
      <c r="B55" s="27" t="s">
        <v>85</v>
      </c>
      <c r="C55" s="39">
        <v>1</v>
      </c>
      <c r="D55" s="113" t="s">
        <v>86</v>
      </c>
      <c r="E55" s="114"/>
      <c r="F55" s="40">
        <v>25</v>
      </c>
      <c r="G55" s="41"/>
      <c r="H55" s="32" t="str">
        <f>IF(ISBLANK(G55)," ",F55*G55)</f>
        <v> </v>
      </c>
    </row>
    <row r="56" spans="2:8" ht="13.5" thickBot="1">
      <c r="B56" s="42"/>
      <c r="C56" s="34">
        <v>2</v>
      </c>
      <c r="D56" s="115" t="s">
        <v>87</v>
      </c>
      <c r="E56" s="116"/>
      <c r="F56" s="44">
        <v>50</v>
      </c>
      <c r="G56" s="45"/>
      <c r="H56" s="46" t="str">
        <f>IF(ISBLANK(G56)," ",F56*G56)</f>
        <v> </v>
      </c>
    </row>
    <row r="57" spans="2:8" ht="12.75">
      <c r="B57" s="38"/>
      <c r="C57" s="77" t="s">
        <v>88</v>
      </c>
      <c r="D57" s="108" t="s">
        <v>89</v>
      </c>
      <c r="E57" s="109"/>
      <c r="F57" s="24"/>
      <c r="G57" s="24"/>
      <c r="H57" s="25"/>
    </row>
    <row r="58" spans="2:8" ht="12.75">
      <c r="B58" s="26" t="s">
        <v>90</v>
      </c>
      <c r="C58" s="110" t="s">
        <v>91</v>
      </c>
      <c r="D58" s="111"/>
      <c r="E58" s="111"/>
      <c r="F58" s="111"/>
      <c r="G58" s="111"/>
      <c r="H58" s="112"/>
    </row>
    <row r="59" spans="2:8" ht="12.75">
      <c r="B59" s="27" t="s">
        <v>92</v>
      </c>
      <c r="C59" s="39">
        <v>1</v>
      </c>
      <c r="D59" s="113" t="s">
        <v>93</v>
      </c>
      <c r="E59" s="114"/>
      <c r="F59" s="80"/>
      <c r="G59" s="41"/>
      <c r="H59" s="32" t="str">
        <f>IF(ISBLANK(G59)," ",F59*G59)</f>
        <v> </v>
      </c>
    </row>
    <row r="60" spans="2:8" ht="13.5" thickBot="1">
      <c r="B60" s="42"/>
      <c r="C60" s="34">
        <v>2</v>
      </c>
      <c r="D60" s="115" t="s">
        <v>93</v>
      </c>
      <c r="E60" s="116"/>
      <c r="F60" s="81"/>
      <c r="G60" s="45"/>
      <c r="H60" s="46" t="str">
        <f>IF(ISBLANK(G60)," ",F60*G60)</f>
        <v> </v>
      </c>
    </row>
    <row r="61" spans="3:8" ht="15">
      <c r="C61" s="82"/>
      <c r="D61" s="83"/>
      <c r="E61" s="83"/>
      <c r="F61" s="3"/>
      <c r="G61" s="84" t="s">
        <v>94</v>
      </c>
      <c r="H61" s="85">
        <f>SUM(H9,H10,H13,H14,H17,H18,H21,H22,H25,H26,H27,H30,H33,H34,H37,H38,H39,H40,H43,H44,H47,H48,H51,H52,H55,H56,H59,H60)</f>
        <v>0</v>
      </c>
    </row>
    <row r="62" spans="3:8" ht="15">
      <c r="C62" s="86"/>
      <c r="D62" s="87"/>
      <c r="E62" s="88"/>
      <c r="F62" s="89"/>
      <c r="G62" s="84" t="s">
        <v>95</v>
      </c>
      <c r="H62" s="90"/>
    </row>
    <row r="63" spans="3:8" ht="15">
      <c r="C63" s="86"/>
      <c r="D63" s="87"/>
      <c r="E63" s="83"/>
      <c r="F63" s="89"/>
      <c r="G63" s="84" t="s">
        <v>96</v>
      </c>
      <c r="H63" s="91" t="str">
        <f>IF(ISBLANK(H62)," ",H62*0.7)</f>
        <v> </v>
      </c>
    </row>
    <row r="64" spans="3:8" ht="15.75">
      <c r="C64" s="86"/>
      <c r="D64" s="87"/>
      <c r="E64" s="83"/>
      <c r="F64" s="92"/>
      <c r="G64" s="84" t="s">
        <v>97</v>
      </c>
      <c r="H64" s="91" t="str">
        <f>IF(ISBLANK(H62)," ",MIN(H61,H63))</f>
        <v> </v>
      </c>
    </row>
    <row r="65" spans="3:8" ht="15.75">
      <c r="C65" s="93"/>
      <c r="D65" s="94"/>
      <c r="E65" s="94"/>
      <c r="F65" s="82"/>
      <c r="G65" s="95" t="s">
        <v>98</v>
      </c>
      <c r="H65" s="96">
        <f>'[1]Site Audit'!R15</f>
        <v>0.48352924858698293</v>
      </c>
    </row>
    <row r="66" spans="7:8" ht="15.75" thickBot="1">
      <c r="G66" s="99" t="s">
        <v>99</v>
      </c>
      <c r="H66" s="100">
        <f>'[1]Site Audit'!W15</f>
        <v>316501.96353170037</v>
      </c>
    </row>
    <row r="68" ht="15">
      <c r="B68" s="101" t="s">
        <v>100</v>
      </c>
    </row>
    <row r="69" spans="2:8" ht="12.75">
      <c r="B69" s="102" t="s">
        <v>101</v>
      </c>
      <c r="G69" s="2" t="s">
        <v>102</v>
      </c>
      <c r="H69" s="103"/>
    </row>
    <row r="70" spans="2:8" ht="12.75">
      <c r="B70" s="102" t="s">
        <v>103</v>
      </c>
      <c r="G70" s="2" t="s">
        <v>102</v>
      </c>
      <c r="H70" s="104"/>
    </row>
    <row r="71" spans="2:8" ht="12.75">
      <c r="B71" s="102" t="s">
        <v>104</v>
      </c>
      <c r="G71" s="2" t="s">
        <v>102</v>
      </c>
      <c r="H71" s="105"/>
    </row>
    <row r="72" spans="2:8" ht="12.75">
      <c r="B72" s="102" t="s">
        <v>105</v>
      </c>
      <c r="G72" s="2" t="s">
        <v>102</v>
      </c>
      <c r="H72" s="104"/>
    </row>
    <row r="75" spans="2:8" ht="15.75">
      <c r="B75" s="1" t="s">
        <v>106</v>
      </c>
      <c r="C75" s="93"/>
      <c r="D75" s="94"/>
      <c r="E75" s="94"/>
      <c r="F75" s="106" t="s">
        <v>107</v>
      </c>
      <c r="G75" s="107">
        <f ca="1">NOW()</f>
        <v>39141.37456030092</v>
      </c>
      <c r="H75" s="107"/>
    </row>
  </sheetData>
  <mergeCells count="59">
    <mergeCell ref="B2:H2"/>
    <mergeCell ref="F3:H3"/>
    <mergeCell ref="F4:H4"/>
    <mergeCell ref="D7:E7"/>
    <mergeCell ref="C8:H8"/>
    <mergeCell ref="D9:E9"/>
    <mergeCell ref="D10:E10"/>
    <mergeCell ref="D11:E11"/>
    <mergeCell ref="C12:H12"/>
    <mergeCell ref="D13:E13"/>
    <mergeCell ref="D14:E14"/>
    <mergeCell ref="D15:E15"/>
    <mergeCell ref="C16:H16"/>
    <mergeCell ref="D17:E17"/>
    <mergeCell ref="D18:E18"/>
    <mergeCell ref="D19:E19"/>
    <mergeCell ref="C20:H20"/>
    <mergeCell ref="D21:E21"/>
    <mergeCell ref="D22:E22"/>
    <mergeCell ref="D23:E23"/>
    <mergeCell ref="C24:H24"/>
    <mergeCell ref="D25:E25"/>
    <mergeCell ref="D26:E26"/>
    <mergeCell ref="D27:E27"/>
    <mergeCell ref="D28:E28"/>
    <mergeCell ref="C29:H29"/>
    <mergeCell ref="D30:E30"/>
    <mergeCell ref="D31:E31"/>
    <mergeCell ref="C32:H32"/>
    <mergeCell ref="D33:E33"/>
    <mergeCell ref="D34:E34"/>
    <mergeCell ref="D35:E35"/>
    <mergeCell ref="C36:H36"/>
    <mergeCell ref="D37:E37"/>
    <mergeCell ref="D38:E38"/>
    <mergeCell ref="D39:E39"/>
    <mergeCell ref="D40:E40"/>
    <mergeCell ref="D41:E41"/>
    <mergeCell ref="C42:H42"/>
    <mergeCell ref="D43:E43"/>
    <mergeCell ref="D44:E44"/>
    <mergeCell ref="B45:B48"/>
    <mergeCell ref="D45:E45"/>
    <mergeCell ref="C46:H46"/>
    <mergeCell ref="D47:E47"/>
    <mergeCell ref="D48:E48"/>
    <mergeCell ref="D49:E49"/>
    <mergeCell ref="C50:H50"/>
    <mergeCell ref="D51:E51"/>
    <mergeCell ref="D52:E52"/>
    <mergeCell ref="D53:E53"/>
    <mergeCell ref="C54:H54"/>
    <mergeCell ref="D55:E55"/>
    <mergeCell ref="D56:E56"/>
    <mergeCell ref="G75:H75"/>
    <mergeCell ref="D57:E57"/>
    <mergeCell ref="C58:H58"/>
    <mergeCell ref="D59:E59"/>
    <mergeCell ref="D60:E60"/>
  </mergeCells>
  <conditionalFormatting sqref="H61">
    <cfRule type="cellIs" priority="1" dxfId="0" operator="equal" stopIfTrue="1">
      <formula>0</formula>
    </cfRule>
  </conditionalFormatting>
  <printOptions/>
  <pageMargins left="0.75" right="0.75" top="0.25" bottom="0.25" header="0.5" footer="0.5"/>
  <pageSetup fitToHeight="1" fitToWidth="1" horizontalDpi="300" verticalDpi="3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rlc2138</dc:creator>
  <cp:keywords/>
  <dc:description/>
  <cp:lastModifiedBy>rlc2138</cp:lastModifiedBy>
  <cp:lastPrinted>2007-02-15T23:04:22Z</cp:lastPrinted>
  <dcterms:created xsi:type="dcterms:W3CDTF">2007-02-15T23:00:54Z</dcterms:created>
  <dcterms:modified xsi:type="dcterms:W3CDTF">2007-02-28T16:59:51Z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