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<sst xmlns="http://schemas.openxmlformats.org/spreadsheetml/2006/main" count="85" uniqueCount="61">
  <si>
    <t>chassis</t>
  </si>
  <si>
    <t>per quad</t>
  </si>
  <si>
    <t>per oct</t>
  </si>
  <si>
    <t>CROC</t>
  </si>
  <si>
    <t>cables, 16 strips read per cable</t>
  </si>
  <si>
    <t>strips-1S</t>
  </si>
  <si>
    <t>cables-1S</t>
  </si>
  <si>
    <t>strips-2S</t>
  </si>
  <si>
    <t>cables-2S</t>
  </si>
  <si>
    <t>CROC/oct</t>
  </si>
  <si>
    <t>CROC/qu</t>
  </si>
  <si>
    <t>CROC-1S</t>
  </si>
  <si>
    <t>CROC-2S</t>
  </si>
  <si>
    <t>chass-1S</t>
  </si>
  <si>
    <t>chass-2S</t>
  </si>
  <si>
    <t>cathode strips</t>
  </si>
  <si>
    <t>CROC-3S-2gp</t>
  </si>
  <si>
    <t>chass-3S-2gp</t>
  </si>
  <si>
    <t>per oct-2gp</t>
  </si>
  <si>
    <t>per oct-3gp</t>
  </si>
  <si>
    <t>chass-3S-3gp</t>
  </si>
  <si>
    <t>CROC/oct-2gp</t>
  </si>
  <si>
    <t>cables-3S-2gp</t>
  </si>
  <si>
    <t>strips-3S-2gp</t>
  </si>
  <si>
    <t>Controller</t>
  </si>
  <si>
    <t>Controller-1S</t>
  </si>
  <si>
    <t>Controller-2S</t>
  </si>
  <si>
    <t>Xtroller-3S-2gp</t>
  </si>
  <si>
    <t>Xtroller-3S-3gp</t>
  </si>
  <si>
    <t>Glink2Clink module</t>
  </si>
  <si>
    <t>Glink rx</t>
  </si>
  <si>
    <t>Clink tx</t>
  </si>
  <si>
    <t>Clink rx</t>
  </si>
  <si>
    <t>Glink tx</t>
  </si>
  <si>
    <t>Cl tx/module</t>
  </si>
  <si>
    <t>Cl tx/mod-2gp</t>
  </si>
  <si>
    <t>Cl tx/mod-3gp</t>
  </si>
  <si>
    <t>Clink2Glink module</t>
  </si>
  <si>
    <t>Gl tx/modul</t>
  </si>
  <si>
    <t>Gl rx/module</t>
  </si>
  <si>
    <t>Cl rx/module</t>
  </si>
  <si>
    <t>G2C module per quad</t>
  </si>
  <si>
    <t>G2C module per oct</t>
  </si>
  <si>
    <t>C2G module per quad</t>
  </si>
  <si>
    <t>C2G module per oct</t>
  </si>
  <si>
    <t>cables per oct per plane</t>
  </si>
  <si>
    <t>strips per oct per plane</t>
  </si>
  <si>
    <t>Gl tx/mod-2gp</t>
  </si>
  <si>
    <t>Gl tx/mod-3gp</t>
  </si>
  <si>
    <t>G2C mod/oct, 2 or 3 gp</t>
  </si>
  <si>
    <t>C2G mod/oct, 2 or 3 gp</t>
  </si>
  <si>
    <t>strips-3S-3gp</t>
  </si>
  <si>
    <t>cables-3S-3gp</t>
  </si>
  <si>
    <t>CROC/oct-3gp</t>
  </si>
  <si>
    <t>CROC-3S-3gp</t>
  </si>
  <si>
    <t>1S</t>
  </si>
  <si>
    <t>2S</t>
  </si>
  <si>
    <t>3S</t>
  </si>
  <si>
    <t>South Total, 2 gaps in St 3</t>
  </si>
  <si>
    <t>South Total, 3 gaps in St 3</t>
  </si>
  <si>
    <t>backplane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</si>
</sst>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 wrapText="1"/>
    </xf>
    <xf numFmtId="0" fontId="0" fillId="0" borderId="15" xfId="0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" xfId="0" applyBorder="1" applyAlignment="1">
      <alignment/>
    </xf>
    <xf numFmtId="0" fontId="0" fillId="0" borderId="26" xfId="0" applyBorder="1" applyAlignment="1">
      <alignment horizontal="left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2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43"/>
  <sheetViews>
    <sheetView tabSelected="1" workbookViewId="0" topLeftCell="A1">
      <selection activeCell="F27" sqref="F27"/>
    </sheetView>
  </sheetViews>
  <sheetFormatPr defaultColWidth="9.140625" defaultRowHeight="12.75"/>
  <cols>
    <col min="1" max="7" width="12.7109375" style="1" customWidth="1"/>
    <col min="8" max="9" width="14.7109375" style="0" customWidth="1"/>
  </cols>
  <sheetData>
    <row r="3" ht="13.5" thickBot="1"/>
    <row r="4" spans="1:9" s="2" customFormat="1" ht="26.25" thickBot="1">
      <c r="A4" s="11"/>
      <c r="B4" s="38" t="s">
        <v>55</v>
      </c>
      <c r="C4" s="39"/>
      <c r="D4" s="38" t="s">
        <v>56</v>
      </c>
      <c r="E4" s="39"/>
      <c r="F4" s="38" t="s">
        <v>57</v>
      </c>
      <c r="G4" s="39"/>
      <c r="H4" s="12" t="s">
        <v>58</v>
      </c>
      <c r="I4" s="13" t="s">
        <v>59</v>
      </c>
    </row>
    <row r="5" spans="1:9" ht="25.5" customHeight="1">
      <c r="A5" s="14" t="s">
        <v>15</v>
      </c>
      <c r="B5" s="25">
        <v>96</v>
      </c>
      <c r="C5" s="26" t="s">
        <v>46</v>
      </c>
      <c r="D5" s="25">
        <v>160</v>
      </c>
      <c r="E5" s="26" t="s">
        <v>46</v>
      </c>
      <c r="F5" s="25">
        <v>256</v>
      </c>
      <c r="G5" s="26" t="s">
        <v>46</v>
      </c>
      <c r="H5" s="8"/>
      <c r="I5" s="15"/>
    </row>
    <row r="6" spans="1:9" ht="12.75">
      <c r="A6" s="16"/>
      <c r="B6" s="6">
        <f>B5*8*2*3</f>
        <v>4608</v>
      </c>
      <c r="C6" s="3" t="s">
        <v>5</v>
      </c>
      <c r="D6" s="6">
        <f>D5*8*2*3</f>
        <v>7680</v>
      </c>
      <c r="E6" s="5" t="s">
        <v>7</v>
      </c>
      <c r="F6" s="27">
        <f>F5*8*2*2</f>
        <v>8192</v>
      </c>
      <c r="G6" s="28" t="s">
        <v>23</v>
      </c>
      <c r="H6" s="29"/>
      <c r="I6" s="17"/>
    </row>
    <row r="7" spans="1:9" ht="12.75">
      <c r="A7" s="16"/>
      <c r="B7" s="6"/>
      <c r="C7" s="3"/>
      <c r="D7" s="6"/>
      <c r="E7" s="3"/>
      <c r="F7" s="6">
        <f>F5*8*2*3</f>
        <v>12288</v>
      </c>
      <c r="G7" s="5" t="s">
        <v>51</v>
      </c>
      <c r="H7" s="29">
        <f>B6+D6+F6</f>
        <v>20480</v>
      </c>
      <c r="I7" s="17">
        <f>B6+D6+F7</f>
        <v>24576</v>
      </c>
    </row>
    <row r="8" spans="1:9" ht="13.5" thickBot="1">
      <c r="A8" s="20"/>
      <c r="B8" s="21"/>
      <c r="C8" s="22"/>
      <c r="D8" s="21"/>
      <c r="E8" s="22"/>
      <c r="F8" s="21"/>
      <c r="G8" s="22"/>
      <c r="H8" s="23"/>
      <c r="I8" s="24"/>
    </row>
    <row r="9" spans="1:9" ht="38.25">
      <c r="A9" s="16" t="s">
        <v>4</v>
      </c>
      <c r="B9" s="7">
        <f>B5/16</f>
        <v>6</v>
      </c>
      <c r="C9" s="4" t="s">
        <v>45</v>
      </c>
      <c r="D9" s="7">
        <f>D5/16</f>
        <v>10</v>
      </c>
      <c r="E9" s="4" t="s">
        <v>45</v>
      </c>
      <c r="F9" s="7">
        <f>F5/16</f>
        <v>16</v>
      </c>
      <c r="G9" s="4" t="s">
        <v>45</v>
      </c>
      <c r="H9" s="9"/>
      <c r="I9" s="17"/>
    </row>
    <row r="10" spans="1:9" ht="13.5" customHeight="1">
      <c r="A10" s="16"/>
      <c r="B10" s="7">
        <f>B9*8*2*3</f>
        <v>288</v>
      </c>
      <c r="C10" s="4" t="s">
        <v>6</v>
      </c>
      <c r="D10" s="7">
        <f>D9*8*2*3</f>
        <v>480</v>
      </c>
      <c r="E10" s="4" t="s">
        <v>8</v>
      </c>
      <c r="F10" s="7">
        <f>F9*8*2*2</f>
        <v>512</v>
      </c>
      <c r="G10" s="4" t="s">
        <v>22</v>
      </c>
      <c r="H10" s="9"/>
      <c r="I10" s="17"/>
    </row>
    <row r="11" spans="1:9" ht="13.5" customHeight="1">
      <c r="A11" s="16"/>
      <c r="B11" s="6"/>
      <c r="C11" s="3"/>
      <c r="D11" s="6"/>
      <c r="E11" s="3"/>
      <c r="F11" s="6">
        <f>F9*8*2*3</f>
        <v>768</v>
      </c>
      <c r="G11" s="3" t="s">
        <v>52</v>
      </c>
      <c r="H11" s="9">
        <f>B10+D10+F10</f>
        <v>1280</v>
      </c>
      <c r="I11" s="17">
        <f>B10+D10+F11</f>
        <v>1536</v>
      </c>
    </row>
    <row r="12" spans="1:9" ht="13.5" thickBot="1">
      <c r="A12" s="20"/>
      <c r="B12" s="21"/>
      <c r="C12" s="22"/>
      <c r="D12" s="21"/>
      <c r="E12" s="22"/>
      <c r="F12" s="21"/>
      <c r="G12" s="22"/>
      <c r="H12" s="23"/>
      <c r="I12" s="24"/>
    </row>
    <row r="13" spans="1:9" ht="13.5" customHeight="1">
      <c r="A13" s="16" t="s">
        <v>3</v>
      </c>
      <c r="B13" s="7">
        <f>CEILING(B5*2*3/64,1)</f>
        <v>9</v>
      </c>
      <c r="C13" s="4" t="s">
        <v>9</v>
      </c>
      <c r="D13" s="7">
        <f>CEILING(D5*2*3/64,1)</f>
        <v>15</v>
      </c>
      <c r="E13" s="4" t="s">
        <v>9</v>
      </c>
      <c r="F13" s="7">
        <f>CEILING(F5*2*2/64,1)</f>
        <v>16</v>
      </c>
      <c r="G13" s="4" t="s">
        <v>21</v>
      </c>
      <c r="H13" s="9"/>
      <c r="I13" s="17"/>
    </row>
    <row r="14" spans="1:9" ht="13.5" customHeight="1">
      <c r="A14" s="16"/>
      <c r="B14" s="27">
        <f>2*CEILING(B13,1)</f>
        <v>18</v>
      </c>
      <c r="C14" s="30" t="s">
        <v>10</v>
      </c>
      <c r="D14" s="6"/>
      <c r="E14" s="3"/>
      <c r="F14" s="27">
        <f>CEILING(F5*2*3/64,1)</f>
        <v>24</v>
      </c>
      <c r="G14" s="28" t="s">
        <v>53</v>
      </c>
      <c r="H14" s="9"/>
      <c r="I14" s="17"/>
    </row>
    <row r="15" spans="1:9" ht="12.75">
      <c r="A15" s="16"/>
      <c r="B15" s="6">
        <f>B14*4</f>
        <v>72</v>
      </c>
      <c r="C15" s="3" t="s">
        <v>11</v>
      </c>
      <c r="D15" s="6">
        <f>D13*8</f>
        <v>120</v>
      </c>
      <c r="E15" s="3" t="s">
        <v>12</v>
      </c>
      <c r="F15" s="27">
        <f>F13*8</f>
        <v>128</v>
      </c>
      <c r="G15" s="28" t="s">
        <v>16</v>
      </c>
      <c r="H15" s="9"/>
      <c r="I15" s="17"/>
    </row>
    <row r="16" spans="1:9" ht="12.75">
      <c r="A16" s="16"/>
      <c r="B16" s="6"/>
      <c r="C16" s="3"/>
      <c r="D16" s="6"/>
      <c r="E16" s="3"/>
      <c r="F16" s="6">
        <f>F14*8</f>
        <v>192</v>
      </c>
      <c r="G16" s="5" t="s">
        <v>54</v>
      </c>
      <c r="H16" s="29">
        <f>B15+D15+F15</f>
        <v>320</v>
      </c>
      <c r="I16" s="17">
        <f>B15+D15+F16</f>
        <v>384</v>
      </c>
    </row>
    <row r="17" spans="1:9" ht="13.5" thickBot="1">
      <c r="A17" s="20"/>
      <c r="B17" s="21"/>
      <c r="C17" s="22"/>
      <c r="D17" s="21"/>
      <c r="E17" s="22"/>
      <c r="F17" s="21"/>
      <c r="G17" s="22"/>
      <c r="H17" s="23"/>
      <c r="I17" s="24"/>
    </row>
    <row r="18" spans="1:9" ht="12.75">
      <c r="A18" s="16" t="s">
        <v>0</v>
      </c>
      <c r="B18" s="6">
        <f>CEILING(B14/4,1)</f>
        <v>5</v>
      </c>
      <c r="C18" s="3" t="s">
        <v>1</v>
      </c>
      <c r="D18" s="6">
        <f>CEILING(D13/4,1)</f>
        <v>4</v>
      </c>
      <c r="E18" s="3" t="s">
        <v>2</v>
      </c>
      <c r="F18" s="7">
        <f>CEILING(F13/4,1)</f>
        <v>4</v>
      </c>
      <c r="G18" s="4" t="s">
        <v>18</v>
      </c>
      <c r="H18" s="9"/>
      <c r="I18" s="17"/>
    </row>
    <row r="19" spans="1:9" ht="12.75">
      <c r="A19" s="16"/>
      <c r="B19" s="6"/>
      <c r="C19" s="3"/>
      <c r="D19" s="6"/>
      <c r="E19" s="3"/>
      <c r="F19" s="27">
        <f>CEILING(F14/4,1)</f>
        <v>6</v>
      </c>
      <c r="G19" s="28" t="s">
        <v>19</v>
      </c>
      <c r="H19" s="9"/>
      <c r="I19" s="17"/>
    </row>
    <row r="20" spans="1:9" ht="12.75">
      <c r="A20" s="16"/>
      <c r="B20" s="6">
        <f>B18*4</f>
        <v>20</v>
      </c>
      <c r="C20" s="3" t="s">
        <v>13</v>
      </c>
      <c r="D20" s="6">
        <f>D18*8</f>
        <v>32</v>
      </c>
      <c r="E20" s="3" t="s">
        <v>14</v>
      </c>
      <c r="F20" s="27">
        <f>F18*8</f>
        <v>32</v>
      </c>
      <c r="G20" s="28" t="s">
        <v>17</v>
      </c>
      <c r="H20" s="9"/>
      <c r="I20" s="17"/>
    </row>
    <row r="21" spans="1:9" ht="12.75">
      <c r="A21" s="16"/>
      <c r="B21" s="6"/>
      <c r="C21" s="3"/>
      <c r="D21" s="6"/>
      <c r="E21" s="3"/>
      <c r="F21" s="6">
        <f>F19*8</f>
        <v>48</v>
      </c>
      <c r="G21" s="3" t="s">
        <v>20</v>
      </c>
      <c r="H21" s="9">
        <f>B20+D20+F20</f>
        <v>84</v>
      </c>
      <c r="I21" s="17">
        <f>B20+D20+F21</f>
        <v>100</v>
      </c>
    </row>
    <row r="22" spans="1:9" ht="13.5" thickBot="1">
      <c r="A22" s="20"/>
      <c r="B22" s="21"/>
      <c r="C22" s="22"/>
      <c r="D22" s="21"/>
      <c r="E22" s="22"/>
      <c r="F22" s="21"/>
      <c r="G22" s="22"/>
      <c r="H22" s="23"/>
      <c r="I22" s="24"/>
    </row>
    <row r="23" spans="1:9" ht="12.75">
      <c r="A23" s="16" t="s">
        <v>60</v>
      </c>
      <c r="B23" s="6">
        <f>B18</f>
        <v>5</v>
      </c>
      <c r="C23" s="3" t="s">
        <v>1</v>
      </c>
      <c r="D23" s="6">
        <f>D18</f>
        <v>4</v>
      </c>
      <c r="E23" s="3" t="s">
        <v>2</v>
      </c>
      <c r="F23" s="7">
        <f>F18</f>
        <v>4</v>
      </c>
      <c r="G23" s="4" t="s">
        <v>18</v>
      </c>
      <c r="H23" s="9"/>
      <c r="I23" s="17"/>
    </row>
    <row r="24" spans="1:9" ht="12.75">
      <c r="A24" s="16"/>
      <c r="B24" s="6"/>
      <c r="C24" s="3"/>
      <c r="D24" s="6"/>
      <c r="E24" s="3"/>
      <c r="F24" s="27">
        <f>F19</f>
        <v>6</v>
      </c>
      <c r="G24" s="28" t="s">
        <v>19</v>
      </c>
      <c r="H24" s="9"/>
      <c r="I24" s="17"/>
    </row>
    <row r="25" spans="1:9" ht="12.75">
      <c r="A25" s="16"/>
      <c r="B25" s="6">
        <f>B23*4</f>
        <v>20</v>
      </c>
      <c r="C25" s="3" t="s">
        <v>13</v>
      </c>
      <c r="D25" s="6">
        <f>D23*8</f>
        <v>32</v>
      </c>
      <c r="E25" s="3" t="s">
        <v>14</v>
      </c>
      <c r="F25" s="27">
        <f>F23*8</f>
        <v>32</v>
      </c>
      <c r="G25" s="28" t="s">
        <v>17</v>
      </c>
      <c r="H25" s="9"/>
      <c r="I25" s="17"/>
    </row>
    <row r="26" spans="1:9" ht="12.75">
      <c r="A26" s="16"/>
      <c r="B26" s="6"/>
      <c r="C26" s="3"/>
      <c r="D26" s="6"/>
      <c r="E26" s="3"/>
      <c r="F26" s="6">
        <f>F24*8</f>
        <v>48</v>
      </c>
      <c r="G26" s="3" t="s">
        <v>20</v>
      </c>
      <c r="H26" s="9">
        <f>B25+D25+F25</f>
        <v>84</v>
      </c>
      <c r="I26" s="17">
        <f>B25+D25+F26</f>
        <v>100</v>
      </c>
    </row>
    <row r="27" spans="1:9" ht="13.5" thickBot="1">
      <c r="A27" s="20"/>
      <c r="B27" s="21"/>
      <c r="C27" s="22"/>
      <c r="D27" s="21"/>
      <c r="E27" s="22"/>
      <c r="F27" s="21"/>
      <c r="G27" s="22"/>
      <c r="H27" s="23"/>
      <c r="I27" s="24"/>
    </row>
    <row r="28" spans="1:9" ht="12.75">
      <c r="A28" s="16" t="s">
        <v>24</v>
      </c>
      <c r="B28" s="6">
        <f>2*B18</f>
        <v>10</v>
      </c>
      <c r="C28" s="3" t="s">
        <v>1</v>
      </c>
      <c r="D28" s="6">
        <f>D18*2</f>
        <v>8</v>
      </c>
      <c r="E28" s="3" t="s">
        <v>2</v>
      </c>
      <c r="F28" s="7">
        <f>F18*2</f>
        <v>8</v>
      </c>
      <c r="G28" s="4" t="s">
        <v>18</v>
      </c>
      <c r="H28" s="9"/>
      <c r="I28" s="17"/>
    </row>
    <row r="29" spans="1:9" ht="12.75">
      <c r="A29" s="16"/>
      <c r="B29" s="6"/>
      <c r="C29" s="3"/>
      <c r="D29" s="6"/>
      <c r="E29" s="3"/>
      <c r="F29" s="27">
        <f>F19*2</f>
        <v>12</v>
      </c>
      <c r="G29" s="28" t="s">
        <v>19</v>
      </c>
      <c r="H29" s="9"/>
      <c r="I29" s="17"/>
    </row>
    <row r="30" spans="1:9" ht="13.5" customHeight="1">
      <c r="A30" s="16"/>
      <c r="B30" s="6">
        <f>B28*4</f>
        <v>40</v>
      </c>
      <c r="C30" s="3" t="s">
        <v>25</v>
      </c>
      <c r="D30" s="6">
        <f>D28*8</f>
        <v>64</v>
      </c>
      <c r="E30" s="3" t="s">
        <v>26</v>
      </c>
      <c r="F30" s="27">
        <f>F28*8</f>
        <v>64</v>
      </c>
      <c r="G30" s="28" t="s">
        <v>27</v>
      </c>
      <c r="H30" s="9"/>
      <c r="I30" s="17"/>
    </row>
    <row r="31" spans="1:9" ht="13.5" customHeight="1">
      <c r="A31" s="16"/>
      <c r="B31" s="6"/>
      <c r="C31" s="3"/>
      <c r="D31" s="6"/>
      <c r="E31" s="3"/>
      <c r="F31" s="27">
        <f>F29*8</f>
        <v>96</v>
      </c>
      <c r="G31" s="28" t="s">
        <v>28</v>
      </c>
      <c r="H31" s="9">
        <f>B30+D30+F30</f>
        <v>168</v>
      </c>
      <c r="I31" s="17">
        <f>B30+D30+F31</f>
        <v>200</v>
      </c>
    </row>
    <row r="32" spans="1:9" ht="13.5" thickBot="1">
      <c r="A32" s="20"/>
      <c r="B32" s="21"/>
      <c r="C32" s="22"/>
      <c r="D32" s="21"/>
      <c r="E32" s="22"/>
      <c r="F32" s="21"/>
      <c r="G32" s="22"/>
      <c r="H32" s="23"/>
      <c r="I32" s="24"/>
    </row>
    <row r="33" spans="1:9" ht="25.5">
      <c r="A33" s="18" t="s">
        <v>29</v>
      </c>
      <c r="B33" s="7">
        <v>1</v>
      </c>
      <c r="C33" s="4" t="s">
        <v>41</v>
      </c>
      <c r="D33" s="7">
        <v>1</v>
      </c>
      <c r="E33" s="4" t="s">
        <v>42</v>
      </c>
      <c r="F33" s="7">
        <v>1</v>
      </c>
      <c r="G33" s="4" t="s">
        <v>49</v>
      </c>
      <c r="H33" s="10">
        <f>B33*4+D33*8+F33*8</f>
        <v>20</v>
      </c>
      <c r="I33" s="19">
        <f>B33*4+D33*8+F33*8</f>
        <v>20</v>
      </c>
    </row>
    <row r="34" spans="1:9" ht="12.75">
      <c r="A34" s="33" t="s">
        <v>30</v>
      </c>
      <c r="B34" s="27">
        <v>1</v>
      </c>
      <c r="C34" s="28" t="s">
        <v>39</v>
      </c>
      <c r="D34" s="27">
        <v>1</v>
      </c>
      <c r="E34" s="28" t="s">
        <v>39</v>
      </c>
      <c r="F34" s="27">
        <v>1</v>
      </c>
      <c r="G34" s="28" t="s">
        <v>39</v>
      </c>
      <c r="H34" s="31">
        <f>B34*4+D34*8+F34*8</f>
        <v>20</v>
      </c>
      <c r="I34" s="32">
        <f>B34*4+D34*8+F34*8</f>
        <v>20</v>
      </c>
    </row>
    <row r="35" spans="1:9" ht="12.75">
      <c r="A35" s="16" t="s">
        <v>31</v>
      </c>
      <c r="B35" s="6">
        <f>B28</f>
        <v>10</v>
      </c>
      <c r="C35" s="3" t="s">
        <v>34</v>
      </c>
      <c r="D35" s="6">
        <f>D28</f>
        <v>8</v>
      </c>
      <c r="E35" s="3" t="s">
        <v>34</v>
      </c>
      <c r="F35" s="27">
        <f>F28</f>
        <v>8</v>
      </c>
      <c r="G35" s="28" t="s">
        <v>35</v>
      </c>
      <c r="H35" s="9"/>
      <c r="I35" s="17"/>
    </row>
    <row r="36" spans="1:9" ht="12.75">
      <c r="A36" s="16"/>
      <c r="B36" s="6"/>
      <c r="C36" s="3"/>
      <c r="D36" s="6"/>
      <c r="E36" s="3"/>
      <c r="F36" s="6">
        <f>F29</f>
        <v>12</v>
      </c>
      <c r="G36" s="3" t="s">
        <v>36</v>
      </c>
      <c r="H36" s="9">
        <f>B35*4+D35*8+F35*8</f>
        <v>168</v>
      </c>
      <c r="I36" s="17">
        <f>B35*4+D35*8+F36*8</f>
        <v>200</v>
      </c>
    </row>
    <row r="37" spans="1:9" ht="13.5" thickBot="1">
      <c r="A37" s="20"/>
      <c r="B37" s="21"/>
      <c r="C37" s="22"/>
      <c r="D37" s="21"/>
      <c r="E37" s="22"/>
      <c r="F37" s="21"/>
      <c r="G37" s="22"/>
      <c r="H37" s="23"/>
      <c r="I37" s="24"/>
    </row>
    <row r="38" spans="1:9" ht="25.5">
      <c r="A38" s="18" t="s">
        <v>37</v>
      </c>
      <c r="B38" s="7">
        <v>1</v>
      </c>
      <c r="C38" s="4" t="s">
        <v>43</v>
      </c>
      <c r="D38" s="7">
        <v>1</v>
      </c>
      <c r="E38" s="4" t="s">
        <v>44</v>
      </c>
      <c r="F38" s="7">
        <v>1</v>
      </c>
      <c r="G38" s="4" t="s">
        <v>50</v>
      </c>
      <c r="H38" s="10">
        <f>B38*4+D38*8+F38*8</f>
        <v>20</v>
      </c>
      <c r="I38" s="19">
        <f>B38*4+D38*8+F38*8</f>
        <v>20</v>
      </c>
    </row>
    <row r="39" spans="1:9" ht="12.75">
      <c r="A39" s="16" t="s">
        <v>32</v>
      </c>
      <c r="B39" s="6">
        <f>B28</f>
        <v>10</v>
      </c>
      <c r="C39" s="3" t="s">
        <v>40</v>
      </c>
      <c r="D39" s="6">
        <f>D28</f>
        <v>8</v>
      </c>
      <c r="E39" s="3" t="s">
        <v>40</v>
      </c>
      <c r="F39" s="27">
        <f>F28</f>
        <v>8</v>
      </c>
      <c r="G39" s="28" t="s">
        <v>40</v>
      </c>
      <c r="H39" s="9"/>
      <c r="I39" s="17"/>
    </row>
    <row r="40" spans="1:9" ht="12.75">
      <c r="A40" s="18"/>
      <c r="B40" s="7"/>
      <c r="C40" s="4"/>
      <c r="D40" s="7"/>
      <c r="E40" s="4"/>
      <c r="F40" s="7">
        <f>F29</f>
        <v>12</v>
      </c>
      <c r="G40" s="4" t="s">
        <v>40</v>
      </c>
      <c r="H40" s="10">
        <f>B39*4+D39*8+F39*8</f>
        <v>168</v>
      </c>
      <c r="I40" s="19">
        <f>B39*4+D39*8+F40*8</f>
        <v>200</v>
      </c>
    </row>
    <row r="41" spans="1:9" ht="12.75">
      <c r="A41" s="16" t="s">
        <v>33</v>
      </c>
      <c r="B41" s="6">
        <f>B28</f>
        <v>10</v>
      </c>
      <c r="C41" s="3" t="s">
        <v>38</v>
      </c>
      <c r="D41" s="6">
        <f>D28</f>
        <v>8</v>
      </c>
      <c r="E41" s="3" t="s">
        <v>38</v>
      </c>
      <c r="F41" s="27">
        <f>F28</f>
        <v>8</v>
      </c>
      <c r="G41" s="28" t="s">
        <v>47</v>
      </c>
      <c r="H41" s="31"/>
      <c r="I41" s="32"/>
    </row>
    <row r="42" spans="1:9" ht="12.75">
      <c r="A42" s="16"/>
      <c r="B42" s="6"/>
      <c r="C42" s="3"/>
      <c r="D42" s="6"/>
      <c r="E42" s="3"/>
      <c r="F42" s="34">
        <f>F29</f>
        <v>12</v>
      </c>
      <c r="G42" s="34" t="s">
        <v>48</v>
      </c>
      <c r="H42" s="9">
        <f>B41*4+D41*8+F41*8</f>
        <v>168</v>
      </c>
      <c r="I42" s="36">
        <f>B41*4+D41*8+F42*8</f>
        <v>200</v>
      </c>
    </row>
    <row r="43" spans="1:9" ht="13.5" thickBot="1">
      <c r="A43" s="20"/>
      <c r="B43" s="21"/>
      <c r="C43" s="22"/>
      <c r="D43" s="21"/>
      <c r="E43" s="22"/>
      <c r="F43" s="35"/>
      <c r="G43" s="35"/>
      <c r="H43" s="23"/>
      <c r="I43" s="37"/>
    </row>
  </sheetData>
  <mergeCells count="3">
    <mergeCell ref="B4:C4"/>
    <mergeCell ref="D4:E4"/>
    <mergeCell ref="F4:G4"/>
  </mergeCells>
  <printOptions horizontalCentered="1"/>
  <pageMargins left="1" right="1" top="1" bottom="1" header="0.5" footer="0.5"/>
  <pageSetup fitToHeight="1" fitToWidth="1" horizontalDpi="400" verticalDpi="400" orientation="landscape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Micron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Belinda Wong-Swanson</dc:creator>
  <cp:keywords/>
  <dc:description/>
  <cp:lastModifiedBy>Belinda Wong-Swanson</cp:lastModifiedBy>
  <cp:lastPrinted>1999-07-07T01:05:21Z</cp:lastPrinted>
  <dcterms:created xsi:type="dcterms:W3CDTF">1999-07-06T19:46:44Z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