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10" activeTab="0"/>
  </bookViews>
  <sheets>
    <sheet name="printout" sheetId="1" r:id="rId1"/>
    <sheet name="Total" sheetId="2" r:id="rId2"/>
    <sheet name="HCl" sheetId="3" r:id="rId3"/>
    <sheet name="SRM" sheetId="4" r:id="rId4"/>
    <sheet name="SRM_Sum" sheetId="5" r:id="rId5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<sst xmlns="http://schemas.openxmlformats.org/spreadsheetml/2006/main" count="823" uniqueCount="58">
  <si>
    <t>Tot1</t>
  </si>
  <si>
    <t>Tot2</t>
  </si>
  <si>
    <t>Sample</t>
  </si>
  <si>
    <t>AL</t>
  </si>
  <si>
    <t>CR</t>
  </si>
  <si>
    <t>CU</t>
  </si>
  <si>
    <t>FE</t>
  </si>
  <si>
    <t>MN</t>
  </si>
  <si>
    <t>NI</t>
  </si>
  <si>
    <t>PB</t>
  </si>
  <si>
    <t>V</t>
  </si>
  <si>
    <t>ZN</t>
  </si>
  <si>
    <t>Weight (g)</t>
  </si>
  <si>
    <t>Recon. (ml)</t>
  </si>
  <si>
    <t>Concentration, µg/ml</t>
  </si>
  <si>
    <t>Dil. Factor</t>
  </si>
  <si>
    <t>Concentration, µg/g</t>
  </si>
  <si>
    <t>Average</t>
  </si>
  <si>
    <t>Std</t>
  </si>
  <si>
    <t>HCl1</t>
  </si>
  <si>
    <t>HCL2</t>
  </si>
  <si>
    <t>HCl2</t>
  </si>
  <si>
    <t>Month</t>
  </si>
  <si>
    <t>Palo Alto HCl Extracts: 2000</t>
  </si>
  <si>
    <t>AG</t>
  </si>
  <si>
    <t>AS</t>
  </si>
  <si>
    <t>CD</t>
  </si>
  <si>
    <t>2/15/2000: 83% &lt; 100 µm</t>
  </si>
  <si>
    <t>3/22/2000: 84% &lt;100 µm</t>
  </si>
  <si>
    <t>4/10/2000: 92% &lt;100 µm</t>
  </si>
  <si>
    <t>6/19/2000: 60% &lt; 100 µm</t>
  </si>
  <si>
    <t>9/13/2000: 70% &lt;100 µm</t>
  </si>
  <si>
    <t>11/09/2000: 66% &lt;100 µm</t>
  </si>
  <si>
    <t>12/12/2000: 61% &lt;100 µm</t>
  </si>
  <si>
    <t>1/1/2000: 87% &lt;100 µm</t>
  </si>
  <si>
    <t>September, 2000</t>
  </si>
  <si>
    <t>June, 2000</t>
  </si>
  <si>
    <t>April, 2000</t>
  </si>
  <si>
    <t>March, 2000</t>
  </si>
  <si>
    <t>February, 2000</t>
  </si>
  <si>
    <t>January, 2000</t>
  </si>
  <si>
    <t>SRM 2709 Values, 2000</t>
  </si>
  <si>
    <t>Concentration, ug/g</t>
  </si>
  <si>
    <t>Rep</t>
  </si>
  <si>
    <t>January</t>
  </si>
  <si>
    <t>February</t>
  </si>
  <si>
    <t>March</t>
  </si>
  <si>
    <t>April</t>
  </si>
  <si>
    <t>June</t>
  </si>
  <si>
    <t>September</t>
  </si>
  <si>
    <t>Cert. Value</t>
  </si>
  <si>
    <t>Percent Recovery</t>
  </si>
  <si>
    <t>AVG</t>
  </si>
  <si>
    <t>STDEV</t>
  </si>
  <si>
    <t>2000 SRM 2709 Recoveries</t>
  </si>
  <si>
    <t>Palo Alto Total Digestion: 2000</t>
  </si>
  <si>
    <t>µg/ml</t>
  </si>
  <si>
    <t>µg/g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</si>
</sst>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0"/>
      <name val="Arial"/>
      <family val="0"/>
    </font>
    <font>
      <b/>
      <sz val="12"/>
      <name val="Helvetic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5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2" fillId="0" borderId="0" xfId="0" applyNumberFormat="1" applyFont="1" applyAlignment="1">
      <alignment horizontal="center"/>
    </xf>
    <xf numFmtId="0" fontId="0" fillId="0" borderId="1" xfId="0" applyBorder="1" applyAlignment="1" applyProtection="1">
      <alignment horizontal="center"/>
      <protection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1" fontId="2" fillId="0" borderId="1" xfId="0" applyNumberFormat="1" applyFont="1" applyBorder="1" applyAlignment="1" applyProtection="1">
      <alignment horizontal="center"/>
      <protection/>
    </xf>
    <xf numFmtId="2" fontId="2" fillId="0" borderId="1" xfId="0" applyNumberFormat="1" applyFont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2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14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14" fontId="5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7"/>
  <sheetViews>
    <sheetView tabSelected="1" workbookViewId="0" topLeftCell="A1">
      <selection activeCell="I170" sqref="I170"/>
    </sheetView>
  </sheetViews>
  <sheetFormatPr defaultColWidth="9.140625" defaultRowHeight="12.75"/>
  <cols>
    <col min="1" max="1" width="9.00390625" style="0" customWidth="1"/>
    <col min="2" max="2" width="9.140625" style="4" customWidth="1"/>
    <col min="3" max="3" width="10.140625" style="4" customWidth="1"/>
    <col min="4" max="4" width="8.28125" style="4" customWidth="1"/>
    <col min="5" max="5" width="6.7109375" style="4" customWidth="1"/>
    <col min="15" max="15" width="2.421875" style="0" customWidth="1"/>
  </cols>
  <sheetData>
    <row r="1" spans="1:5" ht="15.75">
      <c r="A1" s="52" t="s">
        <v>55</v>
      </c>
      <c r="B1" s="3"/>
      <c r="C1" s="3"/>
      <c r="D1" s="3"/>
      <c r="E1" s="3"/>
    </row>
    <row r="3" spans="1:5" ht="12.75">
      <c r="A3" s="2" t="s">
        <v>34</v>
      </c>
      <c r="B3" s="5"/>
      <c r="C3" s="5"/>
      <c r="D3" s="5"/>
      <c r="E3" s="5"/>
    </row>
    <row r="4" spans="1:14" ht="12.75">
      <c r="A4" s="6" t="s">
        <v>2</v>
      </c>
      <c r="B4" s="6" t="s">
        <v>12</v>
      </c>
      <c r="C4" s="6" t="s">
        <v>13</v>
      </c>
      <c r="D4" s="6" t="s">
        <v>15</v>
      </c>
      <c r="E4" s="6"/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</row>
    <row r="5" spans="1:14" ht="12.75">
      <c r="A5" t="s">
        <v>0</v>
      </c>
      <c r="B5" s="4">
        <v>0.5358</v>
      </c>
      <c r="C5" s="4">
        <v>10</v>
      </c>
      <c r="D5" s="4">
        <v>10</v>
      </c>
      <c r="E5" s="13" t="s">
        <v>56</v>
      </c>
      <c r="F5" s="16">
        <v>286.2359</v>
      </c>
      <c r="G5" s="16">
        <v>0.74203</v>
      </c>
      <c r="H5" s="16">
        <v>0.24131</v>
      </c>
      <c r="I5" s="16">
        <v>243.29922</v>
      </c>
      <c r="J5" s="16">
        <v>8.78954</v>
      </c>
      <c r="K5" s="16">
        <v>0.55272</v>
      </c>
      <c r="L5" s="16">
        <v>0.17538</v>
      </c>
      <c r="M5" s="16">
        <v>0.66459</v>
      </c>
      <c r="N5" s="16">
        <v>0.73956</v>
      </c>
    </row>
    <row r="6" spans="1:14" ht="12.75">
      <c r="A6" t="s">
        <v>1</v>
      </c>
      <c r="B6" s="4">
        <v>0.5592</v>
      </c>
      <c r="C6" s="4">
        <v>10</v>
      </c>
      <c r="D6" s="4">
        <v>10</v>
      </c>
      <c r="F6" s="16">
        <v>301.68555</v>
      </c>
      <c r="G6" s="16">
        <v>0.7792</v>
      </c>
      <c r="H6" s="16">
        <v>0.25126</v>
      </c>
      <c r="I6" s="16">
        <v>252.02879</v>
      </c>
      <c r="J6" s="16">
        <v>9.1486</v>
      </c>
      <c r="K6" s="16">
        <v>0.57462</v>
      </c>
      <c r="L6" s="16">
        <v>0.18545</v>
      </c>
      <c r="M6" s="16">
        <v>0.68074</v>
      </c>
      <c r="N6" s="16">
        <v>0.78396</v>
      </c>
    </row>
    <row r="7" spans="5:14" ht="12.75">
      <c r="E7" s="13" t="s">
        <v>57</v>
      </c>
      <c r="F7">
        <f>+F5*C5*D5/B5</f>
        <v>53422.15378872714</v>
      </c>
      <c r="G7">
        <f>+G5*D5*C5/B5</f>
        <v>138.49010824934675</v>
      </c>
      <c r="H7">
        <f>+H5*D5*C5/B5</f>
        <v>45.03732736095558</v>
      </c>
      <c r="I7">
        <f>+I5*D5*C5/B5</f>
        <v>45408.58902575587</v>
      </c>
      <c r="J7">
        <f>+J5*D5*C5/B5</f>
        <v>1640.4516610675626</v>
      </c>
      <c r="K7">
        <f>+K5*D5*C5/B5</f>
        <v>103.1578947368421</v>
      </c>
      <c r="L7">
        <f>+L5*D5*C5/B5</f>
        <v>32.732362821948485</v>
      </c>
      <c r="M7">
        <f>+M5*D5*C5/B5</f>
        <v>124.03695408734602</v>
      </c>
      <c r="N7">
        <f>+N5*D5*C5/B5</f>
        <v>138.02911534154535</v>
      </c>
    </row>
    <row r="8" spans="6:14" ht="12.75">
      <c r="F8">
        <f>+F6*C6*D6/B6</f>
        <v>53949.49034334763</v>
      </c>
      <c r="G8">
        <f>+G6*D6*C6/B6</f>
        <v>139.34191702432045</v>
      </c>
      <c r="H8">
        <f>+H6*D6*C6/B6</f>
        <v>44.93204577968526</v>
      </c>
      <c r="I8">
        <f>+I6*D6*C6/B6</f>
        <v>45069.52610872674</v>
      </c>
      <c r="J8">
        <f>+J6*D6*C6/B6</f>
        <v>1636.0157367668096</v>
      </c>
      <c r="K8">
        <f>+K6*D6*C6/B6</f>
        <v>102.75751072961373</v>
      </c>
      <c r="L8">
        <f>+L6*D6*C6/B6</f>
        <v>33.1634477825465</v>
      </c>
      <c r="M8">
        <f>+M6*D6*C6/B6</f>
        <v>121.73462088698139</v>
      </c>
      <c r="N8">
        <f>+N6*D6*C6/B6</f>
        <v>140.1931330472103</v>
      </c>
    </row>
    <row r="9" spans="4:14" ht="12.75">
      <c r="D9" s="7" t="s">
        <v>17</v>
      </c>
      <c r="E9" s="53"/>
      <c r="F9" s="8">
        <f aca="true" t="shared" si="0" ref="F9:N9">AVERAGE(F7:F8)</f>
        <v>53685.822066037385</v>
      </c>
      <c r="G9" s="8">
        <f t="shared" si="0"/>
        <v>138.9160126368336</v>
      </c>
      <c r="H9" s="8">
        <f t="shared" si="0"/>
        <v>44.98468657032042</v>
      </c>
      <c r="I9" s="8">
        <f t="shared" si="0"/>
        <v>45239.05756724131</v>
      </c>
      <c r="J9" s="8">
        <f t="shared" si="0"/>
        <v>1638.233698917186</v>
      </c>
      <c r="K9" s="8">
        <f t="shared" si="0"/>
        <v>102.9577027332279</v>
      </c>
      <c r="L9" s="8">
        <f t="shared" si="0"/>
        <v>32.94790530224749</v>
      </c>
      <c r="M9" s="8">
        <f t="shared" si="0"/>
        <v>122.8857874871637</v>
      </c>
      <c r="N9" s="8">
        <f t="shared" si="0"/>
        <v>139.11112419437782</v>
      </c>
    </row>
    <row r="10" spans="4:14" ht="12.75">
      <c r="D10" s="10" t="s">
        <v>18</v>
      </c>
      <c r="E10" s="54"/>
      <c r="F10" s="11">
        <f aca="true" t="shared" si="1" ref="F10:N10">STDEV(F7:F8)</f>
        <v>372.88325373958315</v>
      </c>
      <c r="G10" s="11">
        <f t="shared" si="1"/>
        <v>0.6023197610488576</v>
      </c>
      <c r="H10" s="11">
        <f t="shared" si="1"/>
        <v>0.07444532005240469</v>
      </c>
      <c r="I10" s="11">
        <f t="shared" si="1"/>
        <v>239.75368787795117</v>
      </c>
      <c r="J10" s="11">
        <f t="shared" si="1"/>
        <v>3.136672153815636</v>
      </c>
      <c r="K10" s="11">
        <f t="shared" si="1"/>
        <v>0.2831142465978193</v>
      </c>
      <c r="L10" s="11">
        <f t="shared" si="1"/>
        <v>0.3048230989060205</v>
      </c>
      <c r="M10" s="11">
        <f t="shared" si="1"/>
        <v>1.6279954185314607</v>
      </c>
      <c r="N10" s="11">
        <f t="shared" si="1"/>
        <v>1.5301915942828344</v>
      </c>
    </row>
    <row r="13" spans="1:5" ht="12.75">
      <c r="A13" s="2" t="s">
        <v>27</v>
      </c>
      <c r="B13" s="5"/>
      <c r="C13" s="5"/>
      <c r="D13" s="5"/>
      <c r="E13" s="5"/>
    </row>
    <row r="14" spans="1:14" ht="12.75">
      <c r="A14" s="6" t="s">
        <v>2</v>
      </c>
      <c r="B14" s="6" t="s">
        <v>12</v>
      </c>
      <c r="C14" s="6" t="s">
        <v>13</v>
      </c>
      <c r="D14" s="6" t="s">
        <v>15</v>
      </c>
      <c r="E14" s="6"/>
      <c r="F14" s="6" t="s">
        <v>3</v>
      </c>
      <c r="G14" s="6" t="s">
        <v>4</v>
      </c>
      <c r="H14" s="6" t="s">
        <v>5</v>
      </c>
      <c r="I14" s="6" t="s">
        <v>6</v>
      </c>
      <c r="J14" s="6" t="s">
        <v>7</v>
      </c>
      <c r="K14" s="6" t="s">
        <v>8</v>
      </c>
      <c r="L14" s="6" t="s">
        <v>9</v>
      </c>
      <c r="M14" s="6" t="s">
        <v>10</v>
      </c>
      <c r="N14" s="6" t="s">
        <v>11</v>
      </c>
    </row>
    <row r="15" spans="1:14" ht="12.75">
      <c r="A15" t="s">
        <v>0</v>
      </c>
      <c r="B15" s="4">
        <v>0.5503</v>
      </c>
      <c r="C15" s="4">
        <v>10</v>
      </c>
      <c r="D15" s="4">
        <v>10</v>
      </c>
      <c r="E15" s="13" t="s">
        <v>56</v>
      </c>
      <c r="F15" s="18">
        <v>323.74011</v>
      </c>
      <c r="G15" s="18">
        <v>0.78661</v>
      </c>
      <c r="H15" s="18">
        <v>0.27654</v>
      </c>
      <c r="I15" s="18">
        <v>257.6026</v>
      </c>
      <c r="J15" s="18">
        <v>7.67749</v>
      </c>
      <c r="K15" s="18">
        <v>0.58309</v>
      </c>
      <c r="L15" s="18">
        <v>0.18809</v>
      </c>
      <c r="M15" s="18">
        <v>0.72056</v>
      </c>
      <c r="N15" s="18">
        <v>0.82281</v>
      </c>
    </row>
    <row r="16" spans="1:14" ht="12.75">
      <c r="A16" t="s">
        <v>1</v>
      </c>
      <c r="B16" s="4">
        <v>0.5322</v>
      </c>
      <c r="C16" s="4">
        <v>10</v>
      </c>
      <c r="D16" s="4">
        <v>10</v>
      </c>
      <c r="F16" s="16">
        <v>313.74158</v>
      </c>
      <c r="G16" s="16">
        <v>0.75519</v>
      </c>
      <c r="H16" s="16">
        <v>0.26447</v>
      </c>
      <c r="I16" s="16">
        <v>243.52844</v>
      </c>
      <c r="J16" s="16">
        <v>7.26216</v>
      </c>
      <c r="K16" s="16">
        <v>0.54822</v>
      </c>
      <c r="L16" s="16">
        <v>0.177</v>
      </c>
      <c r="M16" s="16">
        <v>0.69931</v>
      </c>
      <c r="N16" s="16">
        <v>0.7776</v>
      </c>
    </row>
    <row r="17" spans="5:14" ht="12.75">
      <c r="E17" s="13" t="s">
        <v>57</v>
      </c>
      <c r="F17">
        <f>+F15*C15*D15/B15</f>
        <v>58829.74922769398</v>
      </c>
      <c r="G17">
        <f>+G15*D15*C15/B15</f>
        <v>142.94203161911685</v>
      </c>
      <c r="H17">
        <f>+H15*D15*C15/B15</f>
        <v>50.252589496638194</v>
      </c>
      <c r="I17">
        <f>+I15*D15*C15/B15</f>
        <v>46811.3029256769</v>
      </c>
      <c r="J17">
        <f>+J15*D15*C15/B15</f>
        <v>1395.1462838451753</v>
      </c>
      <c r="K17">
        <f>+K15*D15*C15/B15</f>
        <v>105.95856805378884</v>
      </c>
      <c r="L17">
        <f>+L15*D15*C15/B15</f>
        <v>34.17953843358168</v>
      </c>
      <c r="M17">
        <f>+M15*D15*C15/B15</f>
        <v>130.93948755224423</v>
      </c>
      <c r="N17">
        <f>+N15*D15*C15/B15</f>
        <v>149.52026167544977</v>
      </c>
    </row>
    <row r="18" spans="6:14" ht="12.75">
      <c r="F18">
        <f>+F16*C16*D16/B16</f>
        <v>58951.8188650883</v>
      </c>
      <c r="G18">
        <f>+G16*D16*C16/B16</f>
        <v>141.89966178128523</v>
      </c>
      <c r="H18">
        <f>+H16*D16*C16/B16</f>
        <v>49.693724163848174</v>
      </c>
      <c r="I18">
        <f>+I16*D16*C16/B16</f>
        <v>45758.81999248403</v>
      </c>
      <c r="J18">
        <f>+J16*D16*C16/B16</f>
        <v>1364.554678692221</v>
      </c>
      <c r="K18">
        <f>+K16*D16*C16/B16</f>
        <v>103.01014656144307</v>
      </c>
      <c r="L18">
        <f>+L16*D16*C16/B16</f>
        <v>33.25817361894025</v>
      </c>
      <c r="M18">
        <f>+M16*D16*C16/B16</f>
        <v>131.3998496805712</v>
      </c>
      <c r="N18">
        <f>+N16*D16*C16/B16</f>
        <v>146.1104847801578</v>
      </c>
    </row>
    <row r="19" spans="4:14" ht="12.75">
      <c r="D19" s="7" t="s">
        <v>17</v>
      </c>
      <c r="E19" s="53"/>
      <c r="F19" s="8">
        <f aca="true" t="shared" si="2" ref="F19:N19">AVERAGE(F17:F18)</f>
        <v>58890.78404639114</v>
      </c>
      <c r="G19" s="8">
        <f t="shared" si="2"/>
        <v>142.42084670020103</v>
      </c>
      <c r="H19" s="8">
        <f t="shared" si="2"/>
        <v>49.973156830243184</v>
      </c>
      <c r="I19" s="8">
        <f t="shared" si="2"/>
        <v>46285.06145908046</v>
      </c>
      <c r="J19" s="8">
        <f t="shared" si="2"/>
        <v>1379.850481268698</v>
      </c>
      <c r="K19" s="8">
        <f t="shared" si="2"/>
        <v>104.48435730761595</v>
      </c>
      <c r="L19" s="8">
        <f t="shared" si="2"/>
        <v>33.718856026260966</v>
      </c>
      <c r="M19" s="8">
        <f t="shared" si="2"/>
        <v>131.1696686164077</v>
      </c>
      <c r="N19" s="8">
        <f t="shared" si="2"/>
        <v>147.81537322780378</v>
      </c>
    </row>
    <row r="20" spans="4:14" ht="12.75">
      <c r="D20" s="10" t="s">
        <v>18</v>
      </c>
      <c r="E20" s="54"/>
      <c r="F20" s="11">
        <f aca="true" t="shared" si="3" ref="F20:N20">STDEV(F17:F18)</f>
        <v>86.31626837457381</v>
      </c>
      <c r="G20" s="11">
        <f t="shared" si="3"/>
        <v>0.7370667808399942</v>
      </c>
      <c r="H20" s="11">
        <f t="shared" si="3"/>
        <v>0.3951774665856226</v>
      </c>
      <c r="I20" s="11">
        <f t="shared" si="3"/>
        <v>744.2178191440871</v>
      </c>
      <c r="J20" s="11">
        <f t="shared" si="3"/>
        <v>21.63153145104457</v>
      </c>
      <c r="K20" s="11">
        <f t="shared" si="3"/>
        <v>2.0848488310333413</v>
      </c>
      <c r="L20" s="11">
        <f t="shared" si="3"/>
        <v>0.651503308379658</v>
      </c>
      <c r="M20" s="11">
        <f t="shared" si="3"/>
        <v>0.32552518275702996</v>
      </c>
      <c r="N20" s="11">
        <f t="shared" si="3"/>
        <v>2.4110763649958646</v>
      </c>
    </row>
    <row r="23" spans="1:5" ht="12.75">
      <c r="A23" s="2" t="s">
        <v>28</v>
      </c>
      <c r="B23" s="5"/>
      <c r="C23" s="5"/>
      <c r="D23" s="5"/>
      <c r="E23" s="5"/>
    </row>
    <row r="24" spans="1:14" ht="12.75">
      <c r="A24" s="6" t="s">
        <v>2</v>
      </c>
      <c r="B24" s="6" t="s">
        <v>12</v>
      </c>
      <c r="C24" s="6" t="s">
        <v>13</v>
      </c>
      <c r="D24" s="6" t="s">
        <v>15</v>
      </c>
      <c r="E24" s="6"/>
      <c r="F24" s="6" t="s">
        <v>3</v>
      </c>
      <c r="G24" s="6" t="s">
        <v>4</v>
      </c>
      <c r="H24" s="6" t="s">
        <v>5</v>
      </c>
      <c r="I24" s="6" t="s">
        <v>6</v>
      </c>
      <c r="J24" s="6" t="s">
        <v>7</v>
      </c>
      <c r="K24" s="6" t="s">
        <v>8</v>
      </c>
      <c r="L24" s="6" t="s">
        <v>9</v>
      </c>
      <c r="M24" s="6" t="s">
        <v>10</v>
      </c>
      <c r="N24" s="6" t="s">
        <v>11</v>
      </c>
    </row>
    <row r="25" spans="1:14" ht="12.75">
      <c r="A25" t="s">
        <v>0</v>
      </c>
      <c r="B25" s="4">
        <v>0.5424</v>
      </c>
      <c r="C25" s="4">
        <v>10</v>
      </c>
      <c r="D25" s="4">
        <v>10</v>
      </c>
      <c r="E25" s="13" t="s">
        <v>56</v>
      </c>
      <c r="F25" s="16">
        <v>286.15503</v>
      </c>
      <c r="G25" s="16">
        <v>0.72496</v>
      </c>
      <c r="H25" s="16">
        <v>0.24529</v>
      </c>
      <c r="I25" s="16">
        <v>233.16385</v>
      </c>
      <c r="J25" s="16">
        <v>5.35563</v>
      </c>
      <c r="K25" s="16">
        <v>0.53332</v>
      </c>
      <c r="L25" s="16">
        <v>0.17094</v>
      </c>
      <c r="M25" s="16">
        <v>0.66544</v>
      </c>
      <c r="N25" s="16">
        <v>0.74995</v>
      </c>
    </row>
    <row r="26" spans="1:14" ht="12.75">
      <c r="A26" t="s">
        <v>1</v>
      </c>
      <c r="B26" s="4">
        <v>0.5215</v>
      </c>
      <c r="C26" s="4">
        <v>10</v>
      </c>
      <c r="D26" s="4">
        <v>10</v>
      </c>
      <c r="F26" s="16">
        <v>248.46812</v>
      </c>
      <c r="G26" s="16">
        <v>0.65318</v>
      </c>
      <c r="H26" s="16">
        <v>0.21967</v>
      </c>
      <c r="I26" s="16">
        <v>220.16733</v>
      </c>
      <c r="J26" s="16">
        <v>5.05992</v>
      </c>
      <c r="K26" s="16">
        <v>0.50143</v>
      </c>
      <c r="L26" s="16">
        <v>0.15831</v>
      </c>
      <c r="M26" s="16">
        <v>0.58246</v>
      </c>
      <c r="N26" s="16">
        <v>0.69485</v>
      </c>
    </row>
    <row r="27" spans="5:14" ht="12.75">
      <c r="E27" s="13" t="s">
        <v>57</v>
      </c>
      <c r="F27">
        <f>+F25*C25*D25/B25</f>
        <v>52757.195796460175</v>
      </c>
      <c r="G27">
        <f>+G25*D25*C25/B25</f>
        <v>133.65781710914456</v>
      </c>
      <c r="H27">
        <f>+H25*D25*C25/B25</f>
        <v>45.22308259587021</v>
      </c>
      <c r="I27">
        <f>+I25*D25*C25/B25</f>
        <v>42987.43547197641</v>
      </c>
      <c r="J27">
        <f>+J25*D25*C25/B25</f>
        <v>987.3949115044246</v>
      </c>
      <c r="K27">
        <f>+K25*D25*C25/B25</f>
        <v>98.32595870206488</v>
      </c>
      <c r="L27">
        <f>+L25*D25*C25/B25</f>
        <v>31.51548672566372</v>
      </c>
      <c r="M27">
        <f>+M25*D25*C25/B25</f>
        <v>122.68436578171094</v>
      </c>
      <c r="N27">
        <f>+N25*D25*C25/B25</f>
        <v>138.2651179941003</v>
      </c>
    </row>
    <row r="28" spans="6:14" ht="12.75">
      <c r="F28">
        <f>+F26*C26*D26/B26</f>
        <v>47644.893576222436</v>
      </c>
      <c r="G28">
        <f>+G26*D26*C26/B26</f>
        <v>125.25023969319271</v>
      </c>
      <c r="H28">
        <f>+H26*D26*C26/B26</f>
        <v>42.122722914669225</v>
      </c>
      <c r="I28">
        <f>+I26*D26*C26/B26</f>
        <v>42218.08820709492</v>
      </c>
      <c r="J28">
        <f>+J26*D26*C26/B26</f>
        <v>970.2627037392137</v>
      </c>
      <c r="K28">
        <f>+K26*D26*C26/B26</f>
        <v>96.15148609779483</v>
      </c>
      <c r="L28">
        <f>+L26*D26*C26/B26</f>
        <v>30.356663470757432</v>
      </c>
      <c r="M28">
        <f>+M26*D26*C26/B26</f>
        <v>111.68935762224353</v>
      </c>
      <c r="N28">
        <f>+N26*D26*C26/B26</f>
        <v>133.24065196548415</v>
      </c>
    </row>
    <row r="29" spans="4:14" ht="12.75">
      <c r="D29" s="7" t="s">
        <v>17</v>
      </c>
      <c r="E29" s="53"/>
      <c r="F29" s="8">
        <f aca="true" t="shared" si="4" ref="F29:N29">AVERAGE(F27:F28)</f>
        <v>50201.04468634131</v>
      </c>
      <c r="G29" s="8">
        <f t="shared" si="4"/>
        <v>129.45402840116864</v>
      </c>
      <c r="H29" s="8">
        <f t="shared" si="4"/>
        <v>43.67290275526972</v>
      </c>
      <c r="I29" s="8">
        <f t="shared" si="4"/>
        <v>42602.76183953567</v>
      </c>
      <c r="J29" s="8">
        <f t="shared" si="4"/>
        <v>978.8288076218191</v>
      </c>
      <c r="K29" s="8">
        <f t="shared" si="4"/>
        <v>97.23872239992986</v>
      </c>
      <c r="L29" s="8">
        <f t="shared" si="4"/>
        <v>30.936075098210576</v>
      </c>
      <c r="M29" s="8">
        <f t="shared" si="4"/>
        <v>117.18686170197724</v>
      </c>
      <c r="N29" s="8">
        <f t="shared" si="4"/>
        <v>135.7528849797922</v>
      </c>
    </row>
    <row r="30" spans="4:14" ht="12.75">
      <c r="D30" s="10" t="s">
        <v>18</v>
      </c>
      <c r="E30" s="54"/>
      <c r="F30" s="11">
        <f aca="true" t="shared" si="5" ref="F30:N30">STDEV(F27:F28)</f>
        <v>3614.94356740496</v>
      </c>
      <c r="G30" s="11">
        <f t="shared" si="5"/>
        <v>5.945055004170261</v>
      </c>
      <c r="H30" s="11">
        <f t="shared" si="5"/>
        <v>2.192285354694578</v>
      </c>
      <c r="I30" s="11">
        <f t="shared" si="5"/>
        <v>544.0106680846071</v>
      </c>
      <c r="J30" s="11">
        <f t="shared" si="5"/>
        <v>12.114300287488211</v>
      </c>
      <c r="K30" s="11">
        <f t="shared" si="5"/>
        <v>1.5375843239839206</v>
      </c>
      <c r="L30" s="11">
        <f t="shared" si="5"/>
        <v>0.8194117817408197</v>
      </c>
      <c r="M30" s="11">
        <f t="shared" si="5"/>
        <v>7.7746448287607475</v>
      </c>
      <c r="N30" s="11">
        <f t="shared" si="5"/>
        <v>3.55283400067692</v>
      </c>
    </row>
    <row r="33" spans="1:5" ht="12.75">
      <c r="A33" s="2" t="s">
        <v>29</v>
      </c>
      <c r="B33" s="5"/>
      <c r="C33" s="5"/>
      <c r="D33" s="5"/>
      <c r="E33" s="5"/>
    </row>
    <row r="34" spans="1:14" ht="12.75">
      <c r="A34" s="6" t="s">
        <v>2</v>
      </c>
      <c r="B34" s="6" t="s">
        <v>12</v>
      </c>
      <c r="C34" s="6" t="s">
        <v>13</v>
      </c>
      <c r="D34" s="6" t="s">
        <v>15</v>
      </c>
      <c r="E34" s="6"/>
      <c r="F34" s="6" t="s">
        <v>3</v>
      </c>
      <c r="G34" s="6" t="s">
        <v>4</v>
      </c>
      <c r="H34" s="6" t="s">
        <v>5</v>
      </c>
      <c r="I34" s="6" t="s">
        <v>6</v>
      </c>
      <c r="J34" s="6" t="s">
        <v>7</v>
      </c>
      <c r="K34" s="6" t="s">
        <v>8</v>
      </c>
      <c r="L34" s="6" t="s">
        <v>9</v>
      </c>
      <c r="M34" s="6" t="s">
        <v>10</v>
      </c>
      <c r="N34" s="6" t="s">
        <v>11</v>
      </c>
    </row>
    <row r="35" spans="1:14" ht="12.75">
      <c r="A35" t="s">
        <v>0</v>
      </c>
      <c r="B35" s="4">
        <v>0.5303</v>
      </c>
      <c r="C35" s="4">
        <v>10</v>
      </c>
      <c r="D35" s="4">
        <v>10</v>
      </c>
      <c r="E35" s="13" t="s">
        <v>56</v>
      </c>
      <c r="F35" s="16">
        <v>269.06259</v>
      </c>
      <c r="G35" s="16">
        <v>0.68993</v>
      </c>
      <c r="H35" s="16">
        <v>0.23432</v>
      </c>
      <c r="I35" s="16">
        <v>231.43797</v>
      </c>
      <c r="J35" s="16">
        <v>6.77679</v>
      </c>
      <c r="K35" s="16">
        <v>0.51834</v>
      </c>
      <c r="L35" s="16">
        <v>0.16323</v>
      </c>
      <c r="M35" s="16">
        <v>0.63307</v>
      </c>
      <c r="N35" s="16">
        <v>0.72987</v>
      </c>
    </row>
    <row r="36" spans="1:14" ht="12.75">
      <c r="A36" t="s">
        <v>1</v>
      </c>
      <c r="B36" s="4">
        <v>0.5174</v>
      </c>
      <c r="C36" s="4">
        <v>10</v>
      </c>
      <c r="D36" s="4">
        <v>10</v>
      </c>
      <c r="F36" s="16">
        <v>280.87936</v>
      </c>
      <c r="G36" s="16">
        <v>0.70883</v>
      </c>
      <c r="H36" s="16">
        <v>0.23851</v>
      </c>
      <c r="I36" s="16">
        <v>229.04501</v>
      </c>
      <c r="J36" s="16">
        <v>6.67528</v>
      </c>
      <c r="K36" s="16">
        <v>0.50983</v>
      </c>
      <c r="L36" s="16">
        <v>0.16303</v>
      </c>
      <c r="M36" s="16">
        <v>0.6697</v>
      </c>
      <c r="N36" s="16">
        <v>0.72026</v>
      </c>
    </row>
    <row r="37" spans="5:14" ht="12.75">
      <c r="E37" s="13" t="s">
        <v>57</v>
      </c>
      <c r="F37">
        <f>+F35*C35*D35/B35</f>
        <v>50737.80690175372</v>
      </c>
      <c r="G37">
        <f>+G35*D35*C35/B35</f>
        <v>130.10182915330944</v>
      </c>
      <c r="H37">
        <f>+H35*D35*C35/B35</f>
        <v>44.186309636055064</v>
      </c>
      <c r="I37">
        <f>+I35*D35*C35/B35</f>
        <v>43642.83801621723</v>
      </c>
      <c r="J37">
        <f>+J35*D35*C35/B35</f>
        <v>1277.916273807279</v>
      </c>
      <c r="K37">
        <f>+K35*D35*C35/B35</f>
        <v>97.74467282670187</v>
      </c>
      <c r="L37">
        <f>+L35*D35*C35/B35</f>
        <v>30.78069017537243</v>
      </c>
      <c r="M37">
        <f>+M35*D35*C35/B35</f>
        <v>119.37959645483689</v>
      </c>
      <c r="N37">
        <f>+N35*D35*C35/B35</f>
        <v>137.633415048086</v>
      </c>
    </row>
    <row r="38" spans="6:14" ht="12.75">
      <c r="F38">
        <f>+F36*C36*D36/B36</f>
        <v>54286.69501352919</v>
      </c>
      <c r="G38">
        <f>+G36*D36*C36/B36</f>
        <v>136.99845380749903</v>
      </c>
      <c r="H38">
        <f>+H36*D36*C36/B36</f>
        <v>46.097796675686126</v>
      </c>
      <c r="I38">
        <f>+I36*D36*C36/B36</f>
        <v>44268.45960572091</v>
      </c>
      <c r="J38">
        <f>+J36*D36*C36/B36</f>
        <v>1290.1584847313488</v>
      </c>
      <c r="K38">
        <f>+K36*D36*C36/B36</f>
        <v>98.53691534596058</v>
      </c>
      <c r="L38">
        <f>+L36*D36*C36/B36</f>
        <v>31.509470429068422</v>
      </c>
      <c r="M38">
        <f>+M36*D36*C36/B36</f>
        <v>129.43563973714728</v>
      </c>
      <c r="N38">
        <f>+N36*D36*C36/B36</f>
        <v>139.20757634325477</v>
      </c>
    </row>
    <row r="39" spans="4:14" ht="12.75">
      <c r="D39" s="7" t="s">
        <v>17</v>
      </c>
      <c r="E39" s="53"/>
      <c r="F39" s="8">
        <f aca="true" t="shared" si="6" ref="F39:N39">AVERAGE(F37:F38)</f>
        <v>52512.25095764146</v>
      </c>
      <c r="G39" s="8">
        <f t="shared" si="6"/>
        <v>133.55014148040425</v>
      </c>
      <c r="H39" s="8">
        <f t="shared" si="6"/>
        <v>45.1420531558706</v>
      </c>
      <c r="I39" s="8">
        <f t="shared" si="6"/>
        <v>43955.64881096907</v>
      </c>
      <c r="J39" s="8">
        <f t="shared" si="6"/>
        <v>1284.037379269314</v>
      </c>
      <c r="K39" s="8">
        <f t="shared" si="6"/>
        <v>98.14079408633123</v>
      </c>
      <c r="L39" s="8">
        <f t="shared" si="6"/>
        <v>31.14508030222043</v>
      </c>
      <c r="M39" s="8">
        <f t="shared" si="6"/>
        <v>124.40761809599209</v>
      </c>
      <c r="N39" s="8">
        <f t="shared" si="6"/>
        <v>138.42049569567038</v>
      </c>
    </row>
    <row r="40" spans="4:14" ht="12.75">
      <c r="D40" s="10" t="s">
        <v>18</v>
      </c>
      <c r="E40" s="54"/>
      <c r="F40" s="11">
        <f aca="true" t="shared" si="7" ref="F40:N40">STDEV(F37:F38)</f>
        <v>2509.4428495087054</v>
      </c>
      <c r="G40" s="11">
        <f t="shared" si="7"/>
        <v>4.876650060274876</v>
      </c>
      <c r="H40" s="11">
        <f t="shared" si="7"/>
        <v>1.3516254478730279</v>
      </c>
      <c r="I40" s="11">
        <f t="shared" si="7"/>
        <v>442.3812683956996</v>
      </c>
      <c r="J40" s="11">
        <f t="shared" si="7"/>
        <v>8.656550361099358</v>
      </c>
      <c r="K40" s="11">
        <f t="shared" si="7"/>
        <v>0.5602000577098545</v>
      </c>
      <c r="L40" s="11">
        <f t="shared" si="7"/>
        <v>0.5153254593831262</v>
      </c>
      <c r="M40" s="11">
        <f t="shared" si="7"/>
        <v>7.110696396826918</v>
      </c>
      <c r="N40" s="11">
        <f t="shared" si="7"/>
        <v>1.113100126497499</v>
      </c>
    </row>
    <row r="43" spans="1:5" ht="12.75">
      <c r="A43" s="2" t="s">
        <v>30</v>
      </c>
      <c r="B43" s="5"/>
      <c r="C43" s="5"/>
      <c r="D43" s="5"/>
      <c r="E43" s="5"/>
    </row>
    <row r="44" spans="1:14" ht="12.75">
      <c r="A44" s="6" t="s">
        <v>2</v>
      </c>
      <c r="B44" s="6" t="s">
        <v>12</v>
      </c>
      <c r="C44" s="6" t="s">
        <v>13</v>
      </c>
      <c r="D44" s="6" t="s">
        <v>15</v>
      </c>
      <c r="E44" s="6"/>
      <c r="F44" s="6" t="s">
        <v>3</v>
      </c>
      <c r="G44" s="6" t="s">
        <v>4</v>
      </c>
      <c r="H44" s="6" t="s">
        <v>5</v>
      </c>
      <c r="I44" s="6" t="s">
        <v>6</v>
      </c>
      <c r="J44" s="6" t="s">
        <v>7</v>
      </c>
      <c r="K44" s="6" t="s">
        <v>8</v>
      </c>
      <c r="L44" s="6" t="s">
        <v>9</v>
      </c>
      <c r="M44" s="6" t="s">
        <v>10</v>
      </c>
      <c r="N44" s="6" t="s">
        <v>11</v>
      </c>
    </row>
    <row r="45" spans="1:14" ht="12.75">
      <c r="A45" t="s">
        <v>0</v>
      </c>
      <c r="B45" s="4">
        <v>0.5992</v>
      </c>
      <c r="C45" s="4">
        <v>10</v>
      </c>
      <c r="D45" s="4">
        <v>10</v>
      </c>
      <c r="E45" s="13" t="s">
        <v>56</v>
      </c>
      <c r="F45" s="16">
        <v>230.83838</v>
      </c>
      <c r="G45" s="16">
        <v>0.64393</v>
      </c>
      <c r="H45" s="16">
        <v>0.20722</v>
      </c>
      <c r="I45" s="16">
        <v>216.19769</v>
      </c>
      <c r="J45" s="16">
        <v>3.84215</v>
      </c>
      <c r="K45" s="16">
        <v>0.4837</v>
      </c>
      <c r="L45" s="16">
        <v>0.14972</v>
      </c>
      <c r="M45" s="16">
        <v>0.59026</v>
      </c>
      <c r="N45" s="16">
        <v>0.66772</v>
      </c>
    </row>
    <row r="46" spans="1:14" ht="12.75">
      <c r="A46" t="s">
        <v>1</v>
      </c>
      <c r="B46" s="4">
        <v>0.5539</v>
      </c>
      <c r="C46" s="4">
        <v>10</v>
      </c>
      <c r="D46" s="4">
        <v>10</v>
      </c>
      <c r="F46" s="16">
        <v>201.33437</v>
      </c>
      <c r="G46" s="16">
        <v>0.56697</v>
      </c>
      <c r="H46" s="16">
        <v>0.18633</v>
      </c>
      <c r="I46" s="16">
        <v>197.75594</v>
      </c>
      <c r="J46" s="16">
        <v>3.52078</v>
      </c>
      <c r="K46" s="16">
        <v>0.44517</v>
      </c>
      <c r="L46" s="16">
        <v>0.1381</v>
      </c>
      <c r="M46" s="16">
        <v>0.5169</v>
      </c>
      <c r="N46" s="16">
        <v>0.60172</v>
      </c>
    </row>
    <row r="47" spans="5:14" ht="12.75">
      <c r="E47" s="13" t="s">
        <v>57</v>
      </c>
      <c r="F47">
        <f>+F45*C45*D45/B45</f>
        <v>38524.429238985314</v>
      </c>
      <c r="G47">
        <f>+G45*D45*C45/B45</f>
        <v>107.46495327102805</v>
      </c>
      <c r="H47">
        <f>+H45*D45*C45/B45</f>
        <v>34.58277703604807</v>
      </c>
      <c r="I47">
        <f>+I45*D45*C45/B45</f>
        <v>36081.056408544726</v>
      </c>
      <c r="J47">
        <f>+J45*D45*C45/B45</f>
        <v>641.2132843791724</v>
      </c>
      <c r="K47">
        <f>+K45*D45*C45/B45</f>
        <v>80.72429906542057</v>
      </c>
      <c r="L47">
        <f>+L45*D45*C45/B45</f>
        <v>24.986648865153537</v>
      </c>
      <c r="M47">
        <f>+M45*D45*C45/B45</f>
        <v>98.50801068090787</v>
      </c>
      <c r="N47">
        <f>+N45*D45*C45/B45</f>
        <v>111.43524699599467</v>
      </c>
    </row>
    <row r="48" spans="6:14" ht="12.75">
      <c r="F48">
        <f>+F46*C46*D46/B46</f>
        <v>36348.505145333096</v>
      </c>
      <c r="G48">
        <f>+G46*D46*C46/B46</f>
        <v>102.35963170247338</v>
      </c>
      <c r="H48">
        <f>+H46*D46*C46/B46</f>
        <v>33.63964614551363</v>
      </c>
      <c r="I48">
        <f>+I46*D46*C46/B46</f>
        <v>35702.46253836433</v>
      </c>
      <c r="J48">
        <f>+J46*D46*C46/B46</f>
        <v>635.6345910814226</v>
      </c>
      <c r="K48">
        <f>+K46*D46*C46/B46</f>
        <v>80.37010290666186</v>
      </c>
      <c r="L48">
        <f>+L46*D46*C46/B46</f>
        <v>24.932298248781372</v>
      </c>
      <c r="M48">
        <f>+M46*D46*C46/B46</f>
        <v>93.32009387976171</v>
      </c>
      <c r="N48">
        <f>+N46*D46*C46/B46</f>
        <v>108.63332731539992</v>
      </c>
    </row>
    <row r="49" spans="4:14" ht="12.75">
      <c r="D49" s="7" t="s">
        <v>17</v>
      </c>
      <c r="E49" s="53"/>
      <c r="F49" s="8">
        <f aca="true" t="shared" si="8" ref="F49:N49">AVERAGE(F47:F48)</f>
        <v>37436.46719215921</v>
      </c>
      <c r="G49" s="8">
        <f t="shared" si="8"/>
        <v>104.91229248675072</v>
      </c>
      <c r="H49" s="8">
        <f t="shared" si="8"/>
        <v>34.111211590780854</v>
      </c>
      <c r="I49" s="8">
        <f t="shared" si="8"/>
        <v>35891.75947345453</v>
      </c>
      <c r="J49" s="8">
        <f t="shared" si="8"/>
        <v>638.4239377302974</v>
      </c>
      <c r="K49" s="8">
        <f t="shared" si="8"/>
        <v>80.54720098604122</v>
      </c>
      <c r="L49" s="8">
        <f t="shared" si="8"/>
        <v>24.959473556967453</v>
      </c>
      <c r="M49" s="8">
        <f t="shared" si="8"/>
        <v>95.9140522803348</v>
      </c>
      <c r="N49" s="8">
        <f t="shared" si="8"/>
        <v>110.0342871556973</v>
      </c>
    </row>
    <row r="50" spans="4:14" ht="12.75">
      <c r="D50" s="10" t="s">
        <v>18</v>
      </c>
      <c r="E50" s="54"/>
      <c r="F50" s="11">
        <f aca="true" t="shared" si="9" ref="F50:N50">STDEV(F47:F48)</f>
        <v>1538.610681968475</v>
      </c>
      <c r="G50" s="11">
        <f t="shared" si="9"/>
        <v>3.6100075012626958</v>
      </c>
      <c r="H50" s="11">
        <f t="shared" si="9"/>
        <v>0.6668942482431436</v>
      </c>
      <c r="I50" s="11">
        <f t="shared" si="9"/>
        <v>267.7062929206799</v>
      </c>
      <c r="J50" s="11">
        <f t="shared" si="9"/>
        <v>3.9447318610279805</v>
      </c>
      <c r="K50" s="11">
        <f t="shared" si="9"/>
        <v>0.25045450572340605</v>
      </c>
      <c r="L50" s="11">
        <f t="shared" si="9"/>
        <v>0.038431689397740935</v>
      </c>
      <c r="M50" s="11">
        <f t="shared" si="9"/>
        <v>3.668411150321984</v>
      </c>
      <c r="N50" s="11">
        <f t="shared" si="9"/>
        <v>1.981256406488812</v>
      </c>
    </row>
    <row r="53" spans="1:5" ht="12.75">
      <c r="A53" s="2" t="s">
        <v>31</v>
      </c>
      <c r="B53" s="5"/>
      <c r="C53" s="5"/>
      <c r="D53" s="5"/>
      <c r="E53" s="5"/>
    </row>
    <row r="54" spans="1:14" ht="12.75">
      <c r="A54" s="6" t="s">
        <v>2</v>
      </c>
      <c r="B54" s="6" t="s">
        <v>12</v>
      </c>
      <c r="C54" s="6" t="s">
        <v>13</v>
      </c>
      <c r="D54" s="6" t="s">
        <v>15</v>
      </c>
      <c r="E54" s="6"/>
      <c r="F54" s="6" t="s">
        <v>3</v>
      </c>
      <c r="G54" s="6" t="s">
        <v>4</v>
      </c>
      <c r="H54" s="6" t="s">
        <v>5</v>
      </c>
      <c r="I54" s="6" t="s">
        <v>6</v>
      </c>
      <c r="J54" s="6" t="s">
        <v>7</v>
      </c>
      <c r="K54" s="6" t="s">
        <v>8</v>
      </c>
      <c r="L54" s="6" t="s">
        <v>9</v>
      </c>
      <c r="M54" s="6" t="s">
        <v>10</v>
      </c>
      <c r="N54" s="6" t="s">
        <v>11</v>
      </c>
    </row>
    <row r="55" spans="1:14" ht="12.75">
      <c r="A55" t="s">
        <v>0</v>
      </c>
      <c r="B55" s="4">
        <v>0.5534</v>
      </c>
      <c r="C55" s="4">
        <v>10</v>
      </c>
      <c r="D55" s="4">
        <v>10</v>
      </c>
      <c r="E55" s="13" t="s">
        <v>56</v>
      </c>
      <c r="F55" s="16">
        <v>187.09213</v>
      </c>
      <c r="G55" s="16">
        <v>0.53335</v>
      </c>
      <c r="H55" s="16">
        <v>0.16841</v>
      </c>
      <c r="I55" s="16">
        <v>187.87354</v>
      </c>
      <c r="J55" s="16">
        <v>4.54704</v>
      </c>
      <c r="K55" s="16">
        <v>0.42232</v>
      </c>
      <c r="L55" s="16">
        <v>0.1338</v>
      </c>
      <c r="M55" s="16">
        <v>0.48468</v>
      </c>
      <c r="N55" s="16">
        <v>0.57112</v>
      </c>
    </row>
    <row r="56" spans="1:14" ht="12.75">
      <c r="A56" t="s">
        <v>1</v>
      </c>
      <c r="B56" s="4">
        <v>0.5506</v>
      </c>
      <c r="C56" s="4">
        <v>10</v>
      </c>
      <c r="D56" s="4">
        <v>10</v>
      </c>
      <c r="F56" s="16">
        <v>196.48816</v>
      </c>
      <c r="G56" s="16">
        <v>0.5515</v>
      </c>
      <c r="H56" s="16">
        <v>0.17237</v>
      </c>
      <c r="I56" s="16">
        <v>185.96399</v>
      </c>
      <c r="J56" s="16">
        <v>4.51871</v>
      </c>
      <c r="K56" s="16">
        <v>0.41874</v>
      </c>
      <c r="L56" s="16">
        <v>0.13863</v>
      </c>
      <c r="M56" s="16">
        <v>0.51962</v>
      </c>
      <c r="N56" s="16">
        <v>0.5642</v>
      </c>
    </row>
    <row r="57" spans="5:14" ht="12.75">
      <c r="E57" s="13" t="s">
        <v>57</v>
      </c>
      <c r="F57">
        <f>+F55*C55*D55/B55</f>
        <v>33807.75749909649</v>
      </c>
      <c r="G57">
        <f>+G55*D55*C55/B55</f>
        <v>96.37694253704373</v>
      </c>
      <c r="H57">
        <f>+H55*D55*C55/B55</f>
        <v>30.431875677629204</v>
      </c>
      <c r="I57">
        <f>+I55*D55*C55/B55</f>
        <v>33948.9591615468</v>
      </c>
      <c r="J57">
        <f>+J55*D55*C55/B55</f>
        <v>821.655222262378</v>
      </c>
      <c r="K57">
        <f>+K55*D55*C55/B55</f>
        <v>76.31369714492229</v>
      </c>
      <c r="L57">
        <f>+L55*D55*C55/B55</f>
        <v>24.177809902421398</v>
      </c>
      <c r="M57">
        <f>+M55*D55*C55/B55</f>
        <v>87.58221900975786</v>
      </c>
      <c r="N57">
        <f>+N55*D55*C55/B55</f>
        <v>103.20202385254788</v>
      </c>
    </row>
    <row r="58" spans="6:14" ht="12.75">
      <c r="F58">
        <f>+F56*C56*D56/B56</f>
        <v>35686.18961133309</v>
      </c>
      <c r="G58">
        <f>+G56*D56*C56/B56</f>
        <v>100.16345804576825</v>
      </c>
      <c r="H58">
        <f>+H56*D56*C56/B56</f>
        <v>31.305848165637492</v>
      </c>
      <c r="I58">
        <f>+I56*D56*C56/B56</f>
        <v>33774.78932074101</v>
      </c>
      <c r="J58">
        <f>+J56*D56*C56/B56</f>
        <v>820.6883399927351</v>
      </c>
      <c r="K58">
        <f>+K56*D56*C56/B56</f>
        <v>76.05158009444243</v>
      </c>
      <c r="L58">
        <f>+L56*D56*C56/B56</f>
        <v>25.177987649836545</v>
      </c>
      <c r="M58">
        <f>+M56*D56*C56/B56</f>
        <v>94.37341082455501</v>
      </c>
      <c r="N58">
        <f>+N56*D56*C56/B56</f>
        <v>102.47003269160916</v>
      </c>
    </row>
    <row r="59" spans="4:14" ht="12.75">
      <c r="D59" s="7" t="s">
        <v>17</v>
      </c>
      <c r="E59" s="53"/>
      <c r="F59" s="8">
        <f aca="true" t="shared" si="10" ref="F59:N59">AVERAGE(F57:F58)</f>
        <v>34746.97355521479</v>
      </c>
      <c r="G59" s="8">
        <f t="shared" si="10"/>
        <v>98.27020029140598</v>
      </c>
      <c r="H59" s="8">
        <f t="shared" si="10"/>
        <v>30.868861921633346</v>
      </c>
      <c r="I59" s="8">
        <f t="shared" si="10"/>
        <v>33861.8742411439</v>
      </c>
      <c r="J59" s="8">
        <f t="shared" si="10"/>
        <v>821.1717811275565</v>
      </c>
      <c r="K59" s="8">
        <f t="shared" si="10"/>
        <v>76.18263861968236</v>
      </c>
      <c r="L59" s="8">
        <f t="shared" si="10"/>
        <v>24.67789877612897</v>
      </c>
      <c r="M59" s="8">
        <f t="shared" si="10"/>
        <v>90.97781491715644</v>
      </c>
      <c r="N59" s="8">
        <f t="shared" si="10"/>
        <v>102.83602827207852</v>
      </c>
    </row>
    <row r="60" spans="4:14" ht="12.75">
      <c r="D60" s="10" t="s">
        <v>18</v>
      </c>
      <c r="E60" s="54"/>
      <c r="F60" s="11">
        <f aca="true" t="shared" si="11" ref="F60:N60">STDEV(F57:F58)</f>
        <v>1328.252084561153</v>
      </c>
      <c r="G60" s="11">
        <f t="shared" si="11"/>
        <v>2.67747079328714</v>
      </c>
      <c r="H60" s="11">
        <f t="shared" si="11"/>
        <v>0.6179918728413684</v>
      </c>
      <c r="I60" s="11">
        <f t="shared" si="11"/>
        <v>123.15667551466119</v>
      </c>
      <c r="J60" s="11">
        <f t="shared" si="11"/>
        <v>0.683689009466494</v>
      </c>
      <c r="K60" s="11">
        <f t="shared" si="11"/>
        <v>0.18534474385425187</v>
      </c>
      <c r="L60" s="11">
        <f t="shared" si="11"/>
        <v>0.7072324675892486</v>
      </c>
      <c r="M60" s="11">
        <f t="shared" si="11"/>
        <v>4.8020977845819415</v>
      </c>
      <c r="N60" s="11">
        <f t="shared" si="11"/>
        <v>0.5175959136653993</v>
      </c>
    </row>
    <row r="63" spans="1:5" ht="12.75">
      <c r="A63" s="2" t="s">
        <v>32</v>
      </c>
      <c r="B63" s="5"/>
      <c r="C63" s="5"/>
      <c r="D63" s="5"/>
      <c r="E63" s="5"/>
    </row>
    <row r="64" spans="1:14" ht="12.75">
      <c r="A64" s="6" t="s">
        <v>2</v>
      </c>
      <c r="B64" s="6" t="s">
        <v>12</v>
      </c>
      <c r="C64" s="6" t="s">
        <v>13</v>
      </c>
      <c r="D64" s="6" t="s">
        <v>15</v>
      </c>
      <c r="E64" s="6"/>
      <c r="F64" s="6" t="s">
        <v>3</v>
      </c>
      <c r="G64" s="6" t="s">
        <v>4</v>
      </c>
      <c r="H64" s="6" t="s">
        <v>5</v>
      </c>
      <c r="I64" s="6" t="s">
        <v>6</v>
      </c>
      <c r="J64" s="6" t="s">
        <v>7</v>
      </c>
      <c r="K64" s="6" t="s">
        <v>8</v>
      </c>
      <c r="L64" s="6" t="s">
        <v>9</v>
      </c>
      <c r="M64" s="6" t="s">
        <v>10</v>
      </c>
      <c r="N64" s="6" t="s">
        <v>11</v>
      </c>
    </row>
    <row r="65" spans="1:14" ht="12.75">
      <c r="A65" t="s">
        <v>0</v>
      </c>
      <c r="B65" s="4">
        <v>0.7597</v>
      </c>
      <c r="C65" s="4">
        <v>10</v>
      </c>
      <c r="D65" s="4">
        <v>10</v>
      </c>
      <c r="E65" s="13" t="s">
        <v>56</v>
      </c>
      <c r="F65">
        <v>264.31567</v>
      </c>
      <c r="G65">
        <v>0.66822</v>
      </c>
      <c r="H65">
        <v>0.20461</v>
      </c>
      <c r="I65">
        <v>246.96771</v>
      </c>
      <c r="J65">
        <v>6.94064</v>
      </c>
      <c r="K65">
        <v>0.54481</v>
      </c>
      <c r="L65">
        <v>0.18974</v>
      </c>
      <c r="M65">
        <v>0.55799</v>
      </c>
      <c r="N65">
        <v>0.62334</v>
      </c>
    </row>
    <row r="66" spans="1:14" ht="12.75">
      <c r="A66" t="s">
        <v>1</v>
      </c>
      <c r="B66" s="4">
        <v>0.7672</v>
      </c>
      <c r="C66" s="4">
        <v>10</v>
      </c>
      <c r="D66" s="4">
        <v>10</v>
      </c>
      <c r="F66">
        <v>266.24368</v>
      </c>
      <c r="G66">
        <v>0.69049</v>
      </c>
      <c r="H66">
        <v>0.20282</v>
      </c>
      <c r="I66">
        <v>251.63602</v>
      </c>
      <c r="J66">
        <v>7.31769</v>
      </c>
      <c r="K66">
        <v>0.56019</v>
      </c>
      <c r="L66">
        <v>0.19498</v>
      </c>
      <c r="M66">
        <v>0.56345</v>
      </c>
      <c r="N66">
        <v>0.63296</v>
      </c>
    </row>
    <row r="67" spans="5:14" ht="12.75">
      <c r="E67" s="13" t="s">
        <v>57</v>
      </c>
      <c r="F67">
        <f>+F65*C65*D65/B65</f>
        <v>34792.111359747265</v>
      </c>
      <c r="G67">
        <f>+G65*D65*C65/B65</f>
        <v>87.95840463340792</v>
      </c>
      <c r="H67">
        <f>+H65*D65*C65/B65</f>
        <v>26.93299986836909</v>
      </c>
      <c r="I67">
        <f>+I65*D65*C65/B65</f>
        <v>32508.583651441357</v>
      </c>
      <c r="J67">
        <f>+J65*D65*C65/B65</f>
        <v>913.6027379228643</v>
      </c>
      <c r="K67">
        <f>+K65*D65*C65/B65</f>
        <v>71.71383440831907</v>
      </c>
      <c r="L67">
        <f>+L65*D65*C65/B65</f>
        <v>24.975648282216664</v>
      </c>
      <c r="M67">
        <f>+M65*D65*C65/B65</f>
        <v>73.44872976174807</v>
      </c>
      <c r="N67">
        <f>+N65*D65*C65/B65</f>
        <v>82.05080953007766</v>
      </c>
    </row>
    <row r="68" spans="6:14" ht="12.75">
      <c r="F68">
        <f>+F66*C66*D66/B66</f>
        <v>34703.29509906152</v>
      </c>
      <c r="G68">
        <f>+G66*D66*C66/B66</f>
        <v>90.00130344108447</v>
      </c>
      <c r="H68">
        <f>+H66*D66*C66/B66</f>
        <v>26.436392075078206</v>
      </c>
      <c r="I68">
        <f>+I66*D66*C66/B66</f>
        <v>32799.27267987487</v>
      </c>
      <c r="J68">
        <f>+J66*D66*C66/B66</f>
        <v>953.8177789363921</v>
      </c>
      <c r="K68">
        <f>+K66*D66*C66/B66</f>
        <v>73.0174661105318</v>
      </c>
      <c r="L68">
        <f>+L66*D66*C66/B66</f>
        <v>25.414494264859226</v>
      </c>
      <c r="M68">
        <f>+M66*D66*C66/B66</f>
        <v>73.44238790406673</v>
      </c>
      <c r="N68">
        <f>+N66*D66*C66/B66</f>
        <v>82.50260688216892</v>
      </c>
    </row>
    <row r="69" spans="4:14" ht="12.75">
      <c r="D69" s="7" t="s">
        <v>17</v>
      </c>
      <c r="E69" s="53"/>
      <c r="F69" s="8">
        <f aca="true" t="shared" si="12" ref="F69:N69">AVERAGE(F67:F68)</f>
        <v>34747.70322940439</v>
      </c>
      <c r="G69" s="8">
        <f t="shared" si="12"/>
        <v>88.9798540372462</v>
      </c>
      <c r="H69" s="8">
        <f t="shared" si="12"/>
        <v>26.68469597172365</v>
      </c>
      <c r="I69" s="8">
        <f t="shared" si="12"/>
        <v>32653.928165658115</v>
      </c>
      <c r="J69" s="8">
        <f t="shared" si="12"/>
        <v>933.7102584296282</v>
      </c>
      <c r="K69" s="8">
        <f t="shared" si="12"/>
        <v>72.36565025942544</v>
      </c>
      <c r="L69" s="8">
        <f t="shared" si="12"/>
        <v>25.195071273537945</v>
      </c>
      <c r="M69" s="8">
        <f t="shared" si="12"/>
        <v>73.44555883290741</v>
      </c>
      <c r="N69" s="8">
        <f t="shared" si="12"/>
        <v>82.27670820612329</v>
      </c>
    </row>
    <row r="70" spans="4:14" ht="12.75">
      <c r="D70" s="10" t="s">
        <v>18</v>
      </c>
      <c r="E70" s="54"/>
      <c r="F70" s="11">
        <f aca="true" t="shared" si="13" ref="F70:N70">STDEV(F67:F68)</f>
        <v>62.802580214299205</v>
      </c>
      <c r="G70" s="11">
        <f t="shared" si="13"/>
        <v>1.4445476001861137</v>
      </c>
      <c r="H70" s="11">
        <f t="shared" si="13"/>
        <v>0.3511547382258973</v>
      </c>
      <c r="I70" s="11">
        <f t="shared" si="13"/>
        <v>205.54818322154324</v>
      </c>
      <c r="J70" s="11">
        <f t="shared" si="13"/>
        <v>28.436328206361072</v>
      </c>
      <c r="K70" s="11">
        <f t="shared" si="13"/>
        <v>0.9218068168040942</v>
      </c>
      <c r="L70" s="11">
        <f t="shared" si="13"/>
        <v>0.31031097022308163</v>
      </c>
      <c r="M70" s="11">
        <f t="shared" si="13"/>
        <v>0.004484370530454181</v>
      </c>
      <c r="N70" s="11">
        <f t="shared" si="13"/>
        <v>0.31946897138574726</v>
      </c>
    </row>
    <row r="73" spans="1:5" ht="12.75">
      <c r="A73" s="2" t="s">
        <v>33</v>
      </c>
      <c r="B73" s="5"/>
      <c r="C73" s="5"/>
      <c r="D73" s="5"/>
      <c r="E73" s="5"/>
    </row>
    <row r="74" spans="1:14" ht="12.75">
      <c r="A74" s="6" t="s">
        <v>2</v>
      </c>
      <c r="B74" s="6" t="s">
        <v>12</v>
      </c>
      <c r="C74" s="6" t="s">
        <v>13</v>
      </c>
      <c r="D74" s="6" t="s">
        <v>15</v>
      </c>
      <c r="E74" s="6"/>
      <c r="F74" s="6" t="s">
        <v>3</v>
      </c>
      <c r="G74" s="6" t="s">
        <v>4</v>
      </c>
      <c r="H74" s="6" t="s">
        <v>5</v>
      </c>
      <c r="I74" s="6" t="s">
        <v>6</v>
      </c>
      <c r="J74" s="6" t="s">
        <v>7</v>
      </c>
      <c r="K74" s="6" t="s">
        <v>8</v>
      </c>
      <c r="L74" s="6" t="s">
        <v>9</v>
      </c>
      <c r="M74" s="6" t="s">
        <v>10</v>
      </c>
      <c r="N74" s="6" t="s">
        <v>11</v>
      </c>
    </row>
    <row r="75" spans="1:14" ht="12.75">
      <c r="A75" t="s">
        <v>0</v>
      </c>
      <c r="B75" s="4">
        <v>0.5947</v>
      </c>
      <c r="C75" s="4">
        <v>10</v>
      </c>
      <c r="D75" s="4">
        <v>10</v>
      </c>
      <c r="E75" s="13" t="s">
        <v>56</v>
      </c>
      <c r="F75">
        <v>243.39407</v>
      </c>
      <c r="G75">
        <v>0.60272</v>
      </c>
      <c r="H75">
        <v>0.19055</v>
      </c>
      <c r="I75">
        <v>230.33139</v>
      </c>
      <c r="J75">
        <v>7.21784</v>
      </c>
      <c r="K75">
        <v>0.50591</v>
      </c>
      <c r="L75">
        <v>0.16968</v>
      </c>
      <c r="M75">
        <v>0.49652</v>
      </c>
      <c r="N75">
        <v>0.57588</v>
      </c>
    </row>
    <row r="76" spans="1:14" ht="12.75">
      <c r="A76" t="s">
        <v>1</v>
      </c>
      <c r="B76" s="4">
        <v>0.6107</v>
      </c>
      <c r="C76" s="4">
        <v>10</v>
      </c>
      <c r="D76" s="4">
        <v>10</v>
      </c>
      <c r="F76">
        <v>270.78619</v>
      </c>
      <c r="G76">
        <v>0.64922</v>
      </c>
      <c r="H76">
        <v>0.20778</v>
      </c>
      <c r="I76">
        <v>239.36758</v>
      </c>
      <c r="J76">
        <v>7.43423</v>
      </c>
      <c r="K76">
        <v>0.50911</v>
      </c>
      <c r="L76">
        <v>0.17708</v>
      </c>
      <c r="M76">
        <v>0.54023</v>
      </c>
      <c r="N76">
        <v>0.59683</v>
      </c>
    </row>
    <row r="77" spans="5:14" ht="12.75">
      <c r="E77" s="13" t="s">
        <v>57</v>
      </c>
      <c r="F77">
        <f>+F75*C75*D75/B75</f>
        <v>40927.20195056331</v>
      </c>
      <c r="G77">
        <f>+G75*D75*C75/B75</f>
        <v>101.34857911552044</v>
      </c>
      <c r="H77">
        <f>+H75*D75*C75/B75</f>
        <v>32.041365394316465</v>
      </c>
      <c r="I77">
        <f>+I75*D75*C75/B75</f>
        <v>38730.68606019842</v>
      </c>
      <c r="J77">
        <f>+J75*D75*C75/B75</f>
        <v>1213.6942996468808</v>
      </c>
      <c r="K77">
        <f>+K75*D75*C75/B75</f>
        <v>85.06978308390785</v>
      </c>
      <c r="L77">
        <f>+L75*D75*C75/B75</f>
        <v>28.532032957793845</v>
      </c>
      <c r="M77">
        <f>+M75*D75*C75/B75</f>
        <v>83.4908357154868</v>
      </c>
      <c r="N77">
        <f>+N75*D75*C75/B75</f>
        <v>96.83537918278122</v>
      </c>
    </row>
    <row r="78" spans="6:14" ht="12.75">
      <c r="F78">
        <f>+F76*C76*D76/B76</f>
        <v>44340.29638120189</v>
      </c>
      <c r="G78">
        <f>+G76*D76*C76/B76</f>
        <v>106.30751596528573</v>
      </c>
      <c r="H78">
        <f>+H76*D76*C76/B76</f>
        <v>34.02325200589487</v>
      </c>
      <c r="I78">
        <f>+I76*D76*C76/B76</f>
        <v>39195.60831832324</v>
      </c>
      <c r="J78">
        <f>+J76*D76*C76/B76</f>
        <v>1217.3292942524972</v>
      </c>
      <c r="K78">
        <f>+K76*D76*C76/B76</f>
        <v>83.36499099394136</v>
      </c>
      <c r="L78">
        <f>+L76*D76*C76/B76</f>
        <v>28.99623383003111</v>
      </c>
      <c r="M78">
        <f>+M76*D76*C76/B76</f>
        <v>88.46078270836745</v>
      </c>
      <c r="N78">
        <f>+N76*D76*C76/B76</f>
        <v>97.72883576224004</v>
      </c>
    </row>
    <row r="79" spans="4:14" ht="12.75">
      <c r="D79" s="7" t="s">
        <v>17</v>
      </c>
      <c r="E79" s="53"/>
      <c r="F79" s="8">
        <f aca="true" t="shared" si="14" ref="F79:N79">AVERAGE(F77:F78)</f>
        <v>42633.749165882604</v>
      </c>
      <c r="G79" s="8">
        <f t="shared" si="14"/>
        <v>103.82804754040308</v>
      </c>
      <c r="H79" s="8">
        <f t="shared" si="14"/>
        <v>33.032308700105666</v>
      </c>
      <c r="I79" s="8">
        <f t="shared" si="14"/>
        <v>38963.14718926083</v>
      </c>
      <c r="J79" s="8">
        <f t="shared" si="14"/>
        <v>1215.5117969496891</v>
      </c>
      <c r="K79" s="8">
        <f t="shared" si="14"/>
        <v>84.21738703892461</v>
      </c>
      <c r="L79" s="8">
        <f t="shared" si="14"/>
        <v>28.764133393912477</v>
      </c>
      <c r="M79" s="8">
        <f t="shared" si="14"/>
        <v>85.97580921192713</v>
      </c>
      <c r="N79" s="8">
        <f t="shared" si="14"/>
        <v>97.28210747251063</v>
      </c>
    </row>
    <row r="80" spans="4:14" ht="12.75">
      <c r="D80" s="10" t="s">
        <v>18</v>
      </c>
      <c r="E80" s="54"/>
      <c r="F80" s="11">
        <f aca="true" t="shared" si="15" ref="F80:N80">STDEV(F77:F78)</f>
        <v>2413.422216734456</v>
      </c>
      <c r="G80" s="11">
        <f t="shared" si="15"/>
        <v>3.5064978739451806</v>
      </c>
      <c r="H80" s="11">
        <f t="shared" si="15"/>
        <v>1.401405462589944</v>
      </c>
      <c r="I80" s="11">
        <f t="shared" si="15"/>
        <v>328.7496814443401</v>
      </c>
      <c r="J80" s="11">
        <f t="shared" si="15"/>
        <v>2.570329335086556</v>
      </c>
      <c r="K80" s="11">
        <f t="shared" si="15"/>
        <v>1.205470047327212</v>
      </c>
      <c r="L80" s="11">
        <f t="shared" si="15"/>
        <v>0.32823958459155106</v>
      </c>
      <c r="M80" s="11">
        <f t="shared" si="15"/>
        <v>3.5142832208032484</v>
      </c>
      <c r="N80" s="11">
        <f t="shared" si="15"/>
        <v>0.6317692060321347</v>
      </c>
    </row>
    <row r="85" spans="1:5" ht="15.75">
      <c r="A85" s="52" t="s">
        <v>23</v>
      </c>
      <c r="B85" s="3"/>
      <c r="C85" s="3"/>
      <c r="D85" s="3"/>
      <c r="E85" s="3"/>
    </row>
    <row r="87" spans="1:5" ht="12.75">
      <c r="A87" s="55">
        <v>36543</v>
      </c>
      <c r="B87" s="5"/>
      <c r="C87" s="5"/>
      <c r="D87" s="5"/>
      <c r="E87" s="5"/>
    </row>
    <row r="88" spans="1:14" ht="12.75">
      <c r="A88" s="6" t="s">
        <v>2</v>
      </c>
      <c r="B88" s="6" t="s">
        <v>12</v>
      </c>
      <c r="C88" s="6" t="s">
        <v>13</v>
      </c>
      <c r="D88" s="6"/>
      <c r="E88" s="6"/>
      <c r="F88" s="6" t="s">
        <v>3</v>
      </c>
      <c r="G88" s="6" t="s">
        <v>4</v>
      </c>
      <c r="H88" s="6" t="s">
        <v>5</v>
      </c>
      <c r="I88" s="6" t="s">
        <v>6</v>
      </c>
      <c r="J88" s="6" t="s">
        <v>7</v>
      </c>
      <c r="K88" s="6" t="s">
        <v>8</v>
      </c>
      <c r="L88" s="6" t="s">
        <v>9</v>
      </c>
      <c r="M88" s="6" t="s">
        <v>10</v>
      </c>
      <c r="N88" s="6" t="s">
        <v>11</v>
      </c>
    </row>
    <row r="89" spans="1:14" ht="12.75">
      <c r="A89" t="s">
        <v>19</v>
      </c>
      <c r="B89" s="4">
        <v>0.5763</v>
      </c>
      <c r="C89" s="4">
        <v>12</v>
      </c>
      <c r="D89"/>
      <c r="E89" s="13" t="s">
        <v>56</v>
      </c>
      <c r="F89" s="16">
        <v>111.67435</v>
      </c>
      <c r="G89" s="16">
        <v>0.24729</v>
      </c>
      <c r="H89" s="16">
        <v>0.96402</v>
      </c>
      <c r="I89" s="16">
        <v>244.09811</v>
      </c>
      <c r="J89" s="16">
        <v>55.35838</v>
      </c>
      <c r="K89" s="16">
        <v>0.34219</v>
      </c>
      <c r="L89" s="16">
        <v>0.9582</v>
      </c>
      <c r="M89" s="16">
        <v>0.56244</v>
      </c>
      <c r="N89" s="16">
        <v>1.97396</v>
      </c>
    </row>
    <row r="90" spans="1:14" ht="12.75">
      <c r="A90" t="s">
        <v>20</v>
      </c>
      <c r="B90" s="4">
        <v>0.5364</v>
      </c>
      <c r="C90" s="4">
        <v>12</v>
      </c>
      <c r="D90"/>
      <c r="F90" s="16">
        <v>104.62236</v>
      </c>
      <c r="G90" s="16">
        <v>0.22601</v>
      </c>
      <c r="H90" s="16">
        <v>0.89319</v>
      </c>
      <c r="I90" s="16">
        <v>230.8616</v>
      </c>
      <c r="J90" s="16">
        <v>52.32227</v>
      </c>
      <c r="K90" s="16">
        <v>0.32339</v>
      </c>
      <c r="L90" s="16">
        <v>0.90217</v>
      </c>
      <c r="M90" s="16">
        <v>0.53009</v>
      </c>
      <c r="N90" s="16">
        <v>1.84072</v>
      </c>
    </row>
    <row r="91" spans="4:14" ht="12.75">
      <c r="D91"/>
      <c r="E91" s="13" t="s">
        <v>57</v>
      </c>
      <c r="F91">
        <f>+F89*C89/B89</f>
        <v>2325.337844872462</v>
      </c>
      <c r="G91">
        <f>+G89*C89/B89</f>
        <v>5.149193128578865</v>
      </c>
      <c r="H91">
        <f>+H89*C89/B89</f>
        <v>20.073295158771472</v>
      </c>
      <c r="I91">
        <f>+I89*C89/B89</f>
        <v>5082.730036439354</v>
      </c>
      <c r="J91">
        <f>+J89*C89/B89</f>
        <v>1152.699219156689</v>
      </c>
      <c r="K91">
        <f>+K89*C89/B89</f>
        <v>7.125247267048412</v>
      </c>
      <c r="L91">
        <f>+L89*C89/B89</f>
        <v>19.952108276939093</v>
      </c>
      <c r="M91">
        <f>+M89*C89/B89</f>
        <v>11.711400312337325</v>
      </c>
      <c r="N91">
        <f>+N89*C89/B89</f>
        <v>41.10275897969807</v>
      </c>
    </row>
    <row r="92" spans="6:14" ht="12.75">
      <c r="F92">
        <f>+F90*C90/B90</f>
        <v>2340.544966442953</v>
      </c>
      <c r="G92">
        <f>+G90*C90/B90</f>
        <v>5.056152125279642</v>
      </c>
      <c r="H92">
        <f>+H90*C90/B90</f>
        <v>19.981879194630874</v>
      </c>
      <c r="I92">
        <f>+I90*C90/B90</f>
        <v>5164.689038031321</v>
      </c>
      <c r="J92">
        <f>+J90*C90/B90</f>
        <v>1170.520581655481</v>
      </c>
      <c r="K92">
        <f>+K90*C90/B90</f>
        <v>7.234675615212528</v>
      </c>
      <c r="L92">
        <f>+L90*C90/B90</f>
        <v>20.182774049217006</v>
      </c>
      <c r="M92">
        <f>+M90*C90/B90</f>
        <v>11.85883668903803</v>
      </c>
      <c r="N92">
        <f>+N90*C90/B90</f>
        <v>41.179418344519014</v>
      </c>
    </row>
    <row r="93" spans="3:14" ht="12.75">
      <c r="C93"/>
      <c r="D93" s="57" t="s">
        <v>17</v>
      </c>
      <c r="E93" s="58"/>
      <c r="F93" s="8">
        <f>AVERAGE(F91:F92)</f>
        <v>2332.9414056577075</v>
      </c>
      <c r="G93" s="8">
        <f>AVERAGE(G91:G92)</f>
        <v>5.1026726269292535</v>
      </c>
      <c r="H93" s="8">
        <f aca="true" t="shared" si="16" ref="H93:N93">AVERAGE(H91:H92)</f>
        <v>20.027587176701175</v>
      </c>
      <c r="I93" s="8">
        <f t="shared" si="16"/>
        <v>5123.709537235338</v>
      </c>
      <c r="J93" s="8">
        <f t="shared" si="16"/>
        <v>1161.609900406085</v>
      </c>
      <c r="K93" s="8">
        <f t="shared" si="16"/>
        <v>7.1799614411304695</v>
      </c>
      <c r="L93" s="8">
        <f t="shared" si="16"/>
        <v>20.06744116307805</v>
      </c>
      <c r="M93" s="8">
        <f t="shared" si="16"/>
        <v>11.785118500687677</v>
      </c>
      <c r="N93" s="9">
        <f t="shared" si="16"/>
        <v>41.141088662108544</v>
      </c>
    </row>
    <row r="94" spans="3:14" ht="12.75">
      <c r="C94"/>
      <c r="D94" s="59" t="s">
        <v>18</v>
      </c>
      <c r="E94" s="60"/>
      <c r="F94" s="11">
        <f>STDEVP(F91:F92)</f>
        <v>7.603560785252066</v>
      </c>
      <c r="G94" s="11">
        <f>STDEVP(G91:G92)</f>
        <v>0.04652050164962001</v>
      </c>
      <c r="H94" s="11">
        <f aca="true" t="shared" si="17" ref="H94:N94">STDEVP(H91:H92)</f>
        <v>0.045707982069324034</v>
      </c>
      <c r="I94" s="11">
        <f t="shared" si="17"/>
        <v>40.97950079590805</v>
      </c>
      <c r="J94" s="11">
        <f t="shared" si="17"/>
        <v>8.91068124939927</v>
      </c>
      <c r="K94" s="11">
        <f t="shared" si="17"/>
        <v>0.05471417408212152</v>
      </c>
      <c r="L94" s="11">
        <f t="shared" si="17"/>
        <v>0.11533288613851864</v>
      </c>
      <c r="M94" s="11">
        <f t="shared" si="17"/>
        <v>0.0737181883503656</v>
      </c>
      <c r="N94" s="12">
        <f t="shared" si="17"/>
        <v>0.03832968240874097</v>
      </c>
    </row>
    <row r="96" spans="2:5" ht="12.75">
      <c r="B96"/>
      <c r="C96"/>
      <c r="D96"/>
      <c r="E96"/>
    </row>
    <row r="97" spans="1:5" ht="12.75">
      <c r="A97" s="55">
        <v>36571</v>
      </c>
      <c r="B97" s="5"/>
      <c r="C97" s="5"/>
      <c r="D97" s="5"/>
      <c r="E97" s="5"/>
    </row>
    <row r="98" spans="1:14" ht="12.75">
      <c r="A98" s="6" t="s">
        <v>2</v>
      </c>
      <c r="B98" s="6" t="s">
        <v>12</v>
      </c>
      <c r="C98" s="6" t="s">
        <v>13</v>
      </c>
      <c r="D98" s="6"/>
      <c r="E98" s="6"/>
      <c r="F98" s="6" t="s">
        <v>3</v>
      </c>
      <c r="G98" s="6" t="s">
        <v>4</v>
      </c>
      <c r="H98" s="6" t="s">
        <v>5</v>
      </c>
      <c r="I98" s="6" t="s">
        <v>6</v>
      </c>
      <c r="J98" s="6" t="s">
        <v>7</v>
      </c>
      <c r="K98" s="6" t="s">
        <v>8</v>
      </c>
      <c r="L98" s="6" t="s">
        <v>9</v>
      </c>
      <c r="M98" s="6" t="s">
        <v>10</v>
      </c>
      <c r="N98" s="6" t="s">
        <v>11</v>
      </c>
    </row>
    <row r="99" spans="1:14" ht="12.75">
      <c r="A99" t="s">
        <v>19</v>
      </c>
      <c r="B99" s="4">
        <v>0.5361</v>
      </c>
      <c r="C99" s="4">
        <v>12</v>
      </c>
      <c r="D99"/>
      <c r="E99" s="13" t="s">
        <v>56</v>
      </c>
      <c r="F99" s="16">
        <v>112.63979</v>
      </c>
      <c r="G99" s="16">
        <v>0.23519</v>
      </c>
      <c r="H99" s="16">
        <v>1.01791</v>
      </c>
      <c r="I99" s="16">
        <v>251.12331</v>
      </c>
      <c r="J99" s="16">
        <v>43.14474</v>
      </c>
      <c r="K99" s="16">
        <v>0.38757</v>
      </c>
      <c r="L99" s="16">
        <v>0.91315</v>
      </c>
      <c r="M99" s="16">
        <v>0.58557</v>
      </c>
      <c r="N99" s="16">
        <v>2.05558</v>
      </c>
    </row>
    <row r="100" spans="1:14" ht="12.75">
      <c r="A100" t="s">
        <v>20</v>
      </c>
      <c r="B100" s="4">
        <v>0.5458</v>
      </c>
      <c r="C100" s="4">
        <v>12</v>
      </c>
      <c r="D100"/>
      <c r="F100" s="16">
        <v>114.45598</v>
      </c>
      <c r="G100" s="16">
        <v>0.23842</v>
      </c>
      <c r="H100" s="16">
        <v>1.0388</v>
      </c>
      <c r="I100" s="16">
        <v>253.4317</v>
      </c>
      <c r="J100" s="16">
        <v>44.23473</v>
      </c>
      <c r="K100" s="16">
        <v>0.39128</v>
      </c>
      <c r="L100" s="16">
        <v>0.92978</v>
      </c>
      <c r="M100" s="16">
        <v>0.59397</v>
      </c>
      <c r="N100" s="16">
        <v>2.10043</v>
      </c>
    </row>
    <row r="101" spans="4:14" ht="12.75">
      <c r="D101"/>
      <c r="E101" s="13" t="s">
        <v>57</v>
      </c>
      <c r="F101">
        <f>+F99*C99/B99</f>
        <v>2521.3159485170677</v>
      </c>
      <c r="G101">
        <f>+G99*C99/B99</f>
        <v>5.264465584778959</v>
      </c>
      <c r="H101">
        <f>+H99*C99/B99</f>
        <v>22.784778959149413</v>
      </c>
      <c r="I101">
        <f>+I99*C99/B99</f>
        <v>5621.114941242306</v>
      </c>
      <c r="J101">
        <f>+J99*C99/B99</f>
        <v>965.7468382764408</v>
      </c>
      <c r="K101">
        <f>+K99*C99/B99</f>
        <v>8.675321768326805</v>
      </c>
      <c r="L101">
        <f>+L99*C99/B99</f>
        <v>20.439843312814773</v>
      </c>
      <c r="M101">
        <f>+M99*C99/B99</f>
        <v>13.107330721880246</v>
      </c>
      <c r="N101">
        <f>+N99*C99/B99</f>
        <v>46.01186345831002</v>
      </c>
    </row>
    <row r="102" spans="4:14" ht="12.75">
      <c r="D102"/>
      <c r="F102">
        <f>+F100*C100/B100</f>
        <v>2516.437816049835</v>
      </c>
      <c r="G102">
        <f>+G100*C100/B100</f>
        <v>5.2419201172590695</v>
      </c>
      <c r="H102">
        <f>+H100*C100/B100</f>
        <v>22.839135214364234</v>
      </c>
      <c r="I102">
        <f>+I100*C100/B100</f>
        <v>5571.968486625138</v>
      </c>
      <c r="J102">
        <f>+J100*C100/B100</f>
        <v>972.5481128618541</v>
      </c>
      <c r="K102">
        <f>+K100*C100/B100</f>
        <v>8.602711615976549</v>
      </c>
      <c r="L102">
        <f>+L100*C100/B100</f>
        <v>20.442213264932214</v>
      </c>
      <c r="M102">
        <f>+M100*C100/B100</f>
        <v>13.05906925613778</v>
      </c>
      <c r="N102">
        <f>+N100*C100/B100</f>
        <v>46.18021253206303</v>
      </c>
    </row>
    <row r="103" spans="3:14" ht="12.75">
      <c r="C103"/>
      <c r="D103" s="57" t="s">
        <v>17</v>
      </c>
      <c r="E103" s="58"/>
      <c r="F103" s="8">
        <f aca="true" t="shared" si="18" ref="F103:N103">AVERAGE(F101:F102)</f>
        <v>2518.8768822834513</v>
      </c>
      <c r="G103" s="8">
        <f t="shared" si="18"/>
        <v>5.253192851019014</v>
      </c>
      <c r="H103" s="8">
        <f t="shared" si="18"/>
        <v>22.811957086756824</v>
      </c>
      <c r="I103" s="8">
        <f t="shared" si="18"/>
        <v>5596.541713933722</v>
      </c>
      <c r="J103" s="8">
        <f t="shared" si="18"/>
        <v>969.1474755691474</v>
      </c>
      <c r="K103" s="8">
        <f t="shared" si="18"/>
        <v>8.639016692151678</v>
      </c>
      <c r="L103" s="8">
        <f t="shared" si="18"/>
        <v>20.441028288873493</v>
      </c>
      <c r="M103" s="8">
        <f t="shared" si="18"/>
        <v>13.083199989009014</v>
      </c>
      <c r="N103" s="9">
        <f t="shared" si="18"/>
        <v>46.09603799518652</v>
      </c>
    </row>
    <row r="104" spans="3:14" ht="12.75">
      <c r="C104"/>
      <c r="D104" s="59" t="s">
        <v>18</v>
      </c>
      <c r="E104" s="60"/>
      <c r="F104" s="11">
        <f aca="true" t="shared" si="19" ref="F104:N104">STDEVP(F101:F102)</f>
        <v>2.43906623354656</v>
      </c>
      <c r="G104" s="11">
        <f t="shared" si="19"/>
        <v>0.01127273376005215</v>
      </c>
      <c r="H104" s="11">
        <f t="shared" si="19"/>
        <v>0.02717812760828074</v>
      </c>
      <c r="I104" s="11">
        <f t="shared" si="19"/>
        <v>24.573227308538886</v>
      </c>
      <c r="J104" s="11">
        <f t="shared" si="19"/>
        <v>3.4006372927001025</v>
      </c>
      <c r="K104" s="11">
        <f t="shared" si="19"/>
        <v>0.0363050761749118</v>
      </c>
      <c r="L104" s="11">
        <f t="shared" si="19"/>
        <v>0.001184976052411869</v>
      </c>
      <c r="M104" s="11">
        <f t="shared" si="19"/>
        <v>0.024130732870922936</v>
      </c>
      <c r="N104" s="12">
        <f t="shared" si="19"/>
        <v>0.0841745368777156</v>
      </c>
    </row>
    <row r="106" spans="2:5" ht="12.75">
      <c r="B106"/>
      <c r="C106"/>
      <c r="D106"/>
      <c r="E106"/>
    </row>
    <row r="107" spans="1:5" ht="12.75">
      <c r="A107" s="55">
        <v>36607</v>
      </c>
      <c r="B107" s="5"/>
      <c r="C107" s="5"/>
      <c r="D107" s="5"/>
      <c r="E107" s="5"/>
    </row>
    <row r="108" spans="1:14" ht="12.75">
      <c r="A108" s="6" t="s">
        <v>2</v>
      </c>
      <c r="B108" s="6" t="s">
        <v>12</v>
      </c>
      <c r="C108" s="6" t="s">
        <v>13</v>
      </c>
      <c r="D108" s="6"/>
      <c r="E108" s="6"/>
      <c r="F108" s="6" t="s">
        <v>3</v>
      </c>
      <c r="G108" s="6" t="s">
        <v>4</v>
      </c>
      <c r="H108" s="6" t="s">
        <v>5</v>
      </c>
      <c r="I108" s="6" t="s">
        <v>6</v>
      </c>
      <c r="J108" s="6" t="s">
        <v>7</v>
      </c>
      <c r="K108" s="6" t="s">
        <v>8</v>
      </c>
      <c r="L108" s="6" t="s">
        <v>9</v>
      </c>
      <c r="M108" s="6" t="s">
        <v>10</v>
      </c>
      <c r="N108" s="6" t="s">
        <v>11</v>
      </c>
    </row>
    <row r="109" spans="1:14" ht="12.75">
      <c r="A109" t="s">
        <v>19</v>
      </c>
      <c r="B109" s="4">
        <v>0.5262</v>
      </c>
      <c r="C109" s="4">
        <v>12</v>
      </c>
      <c r="D109"/>
      <c r="E109" s="13" t="s">
        <v>56</v>
      </c>
      <c r="F109" s="16">
        <v>101.63907</v>
      </c>
      <c r="G109" s="16">
        <v>0.21885</v>
      </c>
      <c r="H109" s="16">
        <v>0.94634</v>
      </c>
      <c r="I109" s="16">
        <v>225.1833</v>
      </c>
      <c r="J109" s="16">
        <v>28.54431</v>
      </c>
      <c r="K109" s="16">
        <v>0.363</v>
      </c>
      <c r="L109" s="16">
        <v>0.86677</v>
      </c>
      <c r="M109" s="16">
        <v>0.52215</v>
      </c>
      <c r="N109" s="16">
        <v>1.97163</v>
      </c>
    </row>
    <row r="110" spans="1:14" ht="12.75">
      <c r="A110" t="s">
        <v>20</v>
      </c>
      <c r="B110" s="4">
        <v>0.5501</v>
      </c>
      <c r="C110" s="4">
        <v>12</v>
      </c>
      <c r="D110"/>
      <c r="F110" s="16">
        <v>104.81464</v>
      </c>
      <c r="G110" s="16">
        <v>0.21621</v>
      </c>
      <c r="H110" s="16">
        <v>0.99073</v>
      </c>
      <c r="I110" s="16">
        <v>229.25629</v>
      </c>
      <c r="J110" s="16">
        <v>29.34093</v>
      </c>
      <c r="K110" s="16">
        <v>0.37036</v>
      </c>
      <c r="L110" s="16">
        <v>0.90018</v>
      </c>
      <c r="M110" s="16">
        <v>0.53814</v>
      </c>
      <c r="N110" s="16">
        <v>2.0086</v>
      </c>
    </row>
    <row r="111" spans="4:14" ht="12.75">
      <c r="D111"/>
      <c r="E111" s="13" t="s">
        <v>57</v>
      </c>
      <c r="F111">
        <f>+F109*C109/B109</f>
        <v>2317.880729760547</v>
      </c>
      <c r="G111">
        <f>+G109*C109/B109</f>
        <v>4.990877993158494</v>
      </c>
      <c r="H111">
        <f>+H109*C109/B109</f>
        <v>21.58129988597491</v>
      </c>
      <c r="I111">
        <f>+I109*C109/B109</f>
        <v>5135.309007981756</v>
      </c>
      <c r="J111">
        <f>+J109*C109/B109</f>
        <v>650.9534777651083</v>
      </c>
      <c r="K111">
        <f>+K109*C109/B109</f>
        <v>8.278221208665906</v>
      </c>
      <c r="L111">
        <f>+L109*C109/B109</f>
        <v>19.76670467502851</v>
      </c>
      <c r="M111">
        <f>+M109*C109/B109</f>
        <v>11.907639680729762</v>
      </c>
      <c r="N111">
        <f>+N109*C109/B109</f>
        <v>44.9630558722919</v>
      </c>
    </row>
    <row r="112" spans="6:14" ht="12.75">
      <c r="F112">
        <f>+F110*C110/B110</f>
        <v>2286.4491546991453</v>
      </c>
      <c r="G112">
        <f>+G110*C110/B110</f>
        <v>4.716451554262862</v>
      </c>
      <c r="H112">
        <f>+H110*C110/B110</f>
        <v>21.611997818578438</v>
      </c>
      <c r="I112">
        <f>+I110*C110/B110</f>
        <v>5001.046137065988</v>
      </c>
      <c r="J112">
        <f>+J110*C110/B110</f>
        <v>640.0493728413015</v>
      </c>
      <c r="K112">
        <f>+K110*C110/B110</f>
        <v>8.079112888565716</v>
      </c>
      <c r="L112">
        <f>+L110*C110/B110</f>
        <v>19.636720596255227</v>
      </c>
      <c r="M112">
        <f>+M110*C110/B110</f>
        <v>11.739101981457916</v>
      </c>
      <c r="N112">
        <f>+N110*C110/B110</f>
        <v>43.81603344846391</v>
      </c>
    </row>
    <row r="113" spans="3:14" ht="12.75">
      <c r="C113"/>
      <c r="D113" s="57" t="s">
        <v>17</v>
      </c>
      <c r="E113" s="58"/>
      <c r="F113" s="8">
        <f aca="true" t="shared" si="20" ref="F113:N113">AVERAGE(F111:F112)</f>
        <v>2302.164942229846</v>
      </c>
      <c r="G113" s="8">
        <f t="shared" si="20"/>
        <v>4.853664773710678</v>
      </c>
      <c r="H113" s="8">
        <f t="shared" si="20"/>
        <v>21.596648852276672</v>
      </c>
      <c r="I113" s="8">
        <f t="shared" si="20"/>
        <v>5068.177572523871</v>
      </c>
      <c r="J113" s="8">
        <f t="shared" si="20"/>
        <v>645.501425303205</v>
      </c>
      <c r="K113" s="8">
        <f t="shared" si="20"/>
        <v>8.17866704861581</v>
      </c>
      <c r="L113" s="8">
        <f t="shared" si="20"/>
        <v>19.70171263564187</v>
      </c>
      <c r="M113" s="8">
        <f t="shared" si="20"/>
        <v>11.82337083109384</v>
      </c>
      <c r="N113" s="9">
        <f t="shared" si="20"/>
        <v>44.38954466037791</v>
      </c>
    </row>
    <row r="114" spans="3:14" ht="12.75">
      <c r="C114"/>
      <c r="D114" s="59" t="s">
        <v>18</v>
      </c>
      <c r="E114" s="60"/>
      <c r="F114" s="11">
        <f aca="true" t="shared" si="21" ref="F114:N114">STDEVP(F111:F112)</f>
        <v>15.715787530733419</v>
      </c>
      <c r="G114" s="11">
        <f t="shared" si="21"/>
        <v>0.13721321944781129</v>
      </c>
      <c r="H114" s="11">
        <f t="shared" si="21"/>
        <v>0.015348966303264617</v>
      </c>
      <c r="I114" s="11">
        <f t="shared" si="21"/>
        <v>67.1314354579074</v>
      </c>
      <c r="J114" s="11">
        <f t="shared" si="21"/>
        <v>5.452052461897874</v>
      </c>
      <c r="K114" s="11">
        <f t="shared" si="21"/>
        <v>0.09955416005005373</v>
      </c>
      <c r="L114" s="11">
        <f t="shared" si="21"/>
        <v>0.0649920393867996</v>
      </c>
      <c r="M114" s="11">
        <f t="shared" si="21"/>
        <v>0.08426884963577387</v>
      </c>
      <c r="N114" s="12">
        <f t="shared" si="21"/>
        <v>0.5735112119139602</v>
      </c>
    </row>
    <row r="116" spans="2:5" ht="12.75">
      <c r="B116"/>
      <c r="C116"/>
      <c r="D116"/>
      <c r="E116"/>
    </row>
    <row r="117" spans="1:5" ht="12.75">
      <c r="A117" s="55">
        <v>36626</v>
      </c>
      <c r="B117" s="5"/>
      <c r="C117" s="5"/>
      <c r="D117" s="5"/>
      <c r="E117" s="5"/>
    </row>
    <row r="118" spans="1:14" ht="12.75">
      <c r="A118" s="6" t="s">
        <v>2</v>
      </c>
      <c r="B118" s="6" t="s">
        <v>12</v>
      </c>
      <c r="C118" s="6" t="s">
        <v>13</v>
      </c>
      <c r="D118" s="6"/>
      <c r="E118" s="6"/>
      <c r="F118" s="6" t="s">
        <v>3</v>
      </c>
      <c r="G118" s="6" t="s">
        <v>4</v>
      </c>
      <c r="H118" s="6" t="s">
        <v>5</v>
      </c>
      <c r="I118" s="6" t="s">
        <v>6</v>
      </c>
      <c r="J118" s="6" t="s">
        <v>7</v>
      </c>
      <c r="K118" s="6" t="s">
        <v>8</v>
      </c>
      <c r="L118" s="6" t="s">
        <v>9</v>
      </c>
      <c r="M118" s="6" t="s">
        <v>10</v>
      </c>
      <c r="N118" s="6" t="s">
        <v>11</v>
      </c>
    </row>
    <row r="119" spans="1:14" ht="12.75">
      <c r="A119" t="s">
        <v>19</v>
      </c>
      <c r="B119" s="4">
        <v>0.5177</v>
      </c>
      <c r="C119" s="4">
        <v>12</v>
      </c>
      <c r="D119"/>
      <c r="E119" s="13" t="s">
        <v>56</v>
      </c>
      <c r="F119" s="16">
        <v>97.35291</v>
      </c>
      <c r="G119" s="16">
        <v>0.19207</v>
      </c>
      <c r="H119" s="16">
        <v>0.83352</v>
      </c>
      <c r="I119" s="16">
        <v>192.77448</v>
      </c>
      <c r="J119" s="16">
        <v>38.70071</v>
      </c>
      <c r="K119" s="16">
        <v>0.33028</v>
      </c>
      <c r="L119" s="16">
        <v>0.81426</v>
      </c>
      <c r="M119" s="16">
        <v>0.47607</v>
      </c>
      <c r="N119" s="16">
        <v>1.77145</v>
      </c>
    </row>
    <row r="120" spans="1:14" ht="12.75">
      <c r="A120" t="s">
        <v>20</v>
      </c>
      <c r="B120" s="4">
        <v>0.5267</v>
      </c>
      <c r="C120" s="4">
        <v>12</v>
      </c>
      <c r="D120"/>
      <c r="F120" s="16">
        <v>99.87035</v>
      </c>
      <c r="G120" s="16">
        <v>0.20253</v>
      </c>
      <c r="H120" s="16">
        <v>0.84261</v>
      </c>
      <c r="I120" s="16">
        <v>199.57724</v>
      </c>
      <c r="J120" s="16">
        <v>39.18439</v>
      </c>
      <c r="K120" s="16">
        <v>0.33862</v>
      </c>
      <c r="L120" s="16">
        <v>0.82351</v>
      </c>
      <c r="M120" s="16">
        <v>0.48708</v>
      </c>
      <c r="N120" s="16">
        <v>1.8125</v>
      </c>
    </row>
    <row r="121" spans="4:14" ht="12.75">
      <c r="D121"/>
      <c r="E121" s="13" t="s">
        <v>57</v>
      </c>
      <c r="F121">
        <f>+F119*C119/B119</f>
        <v>2256.5866718176544</v>
      </c>
      <c r="G121">
        <f>+G119*C119/B119</f>
        <v>4.4520764921769365</v>
      </c>
      <c r="H121">
        <f>+H119*C119/B119</f>
        <v>19.3205331272938</v>
      </c>
      <c r="I121">
        <f>+I119*C119/B119</f>
        <v>4468.405949391539</v>
      </c>
      <c r="J121">
        <f>+J119*C119/B119</f>
        <v>897.0610778443113</v>
      </c>
      <c r="K121">
        <f>+K119*C119/B119</f>
        <v>7.655707938960788</v>
      </c>
      <c r="L121">
        <f>+L119*C119/B119</f>
        <v>18.87409696735561</v>
      </c>
      <c r="M121">
        <f>+M119*C119/B119</f>
        <v>11.035039598222907</v>
      </c>
      <c r="N121">
        <f>+N119*C119/B119</f>
        <v>41.06123237396175</v>
      </c>
    </row>
    <row r="122" spans="6:14" ht="12.75">
      <c r="F122">
        <f>+F120*C120/B120</f>
        <v>2275.382950446174</v>
      </c>
      <c r="G122">
        <f>+G120*C120/B120</f>
        <v>4.614315549648756</v>
      </c>
      <c r="H122">
        <f>+H120*C120/B120</f>
        <v>19.197493829504463</v>
      </c>
      <c r="I122">
        <f>+I120*C120/B120</f>
        <v>4547.041731535979</v>
      </c>
      <c r="J122">
        <f>+J120*C120/B120</f>
        <v>892.7523827605849</v>
      </c>
      <c r="K122">
        <f>+K120*C120/B120</f>
        <v>7.714904119992406</v>
      </c>
      <c r="L122">
        <f>+L120*C120/B120</f>
        <v>18.762331498006457</v>
      </c>
      <c r="M122">
        <f>+M120*C120/B120</f>
        <v>11.097322954243404</v>
      </c>
      <c r="N122">
        <f>+N120*C120/B120</f>
        <v>41.2948547560281</v>
      </c>
    </row>
    <row r="123" spans="3:14" ht="12.75">
      <c r="C123"/>
      <c r="D123" s="57" t="s">
        <v>17</v>
      </c>
      <c r="E123" s="58"/>
      <c r="F123" s="8">
        <f aca="true" t="shared" si="22" ref="F123:N123">AVERAGE(F121:F122)</f>
        <v>2265.9848111319143</v>
      </c>
      <c r="G123" s="8">
        <f t="shared" si="22"/>
        <v>4.533196020912847</v>
      </c>
      <c r="H123" s="8">
        <f t="shared" si="22"/>
        <v>19.259013478399133</v>
      </c>
      <c r="I123" s="8">
        <f t="shared" si="22"/>
        <v>4507.723840463759</v>
      </c>
      <c r="J123" s="8">
        <f t="shared" si="22"/>
        <v>894.9067303024481</v>
      </c>
      <c r="K123" s="8">
        <f t="shared" si="22"/>
        <v>7.685306029476597</v>
      </c>
      <c r="L123" s="8">
        <f t="shared" si="22"/>
        <v>18.818214232681033</v>
      </c>
      <c r="M123" s="8">
        <f t="shared" si="22"/>
        <v>11.066181276233156</v>
      </c>
      <c r="N123" s="9">
        <f t="shared" si="22"/>
        <v>41.17804356499492</v>
      </c>
    </row>
    <row r="124" spans="3:14" ht="12.75">
      <c r="C124"/>
      <c r="D124" s="59" t="s">
        <v>18</v>
      </c>
      <c r="E124" s="60"/>
      <c r="F124" s="11">
        <f aca="true" t="shared" si="23" ref="F124:N124">STDEVP(F121:F122)</f>
        <v>9.398139314289232</v>
      </c>
      <c r="G124" s="11">
        <f t="shared" si="23"/>
        <v>0.08111952873587987</v>
      </c>
      <c r="H124" s="11">
        <f t="shared" si="23"/>
        <v>0.06151964889431375</v>
      </c>
      <c r="I124" s="11">
        <f t="shared" si="23"/>
        <v>39.31789107221693</v>
      </c>
      <c r="J124" s="11">
        <f t="shared" si="23"/>
        <v>2.1543475418647557</v>
      </c>
      <c r="K124" s="11">
        <f t="shared" si="23"/>
        <v>0.02959809051571143</v>
      </c>
      <c r="L124" s="11">
        <f t="shared" si="23"/>
        <v>0.05588273467457902</v>
      </c>
      <c r="M124" s="11">
        <f t="shared" si="23"/>
        <v>0.031141678010167175</v>
      </c>
      <c r="N124" s="12">
        <f t="shared" si="23"/>
        <v>0.11681119103402196</v>
      </c>
    </row>
    <row r="126" spans="2:5" ht="12.75">
      <c r="B126"/>
      <c r="C126"/>
      <c r="D126"/>
      <c r="E126"/>
    </row>
    <row r="127" spans="1:5" ht="12.75">
      <c r="A127" s="55">
        <v>36696</v>
      </c>
      <c r="B127" s="5"/>
      <c r="C127" s="5"/>
      <c r="D127" s="5"/>
      <c r="E127" s="5"/>
    </row>
    <row r="128" spans="1:14" ht="12.75">
      <c r="A128" s="6" t="s">
        <v>2</v>
      </c>
      <c r="B128" s="6" t="s">
        <v>12</v>
      </c>
      <c r="C128" s="6" t="s">
        <v>13</v>
      </c>
      <c r="D128" s="6"/>
      <c r="E128" s="6"/>
      <c r="F128" s="6" t="s">
        <v>3</v>
      </c>
      <c r="G128" s="6" t="s">
        <v>4</v>
      </c>
      <c r="H128" s="6" t="s">
        <v>5</v>
      </c>
      <c r="I128" s="6" t="s">
        <v>6</v>
      </c>
      <c r="J128" s="6" t="s">
        <v>7</v>
      </c>
      <c r="K128" s="6" t="s">
        <v>8</v>
      </c>
      <c r="L128" s="6" t="s">
        <v>9</v>
      </c>
      <c r="M128" s="6" t="s">
        <v>10</v>
      </c>
      <c r="N128" s="6" t="s">
        <v>11</v>
      </c>
    </row>
    <row r="129" spans="1:14" ht="12.75">
      <c r="A129" t="s">
        <v>19</v>
      </c>
      <c r="B129" s="4">
        <v>0.5546</v>
      </c>
      <c r="C129" s="4">
        <v>12</v>
      </c>
      <c r="D129"/>
      <c r="E129" s="13" t="s">
        <v>56</v>
      </c>
      <c r="F129" s="16">
        <v>80.24803</v>
      </c>
      <c r="G129" s="16">
        <v>0.15255</v>
      </c>
      <c r="H129" s="16">
        <v>0.7077</v>
      </c>
      <c r="I129" s="16">
        <v>187.23613</v>
      </c>
      <c r="J129" s="16">
        <v>16.74408</v>
      </c>
      <c r="K129" s="16">
        <v>0.28482</v>
      </c>
      <c r="L129" s="16">
        <v>0.73477</v>
      </c>
      <c r="M129" s="16">
        <v>0.37164</v>
      </c>
      <c r="N129" s="16">
        <v>1.66283</v>
      </c>
    </row>
    <row r="130" spans="1:14" ht="12.75">
      <c r="A130" t="s">
        <v>20</v>
      </c>
      <c r="B130" s="4">
        <v>0.5594</v>
      </c>
      <c r="C130" s="4">
        <v>12</v>
      </c>
      <c r="D130"/>
      <c r="F130" s="16">
        <v>81.31013</v>
      </c>
      <c r="G130" s="16">
        <v>0.15669</v>
      </c>
      <c r="H130" s="16">
        <v>0.70419</v>
      </c>
      <c r="I130" s="16">
        <v>190.10184</v>
      </c>
      <c r="J130" s="16">
        <v>16.68748</v>
      </c>
      <c r="K130" s="16">
        <v>0.2863</v>
      </c>
      <c r="L130" s="16">
        <v>0.73597</v>
      </c>
      <c r="M130" s="16">
        <v>0.37593</v>
      </c>
      <c r="N130" s="16">
        <v>1.65785</v>
      </c>
    </row>
    <row r="131" spans="4:14" ht="12.75">
      <c r="D131"/>
      <c r="E131" s="13" t="s">
        <v>57</v>
      </c>
      <c r="F131">
        <f>+F129*C129/B129</f>
        <v>1736.3439596105302</v>
      </c>
      <c r="G131">
        <f>+G129*C129/B129</f>
        <v>3.3007573025604042</v>
      </c>
      <c r="H131">
        <f>+H129*C129/B129</f>
        <v>15.312657771366752</v>
      </c>
      <c r="I131">
        <f>+I129*C129/B129</f>
        <v>4051.2685899747567</v>
      </c>
      <c r="J131">
        <f>+J129*C129/B129</f>
        <v>362.29527587450417</v>
      </c>
      <c r="K131">
        <f>+K129*C129/B129</f>
        <v>6.16271186440678</v>
      </c>
      <c r="L131">
        <f>+L129*C129/B129</f>
        <v>15.898377208799134</v>
      </c>
      <c r="M131">
        <f>+M129*C129/B129</f>
        <v>8.04125495852867</v>
      </c>
      <c r="N131">
        <f>+N129*C129/B129</f>
        <v>35.97901190046881</v>
      </c>
    </row>
    <row r="132" spans="6:14" ht="12.75">
      <c r="F132">
        <f>+F130*C130/B130</f>
        <v>1744.2287450840186</v>
      </c>
      <c r="G132">
        <f>+G130*C130/B130</f>
        <v>3.3612441902037897</v>
      </c>
      <c r="H132">
        <f>+H130*C130/B130</f>
        <v>15.105970682874506</v>
      </c>
      <c r="I132">
        <f>+I130*C130/B130</f>
        <v>4077.980121558813</v>
      </c>
      <c r="J132">
        <f>+J130*C130/B130</f>
        <v>357.9723989989274</v>
      </c>
      <c r="K132">
        <f>+K130*C130/B130</f>
        <v>6.141580264569181</v>
      </c>
      <c r="L132">
        <f>+L130*C130/B130</f>
        <v>15.787701108330355</v>
      </c>
      <c r="M132">
        <f>+M130*C130/B130</f>
        <v>8.064283160529138</v>
      </c>
      <c r="N132">
        <f>+N130*C130/B130</f>
        <v>35.563460850911696</v>
      </c>
    </row>
    <row r="133" spans="3:14" ht="12.75">
      <c r="C133"/>
      <c r="D133" s="57" t="s">
        <v>17</v>
      </c>
      <c r="E133" s="58"/>
      <c r="F133" s="8">
        <f aca="true" t="shared" si="24" ref="F133:N133">AVERAGE(F131:F132)</f>
        <v>1740.2863523472743</v>
      </c>
      <c r="G133" s="8">
        <f t="shared" si="24"/>
        <v>3.331000746382097</v>
      </c>
      <c r="H133" s="8">
        <f t="shared" si="24"/>
        <v>15.209314227120629</v>
      </c>
      <c r="I133" s="8">
        <f t="shared" si="24"/>
        <v>4064.624355766785</v>
      </c>
      <c r="J133" s="8">
        <f t="shared" si="24"/>
        <v>360.1338374367158</v>
      </c>
      <c r="K133" s="8">
        <f t="shared" si="24"/>
        <v>6.15214606448798</v>
      </c>
      <c r="L133" s="8">
        <f t="shared" si="24"/>
        <v>15.843039158564745</v>
      </c>
      <c r="M133" s="8">
        <f t="shared" si="24"/>
        <v>8.052769059528904</v>
      </c>
      <c r="N133" s="9">
        <f t="shared" si="24"/>
        <v>35.77123637569025</v>
      </c>
    </row>
    <row r="134" spans="3:14" ht="12.75">
      <c r="C134"/>
      <c r="D134" s="59" t="s">
        <v>18</v>
      </c>
      <c r="E134" s="60"/>
      <c r="F134" s="11">
        <f aca="true" t="shared" si="25" ref="F134:N134">STDEVP(F131:F132)</f>
        <v>3.9423927367715983</v>
      </c>
      <c r="G134" s="11">
        <f t="shared" si="25"/>
        <v>0.03024344382170343</v>
      </c>
      <c r="H134" s="11">
        <f t="shared" si="25"/>
        <v>0.10334354424603516</v>
      </c>
      <c r="I134" s="11">
        <f t="shared" si="25"/>
        <v>13.35576579197904</v>
      </c>
      <c r="J134" s="11">
        <f t="shared" si="25"/>
        <v>2.161438437787714</v>
      </c>
      <c r="K134" s="11">
        <f t="shared" si="25"/>
        <v>0.010565799918882747</v>
      </c>
      <c r="L134" s="11">
        <f t="shared" si="25"/>
        <v>0.05533805023452313</v>
      </c>
      <c r="M134" s="11">
        <f t="shared" si="25"/>
        <v>0.01151410100017989</v>
      </c>
      <c r="N134" s="12">
        <f t="shared" si="25"/>
        <v>0.20777552477861805</v>
      </c>
    </row>
    <row r="136" spans="2:5" ht="12.75">
      <c r="B136"/>
      <c r="C136"/>
      <c r="D136"/>
      <c r="E136"/>
    </row>
    <row r="137" spans="1:5" ht="12.75">
      <c r="A137" s="55">
        <v>36782</v>
      </c>
      <c r="B137" s="5"/>
      <c r="C137" s="5"/>
      <c r="D137" s="5"/>
      <c r="E137" s="5"/>
    </row>
    <row r="138" spans="1:14" ht="12.75">
      <c r="A138" s="6" t="s">
        <v>2</v>
      </c>
      <c r="B138" s="6" t="s">
        <v>12</v>
      </c>
      <c r="C138" s="6" t="s">
        <v>13</v>
      </c>
      <c r="D138" s="6"/>
      <c r="E138" s="6"/>
      <c r="F138" s="6" t="s">
        <v>3</v>
      </c>
      <c r="G138" s="6" t="s">
        <v>4</v>
      </c>
      <c r="H138" s="6" t="s">
        <v>5</v>
      </c>
      <c r="I138" s="6" t="s">
        <v>6</v>
      </c>
      <c r="J138" s="6" t="s">
        <v>7</v>
      </c>
      <c r="K138" s="6" t="s">
        <v>8</v>
      </c>
      <c r="L138" s="6" t="s">
        <v>9</v>
      </c>
      <c r="M138" s="6" t="s">
        <v>10</v>
      </c>
      <c r="N138" s="6" t="s">
        <v>11</v>
      </c>
    </row>
    <row r="139" spans="1:14" ht="12.75">
      <c r="A139" t="s">
        <v>19</v>
      </c>
      <c r="B139" s="4">
        <v>0.5417</v>
      </c>
      <c r="C139" s="4">
        <v>12</v>
      </c>
      <c r="D139"/>
      <c r="E139" s="13" t="s">
        <v>56</v>
      </c>
      <c r="F139" s="16">
        <v>75.04475</v>
      </c>
      <c r="G139" s="16">
        <v>0.14715</v>
      </c>
      <c r="H139" s="16">
        <v>0.68596</v>
      </c>
      <c r="I139" s="16">
        <v>180.93057</v>
      </c>
      <c r="J139" s="16">
        <v>25.45315</v>
      </c>
      <c r="K139" s="16">
        <v>0.26352</v>
      </c>
      <c r="L139" s="16">
        <v>0.75516</v>
      </c>
      <c r="M139" s="16">
        <v>0.35932</v>
      </c>
      <c r="N139" s="16">
        <v>1.50666</v>
      </c>
    </row>
    <row r="140" spans="1:14" ht="12.75">
      <c r="A140" t="s">
        <v>21</v>
      </c>
      <c r="B140" s="4">
        <v>0.5519</v>
      </c>
      <c r="C140" s="4">
        <v>12</v>
      </c>
      <c r="D140"/>
      <c r="F140" s="16">
        <v>76.30331</v>
      </c>
      <c r="G140" s="16">
        <v>0.15288</v>
      </c>
      <c r="H140" s="16">
        <v>0.70098</v>
      </c>
      <c r="I140" s="16">
        <v>186.60022</v>
      </c>
      <c r="J140" s="16">
        <v>26.41503</v>
      </c>
      <c r="K140" s="16">
        <v>0.26847</v>
      </c>
      <c r="L140" s="16">
        <v>0.76885</v>
      </c>
      <c r="M140" s="16">
        <v>0.36841</v>
      </c>
      <c r="N140" s="16">
        <v>1.55795</v>
      </c>
    </row>
    <row r="141" spans="4:14" ht="12.75">
      <c r="D141"/>
      <c r="E141" s="13" t="s">
        <v>57</v>
      </c>
      <c r="F141">
        <f>+F139*C139/B139</f>
        <v>1662.4275429204356</v>
      </c>
      <c r="G141">
        <f>+G139*C139/B139</f>
        <v>3.259737862285398</v>
      </c>
      <c r="H141">
        <f>+H139*C139/B139</f>
        <v>15.195717186634669</v>
      </c>
      <c r="I141">
        <f>+I139*C139/B139</f>
        <v>4008.0613623777</v>
      </c>
      <c r="J141">
        <f>+J139*C139/B139</f>
        <v>563.8504707402623</v>
      </c>
      <c r="K141">
        <f>+K139*C139/B139</f>
        <v>5.837622300166143</v>
      </c>
      <c r="L141">
        <f>+L139*C139/B139</f>
        <v>16.72866900498431</v>
      </c>
      <c r="M141">
        <f>+M139*C139/B139</f>
        <v>7.959830164297583</v>
      </c>
      <c r="N141">
        <f>+N139*C139/B139</f>
        <v>33.37625992246632</v>
      </c>
    </row>
    <row r="142" spans="6:14" ht="12.75">
      <c r="F142">
        <f>+F140*C140/B140</f>
        <v>1659.0681645225584</v>
      </c>
      <c r="G142">
        <f>+G140*C140/B140</f>
        <v>3.3240804493567673</v>
      </c>
      <c r="H142">
        <f>+H140*C140/B140</f>
        <v>15.241456785649577</v>
      </c>
      <c r="I142">
        <f>+I140*C140/B140</f>
        <v>4057.2615328863926</v>
      </c>
      <c r="J142">
        <f>+J140*C140/B140</f>
        <v>574.3438304040588</v>
      </c>
      <c r="K142">
        <f>+K140*C140/B140</f>
        <v>5.837361840913209</v>
      </c>
      <c r="L142">
        <f>+L140*C140/B140</f>
        <v>16.717158905598843</v>
      </c>
      <c r="M142">
        <f>+M140*C140/B140</f>
        <v>8.010364196412395</v>
      </c>
      <c r="N142">
        <f>+N140*C140/B140</f>
        <v>33.874614966479434</v>
      </c>
    </row>
    <row r="144" spans="3:14" ht="12.75">
      <c r="C144"/>
      <c r="D144" s="57" t="s">
        <v>17</v>
      </c>
      <c r="E144" s="58"/>
      <c r="F144" s="8">
        <f aca="true" t="shared" si="26" ref="F144:N144">AVERAGE(F141:F142)</f>
        <v>1660.747853721497</v>
      </c>
      <c r="G144" s="8">
        <f t="shared" si="26"/>
        <v>3.2919091558210827</v>
      </c>
      <c r="H144" s="8">
        <f t="shared" si="26"/>
        <v>15.218586986142123</v>
      </c>
      <c r="I144" s="8">
        <f t="shared" si="26"/>
        <v>4032.6614476320465</v>
      </c>
      <c r="J144" s="8">
        <f t="shared" si="26"/>
        <v>569.0971505721606</v>
      </c>
      <c r="K144" s="8">
        <f t="shared" si="26"/>
        <v>5.8374920705396764</v>
      </c>
      <c r="L144" s="8">
        <f t="shared" si="26"/>
        <v>16.722913955291578</v>
      </c>
      <c r="M144" s="8">
        <f t="shared" si="26"/>
        <v>7.985097180354989</v>
      </c>
      <c r="N144" s="9">
        <f t="shared" si="26"/>
        <v>33.62543744447288</v>
      </c>
    </row>
    <row r="145" spans="3:14" ht="12.75">
      <c r="C145"/>
      <c r="D145" s="59" t="s">
        <v>18</v>
      </c>
      <c r="E145" s="60"/>
      <c r="F145" s="11">
        <f aca="true" t="shared" si="27" ref="F145:N145">STDEVP(F141:F142)</f>
        <v>1.6796891990087477</v>
      </c>
      <c r="G145" s="11">
        <f t="shared" si="27"/>
        <v>0.03217129353567201</v>
      </c>
      <c r="H145" s="11">
        <f t="shared" si="27"/>
        <v>0.02286979950751798</v>
      </c>
      <c r="I145" s="11">
        <f t="shared" si="27"/>
        <v>24.600085254297397</v>
      </c>
      <c r="J145" s="11">
        <f t="shared" si="27"/>
        <v>5.246679831897315</v>
      </c>
      <c r="K145" s="11">
        <f t="shared" si="27"/>
        <v>0.00013022961534658382</v>
      </c>
      <c r="L145" s="11">
        <f t="shared" si="27"/>
        <v>0.005755049689152861</v>
      </c>
      <c r="M145" s="11">
        <f t="shared" si="27"/>
        <v>0.02526701605737898</v>
      </c>
      <c r="N145" s="12">
        <f t="shared" si="27"/>
        <v>0.24917752200565316</v>
      </c>
    </row>
    <row r="147" spans="2:5" ht="12.75">
      <c r="B147"/>
      <c r="C147"/>
      <c r="D147"/>
      <c r="E147"/>
    </row>
    <row r="148" spans="1:5" ht="12.75">
      <c r="A148" s="55">
        <v>36839</v>
      </c>
      <c r="B148" s="5"/>
      <c r="C148" s="5"/>
      <c r="D148" s="5"/>
      <c r="E148" s="5"/>
    </row>
    <row r="149" spans="1:14" ht="12.75">
      <c r="A149" s="6" t="s">
        <v>2</v>
      </c>
      <c r="B149" s="6" t="s">
        <v>12</v>
      </c>
      <c r="C149" s="6" t="s">
        <v>13</v>
      </c>
      <c r="D149" s="6"/>
      <c r="E149" s="6"/>
      <c r="F149" s="6" t="s">
        <v>3</v>
      </c>
      <c r="G149" s="6" t="s">
        <v>4</v>
      </c>
      <c r="H149" s="6" t="s">
        <v>5</v>
      </c>
      <c r="I149" s="6" t="s">
        <v>6</v>
      </c>
      <c r="J149" s="6" t="s">
        <v>7</v>
      </c>
      <c r="K149" s="6" t="s">
        <v>8</v>
      </c>
      <c r="L149" s="6" t="s">
        <v>9</v>
      </c>
      <c r="M149" s="6" t="s">
        <v>10</v>
      </c>
      <c r="N149" s="6" t="s">
        <v>11</v>
      </c>
    </row>
    <row r="150" spans="1:14" ht="12.75">
      <c r="A150" t="s">
        <v>19</v>
      </c>
      <c r="B150" s="4">
        <v>0.571</v>
      </c>
      <c r="C150" s="4">
        <v>12</v>
      </c>
      <c r="D150"/>
      <c r="E150" s="13" t="s">
        <v>56</v>
      </c>
      <c r="F150">
        <v>70.06039</v>
      </c>
      <c r="G150">
        <v>0.14026</v>
      </c>
      <c r="H150">
        <v>0.64668</v>
      </c>
      <c r="I150">
        <v>174.40869</v>
      </c>
      <c r="J150">
        <v>31.0086</v>
      </c>
      <c r="K150">
        <v>0.264</v>
      </c>
      <c r="L150">
        <v>0.82471</v>
      </c>
      <c r="M150">
        <v>0.33473</v>
      </c>
      <c r="N150">
        <v>1.30816</v>
      </c>
    </row>
    <row r="151" spans="1:14" ht="12.75">
      <c r="A151" t="s">
        <v>21</v>
      </c>
      <c r="B151" s="4">
        <v>0.532</v>
      </c>
      <c r="C151" s="4">
        <v>12</v>
      </c>
      <c r="D151"/>
      <c r="F151">
        <v>66.72739</v>
      </c>
      <c r="G151">
        <v>0.12734</v>
      </c>
      <c r="H151">
        <v>0.60738</v>
      </c>
      <c r="I151">
        <v>163.75406</v>
      </c>
      <c r="J151">
        <v>28.73255</v>
      </c>
      <c r="K151">
        <v>0.24441</v>
      </c>
      <c r="L151">
        <v>0.76857</v>
      </c>
      <c r="M151">
        <v>0.31325</v>
      </c>
      <c r="N151">
        <v>1.25898</v>
      </c>
    </row>
    <row r="152" spans="3:14" ht="12.75">
      <c r="C152"/>
      <c r="D152"/>
      <c r="E152" s="13" t="s">
        <v>57</v>
      </c>
      <c r="F152">
        <f>+F150*C150/B150</f>
        <v>1472.3724693520141</v>
      </c>
      <c r="G152">
        <f>+G150*C150/B150</f>
        <v>2.947670753064799</v>
      </c>
      <c r="H152">
        <f>+H150*C150/B150</f>
        <v>13.590472854640984</v>
      </c>
      <c r="I152">
        <f>+I150*C150/B150</f>
        <v>3665.331488616463</v>
      </c>
      <c r="J152">
        <f>+J150*C150/B150</f>
        <v>651.6693520140105</v>
      </c>
      <c r="K152">
        <f>+K150*C150/B150</f>
        <v>5.548161120840631</v>
      </c>
      <c r="L152">
        <f>+L150*C150/B150</f>
        <v>17.331908931698777</v>
      </c>
      <c r="M152">
        <f>+M150*C150/B150</f>
        <v>7.034605954465851</v>
      </c>
      <c r="N152">
        <f>+N150*C150/B150</f>
        <v>27.49197898423818</v>
      </c>
    </row>
    <row r="153" spans="3:14" ht="12.75">
      <c r="C153"/>
      <c r="F153">
        <f>+F151*C151/B151</f>
        <v>1505.1290977443607</v>
      </c>
      <c r="G153">
        <f>+G151*C151/B151</f>
        <v>2.8723308270676693</v>
      </c>
      <c r="H153">
        <f>+H151*C151/B151</f>
        <v>13.700300751879698</v>
      </c>
      <c r="I153">
        <f>+I151*C151/B151</f>
        <v>3693.7006015037596</v>
      </c>
      <c r="J153">
        <f>+J151*C151/B151</f>
        <v>648.1026315789474</v>
      </c>
      <c r="K153">
        <f>+K151*C151/B151</f>
        <v>5.513007518796992</v>
      </c>
      <c r="L153">
        <f>+L151*C151/B151</f>
        <v>17.336165413533834</v>
      </c>
      <c r="M153">
        <f>+M151*C151/B151</f>
        <v>7.065789473684209</v>
      </c>
      <c r="N153">
        <f>+N151*C151/B151</f>
        <v>28.39804511278195</v>
      </c>
    </row>
    <row r="154" spans="3:14" ht="12.75">
      <c r="C154"/>
      <c r="D154" s="57" t="s">
        <v>17</v>
      </c>
      <c r="E154" s="58"/>
      <c r="F154" s="8">
        <f aca="true" t="shared" si="28" ref="F154:N154">AVERAGE(F152:F153)</f>
        <v>1488.7507835481874</v>
      </c>
      <c r="G154" s="8">
        <f t="shared" si="28"/>
        <v>2.910000790066234</v>
      </c>
      <c r="H154" s="8">
        <f t="shared" si="28"/>
        <v>13.64538680326034</v>
      </c>
      <c r="I154" s="8">
        <f t="shared" si="28"/>
        <v>3679.5160450601115</v>
      </c>
      <c r="J154" s="8">
        <f t="shared" si="28"/>
        <v>649.885991796479</v>
      </c>
      <c r="K154" s="8">
        <f t="shared" si="28"/>
        <v>5.530584319818812</v>
      </c>
      <c r="L154" s="8">
        <f t="shared" si="28"/>
        <v>17.334037172616306</v>
      </c>
      <c r="M154" s="8">
        <f t="shared" si="28"/>
        <v>7.05019771407503</v>
      </c>
      <c r="N154" s="9">
        <f t="shared" si="28"/>
        <v>27.945012048510065</v>
      </c>
    </row>
    <row r="155" spans="3:14" ht="12.75">
      <c r="C155"/>
      <c r="D155" s="59" t="s">
        <v>18</v>
      </c>
      <c r="E155" s="60"/>
      <c r="F155" s="11">
        <f aca="true" t="shared" si="29" ref="F155:N155">STDEVP(F152:F153)</f>
        <v>16.378314196157184</v>
      </c>
      <c r="G155" s="11">
        <f t="shared" si="29"/>
        <v>0.03766996299860336</v>
      </c>
      <c r="H155" s="11">
        <f t="shared" si="29"/>
        <v>0.05491394861938718</v>
      </c>
      <c r="I155" s="11">
        <f t="shared" si="29"/>
        <v>14.184556443606505</v>
      </c>
      <c r="J155" s="11">
        <f t="shared" si="29"/>
        <v>1.7833602175301637</v>
      </c>
      <c r="K155" s="11">
        <f t="shared" si="29"/>
        <v>0.01757680102174237</v>
      </c>
      <c r="L155" s="11">
        <f t="shared" si="29"/>
        <v>0.002128240905647597</v>
      </c>
      <c r="M155" s="11">
        <f t="shared" si="29"/>
        <v>0.015591759609112531</v>
      </c>
      <c r="N155" s="12">
        <f t="shared" si="29"/>
        <v>0.4530330642719937</v>
      </c>
    </row>
    <row r="157" spans="1:5" ht="12.75">
      <c r="A157" s="61">
        <v>36872</v>
      </c>
      <c r="B157" s="5"/>
      <c r="C157" s="5"/>
      <c r="D157" s="5"/>
      <c r="E157" s="5"/>
    </row>
    <row r="158" spans="1:14" ht="12.75">
      <c r="A158" s="6" t="s">
        <v>2</v>
      </c>
      <c r="B158" s="6" t="s">
        <v>12</v>
      </c>
      <c r="C158" s="6" t="s">
        <v>13</v>
      </c>
      <c r="D158" s="6"/>
      <c r="E158" s="6"/>
      <c r="F158" s="6" t="s">
        <v>3</v>
      </c>
      <c r="G158" s="6" t="s">
        <v>4</v>
      </c>
      <c r="H158" s="6" t="s">
        <v>5</v>
      </c>
      <c r="I158" s="6" t="s">
        <v>6</v>
      </c>
      <c r="J158" s="6" t="s">
        <v>7</v>
      </c>
      <c r="K158" s="6" t="s">
        <v>8</v>
      </c>
      <c r="L158" s="6" t="s">
        <v>9</v>
      </c>
      <c r="M158" s="6" t="s">
        <v>10</v>
      </c>
      <c r="N158" s="6" t="s">
        <v>11</v>
      </c>
    </row>
    <row r="159" spans="1:14" ht="12.75">
      <c r="A159" t="s">
        <v>19</v>
      </c>
      <c r="B159" s="4">
        <v>0.503</v>
      </c>
      <c r="C159" s="4">
        <v>12</v>
      </c>
      <c r="D159"/>
      <c r="E159" s="13" t="s">
        <v>56</v>
      </c>
      <c r="F159">
        <v>76.54453</v>
      </c>
      <c r="G159">
        <v>0.15702</v>
      </c>
      <c r="H159">
        <v>0.70694</v>
      </c>
      <c r="I159">
        <v>177.62135</v>
      </c>
      <c r="J159">
        <v>34.89665</v>
      </c>
      <c r="K159">
        <v>0.26196</v>
      </c>
      <c r="L159">
        <v>0.79609</v>
      </c>
      <c r="M159">
        <v>0.36825</v>
      </c>
      <c r="N159">
        <v>1.26202</v>
      </c>
    </row>
    <row r="160" spans="1:14" ht="12.75">
      <c r="A160" t="s">
        <v>21</v>
      </c>
      <c r="B160" s="4">
        <v>0.5676</v>
      </c>
      <c r="C160" s="4">
        <v>12</v>
      </c>
      <c r="D160"/>
      <c r="F160">
        <v>91.14401</v>
      </c>
      <c r="G160">
        <v>0.1844</v>
      </c>
      <c r="H160">
        <v>0.81181</v>
      </c>
      <c r="I160">
        <v>195.90897</v>
      </c>
      <c r="J160">
        <v>38.73235</v>
      </c>
      <c r="K160">
        <v>0.29898</v>
      </c>
      <c r="L160">
        <v>0.91096</v>
      </c>
      <c r="M160">
        <v>0.41034</v>
      </c>
      <c r="N160">
        <v>1.55135</v>
      </c>
    </row>
    <row r="161" spans="3:14" ht="12.75">
      <c r="C161"/>
      <c r="D161"/>
      <c r="E161" s="13" t="s">
        <v>57</v>
      </c>
      <c r="F161">
        <f>+F159*C159/B159</f>
        <v>1826.1120477137174</v>
      </c>
      <c r="G161">
        <f>+G159*C159/B159</f>
        <v>3.746003976143141</v>
      </c>
      <c r="H161">
        <f>+H159*C159/B159</f>
        <v>16.86536779324056</v>
      </c>
      <c r="I161">
        <f>+I159*C159/B159</f>
        <v>4237.487475149105</v>
      </c>
      <c r="J161">
        <f>+J159*C159/B159</f>
        <v>832.5244532803182</v>
      </c>
      <c r="K161">
        <f>+K159*C159/B159</f>
        <v>6.249542743538768</v>
      </c>
      <c r="L161">
        <f>+L159*C159/B159</f>
        <v>18.992206759443338</v>
      </c>
      <c r="M161">
        <f>+M159*C159/B159</f>
        <v>8.785288270377734</v>
      </c>
      <c r="N161">
        <f>+N159*C159/B159</f>
        <v>30.10783300198807</v>
      </c>
    </row>
    <row r="162" spans="3:14" ht="12.75">
      <c r="C162"/>
      <c r="F162">
        <f>+F160*C160/B160</f>
        <v>1926.9346723044398</v>
      </c>
      <c r="G162">
        <f>+G160*C160/B160</f>
        <v>3.8985200845665964</v>
      </c>
      <c r="H162">
        <f>+H160*C160/B160</f>
        <v>17.163002114164907</v>
      </c>
      <c r="I162">
        <f>+I160*C160/B160</f>
        <v>4141.83868921776</v>
      </c>
      <c r="J162">
        <f>+J160*C160/B160</f>
        <v>818.8657505285412</v>
      </c>
      <c r="K162">
        <f>+K160*C160/B160</f>
        <v>6.3209302325581405</v>
      </c>
      <c r="L162">
        <f>+L160*C160/B160</f>
        <v>19.25919661733615</v>
      </c>
      <c r="M162">
        <f>+M160*C160/B160</f>
        <v>8.675264270613107</v>
      </c>
      <c r="N162">
        <f>+N160*C160/B160</f>
        <v>32.798097251585624</v>
      </c>
    </row>
    <row r="163" spans="3:14" ht="12.75">
      <c r="C163"/>
      <c r="D163" s="57" t="s">
        <v>17</v>
      </c>
      <c r="E163" s="58"/>
      <c r="F163" s="8">
        <f aca="true" t="shared" si="30" ref="F163:N163">AVERAGE(F161:F162)</f>
        <v>1876.5233600090787</v>
      </c>
      <c r="G163" s="8">
        <f t="shared" si="30"/>
        <v>3.8222620303548687</v>
      </c>
      <c r="H163" s="8">
        <f t="shared" si="30"/>
        <v>17.01418495370273</v>
      </c>
      <c r="I163" s="8">
        <f t="shared" si="30"/>
        <v>4189.663082183432</v>
      </c>
      <c r="J163" s="8">
        <f t="shared" si="30"/>
        <v>825.6951019044297</v>
      </c>
      <c r="K163" s="8">
        <f t="shared" si="30"/>
        <v>6.285236488048454</v>
      </c>
      <c r="L163" s="8">
        <f t="shared" si="30"/>
        <v>19.125701688389746</v>
      </c>
      <c r="M163" s="8">
        <f t="shared" si="30"/>
        <v>8.73027627049542</v>
      </c>
      <c r="N163" s="9">
        <f t="shared" si="30"/>
        <v>31.452965126786847</v>
      </c>
    </row>
    <row r="164" spans="3:14" ht="12.75">
      <c r="C164"/>
      <c r="D164" s="59" t="s">
        <v>18</v>
      </c>
      <c r="E164" s="60"/>
      <c r="F164" s="11">
        <f aca="true" t="shared" si="31" ref="F164:N164">STDEVP(F161:F162)</f>
        <v>50.41131229535971</v>
      </c>
      <c r="G164" s="11">
        <f t="shared" si="31"/>
        <v>0.07625805421173726</v>
      </c>
      <c r="H164" s="11">
        <f t="shared" si="31"/>
        <v>0.1488171604624232</v>
      </c>
      <c r="I164" s="11">
        <f t="shared" si="31"/>
        <v>47.82439296568073</v>
      </c>
      <c r="J164" s="11">
        <f t="shared" si="31"/>
        <v>6.829351375879062</v>
      </c>
      <c r="K164" s="11">
        <f t="shared" si="31"/>
        <v>0.035693744509711474</v>
      </c>
      <c r="L164" s="11">
        <f t="shared" si="31"/>
        <v>0.13349492894612727</v>
      </c>
      <c r="M164" s="11">
        <f t="shared" si="31"/>
        <v>0.05501199988248284</v>
      </c>
      <c r="N164" s="12">
        <f t="shared" si="31"/>
        <v>1.3451321247987238</v>
      </c>
    </row>
    <row r="166" spans="2:5" ht="12.75">
      <c r="B166"/>
      <c r="C166"/>
      <c r="D166"/>
      <c r="E166"/>
    </row>
    <row r="167" spans="2:5" ht="12.75">
      <c r="B167"/>
      <c r="C167"/>
      <c r="D167"/>
      <c r="E167"/>
    </row>
    <row r="168" spans="2:5" ht="12.75">
      <c r="B168"/>
      <c r="C168"/>
      <c r="D168"/>
      <c r="E168"/>
    </row>
    <row r="169" spans="2:5" ht="12.75">
      <c r="B169"/>
      <c r="C169"/>
      <c r="D169"/>
      <c r="E169"/>
    </row>
    <row r="170" spans="2:5" ht="12.75">
      <c r="B170"/>
      <c r="C170"/>
      <c r="D170"/>
      <c r="E170"/>
    </row>
    <row r="171" spans="2:5" ht="12.75">
      <c r="B171"/>
      <c r="C171"/>
      <c r="D171"/>
      <c r="E171"/>
    </row>
    <row r="172" spans="2:5" ht="12.75">
      <c r="B172"/>
      <c r="C172"/>
      <c r="D172"/>
      <c r="E172"/>
    </row>
    <row r="173" spans="2:5" ht="12.75">
      <c r="B173"/>
      <c r="C173"/>
      <c r="D173"/>
      <c r="E173"/>
    </row>
    <row r="174" spans="2:5" ht="12.75">
      <c r="B174"/>
      <c r="C174"/>
      <c r="D174"/>
      <c r="E174"/>
    </row>
    <row r="175" spans="2:5" ht="12.75">
      <c r="B175"/>
      <c r="C175"/>
      <c r="D175"/>
      <c r="E175"/>
    </row>
    <row r="176" spans="2:5" ht="12.75">
      <c r="B176"/>
      <c r="C176"/>
      <c r="D176"/>
      <c r="E176"/>
    </row>
    <row r="177" spans="2:5" ht="12.75">
      <c r="B177"/>
      <c r="C177"/>
      <c r="D177"/>
      <c r="E177"/>
    </row>
    <row r="178" spans="2:5" ht="12.75">
      <c r="B178"/>
      <c r="C178"/>
      <c r="D178"/>
      <c r="E178"/>
    </row>
    <row r="179" spans="2:5" ht="12.75">
      <c r="B179"/>
      <c r="C179"/>
      <c r="D179"/>
      <c r="E179"/>
    </row>
    <row r="180" spans="2:5" ht="12.75">
      <c r="B180"/>
      <c r="C180"/>
      <c r="D180"/>
      <c r="E180"/>
    </row>
    <row r="181" spans="2:5" ht="12.75">
      <c r="B181"/>
      <c r="C181"/>
      <c r="D181"/>
      <c r="E181"/>
    </row>
    <row r="182" spans="2:5" ht="12.75">
      <c r="B182"/>
      <c r="C182"/>
      <c r="D182"/>
      <c r="E182"/>
    </row>
    <row r="183" spans="2:5" ht="12.75">
      <c r="B183"/>
      <c r="C183"/>
      <c r="D183"/>
      <c r="E183"/>
    </row>
    <row r="184" spans="2:5" ht="12.75">
      <c r="B184"/>
      <c r="C184"/>
      <c r="D184"/>
      <c r="E184"/>
    </row>
    <row r="185" spans="2:5" ht="12.75">
      <c r="B185"/>
      <c r="C185"/>
      <c r="D185"/>
      <c r="E185"/>
    </row>
    <row r="186" spans="2:5" ht="12.75">
      <c r="B186"/>
      <c r="C186"/>
      <c r="D186"/>
      <c r="E186"/>
    </row>
    <row r="187" spans="2:5" ht="12.75">
      <c r="B187"/>
      <c r="C187"/>
      <c r="D187"/>
      <c r="E187"/>
    </row>
    <row r="188" spans="2:5" ht="12.75">
      <c r="B188"/>
      <c r="C188"/>
      <c r="D188"/>
      <c r="E188"/>
    </row>
    <row r="189" spans="2:5" ht="12.75">
      <c r="B189"/>
      <c r="C189"/>
      <c r="D189"/>
      <c r="E189"/>
    </row>
    <row r="190" spans="2:5" ht="12.75">
      <c r="B190"/>
      <c r="C190"/>
      <c r="D190"/>
      <c r="E190"/>
    </row>
    <row r="191" spans="2:5" ht="12.75">
      <c r="B191"/>
      <c r="C191"/>
      <c r="D191"/>
      <c r="E191"/>
    </row>
    <row r="192" spans="2:5" ht="12.75">
      <c r="B192"/>
      <c r="C192"/>
      <c r="D192"/>
      <c r="E192"/>
    </row>
    <row r="193" spans="2:5" ht="12.75">
      <c r="B193"/>
      <c r="C193"/>
      <c r="D193"/>
      <c r="E193"/>
    </row>
    <row r="194" spans="2:5" ht="12.75">
      <c r="B194"/>
      <c r="C194"/>
      <c r="D194"/>
      <c r="E194"/>
    </row>
    <row r="195" spans="2:5" ht="12.75">
      <c r="B195"/>
      <c r="C195"/>
      <c r="D195"/>
      <c r="E195"/>
    </row>
    <row r="196" spans="2:5" ht="12.75">
      <c r="B196"/>
      <c r="C196"/>
      <c r="D196"/>
      <c r="E196"/>
    </row>
    <row r="197" spans="2:5" ht="12.75">
      <c r="B197"/>
      <c r="C197"/>
      <c r="D197"/>
      <c r="E197"/>
    </row>
    <row r="198" spans="2:5" ht="12.75">
      <c r="B198"/>
      <c r="C198"/>
      <c r="D198"/>
      <c r="E198"/>
    </row>
    <row r="199" spans="2:5" ht="12.75">
      <c r="B199"/>
      <c r="C199"/>
      <c r="D199"/>
      <c r="E199"/>
    </row>
    <row r="200" spans="2:5" ht="12.75">
      <c r="B200"/>
      <c r="C200"/>
      <c r="D200"/>
      <c r="E200"/>
    </row>
    <row r="201" spans="2:5" ht="12.75">
      <c r="B201"/>
      <c r="C201"/>
      <c r="D201"/>
      <c r="E201"/>
    </row>
    <row r="202" spans="2:5" ht="12.75">
      <c r="B202"/>
      <c r="C202"/>
      <c r="D202"/>
      <c r="E202"/>
    </row>
    <row r="203" spans="2:5" ht="12.75">
      <c r="B203"/>
      <c r="C203"/>
      <c r="D203"/>
      <c r="E203"/>
    </row>
    <row r="204" spans="2:5" ht="12.75">
      <c r="B204"/>
      <c r="C204"/>
      <c r="D204"/>
      <c r="E204"/>
    </row>
    <row r="205" spans="2:5" ht="12.75">
      <c r="B205"/>
      <c r="C205"/>
      <c r="D205"/>
      <c r="E205"/>
    </row>
    <row r="206" spans="2:5" ht="12.75">
      <c r="B206"/>
      <c r="C206"/>
      <c r="D206"/>
      <c r="E206"/>
    </row>
    <row r="207" spans="2:5" ht="12.75">
      <c r="B207"/>
      <c r="C207"/>
      <c r="D207"/>
      <c r="E207"/>
    </row>
    <row r="208" spans="2:5" ht="12.75">
      <c r="B208"/>
      <c r="C208"/>
      <c r="D208"/>
      <c r="E208"/>
    </row>
    <row r="209" spans="2:5" ht="12.75">
      <c r="B209"/>
      <c r="C209"/>
      <c r="D209"/>
      <c r="E209"/>
    </row>
    <row r="210" spans="2:5" ht="12.75">
      <c r="B210"/>
      <c r="C210"/>
      <c r="D210"/>
      <c r="E210"/>
    </row>
    <row r="211" spans="2:5" ht="12.75">
      <c r="B211"/>
      <c r="C211"/>
      <c r="D211"/>
      <c r="E211"/>
    </row>
    <row r="212" spans="2:5" ht="12.75">
      <c r="B212"/>
      <c r="C212"/>
      <c r="D212"/>
      <c r="E212"/>
    </row>
    <row r="213" spans="2:5" ht="12.75">
      <c r="B213"/>
      <c r="C213"/>
      <c r="D213"/>
      <c r="E213"/>
    </row>
    <row r="214" spans="2:5" ht="12.75">
      <c r="B214"/>
      <c r="C214"/>
      <c r="D214"/>
      <c r="E214"/>
    </row>
    <row r="215" spans="2:5" ht="12.75">
      <c r="B215"/>
      <c r="C215"/>
      <c r="D215"/>
      <c r="E215"/>
    </row>
    <row r="216" spans="2:5" ht="12.75">
      <c r="B216"/>
      <c r="C216"/>
      <c r="D216"/>
      <c r="E216"/>
    </row>
    <row r="217" spans="2:5" ht="12.75">
      <c r="B217"/>
      <c r="C217"/>
      <c r="D217"/>
      <c r="E217"/>
    </row>
    <row r="218" spans="2:5" ht="12.75">
      <c r="B218"/>
      <c r="C218"/>
      <c r="D218"/>
      <c r="E218"/>
    </row>
    <row r="219" spans="2:5" ht="12.75">
      <c r="B219"/>
      <c r="C219"/>
      <c r="D219"/>
      <c r="E219"/>
    </row>
    <row r="220" spans="2:5" ht="12.75">
      <c r="B220"/>
      <c r="C220"/>
      <c r="D220"/>
      <c r="E220"/>
    </row>
    <row r="221" spans="2:5" ht="12.75">
      <c r="B221"/>
      <c r="C221"/>
      <c r="D221"/>
      <c r="E221"/>
    </row>
    <row r="222" spans="2:5" ht="12.75">
      <c r="B222"/>
      <c r="C222"/>
      <c r="D222"/>
      <c r="E222"/>
    </row>
    <row r="223" spans="2:5" ht="12.75">
      <c r="B223"/>
      <c r="C223"/>
      <c r="D223"/>
      <c r="E223"/>
    </row>
    <row r="224" spans="2:5" ht="12.75">
      <c r="B224"/>
      <c r="C224"/>
      <c r="D224"/>
      <c r="E224"/>
    </row>
    <row r="225" spans="2:5" ht="12.75">
      <c r="B225"/>
      <c r="C225"/>
      <c r="D225"/>
      <c r="E225"/>
    </row>
    <row r="226" spans="2:5" ht="12.75">
      <c r="B226"/>
      <c r="C226"/>
      <c r="D226"/>
      <c r="E226"/>
    </row>
    <row r="227" spans="2:5" ht="12.75">
      <c r="B227"/>
      <c r="C227"/>
      <c r="D227"/>
      <c r="E227"/>
    </row>
    <row r="228" spans="2:5" ht="12.75">
      <c r="B228"/>
      <c r="C228"/>
      <c r="D228"/>
      <c r="E228"/>
    </row>
    <row r="229" spans="2:5" ht="12.75">
      <c r="B229"/>
      <c r="C229"/>
      <c r="D229"/>
      <c r="E229"/>
    </row>
    <row r="230" spans="2:5" ht="12.75">
      <c r="B230"/>
      <c r="C230"/>
      <c r="D230"/>
      <c r="E230"/>
    </row>
    <row r="231" spans="2:5" ht="12.75">
      <c r="B231"/>
      <c r="C231"/>
      <c r="D231"/>
      <c r="E231"/>
    </row>
    <row r="232" spans="2:5" ht="12.75">
      <c r="B232"/>
      <c r="C232"/>
      <c r="D232"/>
      <c r="E232"/>
    </row>
    <row r="233" spans="2:5" ht="12.75">
      <c r="B233"/>
      <c r="C233"/>
      <c r="D233"/>
      <c r="E233"/>
    </row>
    <row r="234" spans="2:5" ht="12.75">
      <c r="B234"/>
      <c r="C234"/>
      <c r="D234"/>
      <c r="E234"/>
    </row>
    <row r="235" spans="2:5" ht="12.75">
      <c r="B235"/>
      <c r="C235"/>
      <c r="D235"/>
      <c r="E235"/>
    </row>
    <row r="236" spans="2:5" ht="12.75">
      <c r="B236"/>
      <c r="C236"/>
      <c r="D236"/>
      <c r="E236"/>
    </row>
    <row r="237" spans="2:5" ht="12.75">
      <c r="B237"/>
      <c r="C237"/>
      <c r="D237"/>
      <c r="E237"/>
    </row>
  </sheetData>
  <printOptions/>
  <pageMargins left="0.59" right="0.6" top="0.59" bottom="0.6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E5" sqref="E5:E7"/>
    </sheetView>
  </sheetViews>
  <sheetFormatPr defaultColWidth="9.140625" defaultRowHeight="12.75"/>
  <cols>
    <col min="1" max="1" width="8.8515625" style="0" customWidth="1"/>
    <col min="2" max="2" width="9.140625" style="4" customWidth="1"/>
    <col min="3" max="3" width="10.140625" style="4" customWidth="1"/>
    <col min="4" max="4" width="8.28125" style="4" customWidth="1"/>
    <col min="5" max="5" width="6.7109375" style="4" customWidth="1"/>
    <col min="15" max="15" width="2.421875" style="0" customWidth="1"/>
  </cols>
  <sheetData>
    <row r="1" spans="1:5" ht="15.75">
      <c r="A1" s="52" t="s">
        <v>55</v>
      </c>
      <c r="B1" s="3"/>
      <c r="C1" s="3"/>
      <c r="D1" s="3"/>
      <c r="E1" s="3"/>
    </row>
    <row r="3" spans="1:5" ht="12.75">
      <c r="A3" s="2" t="s">
        <v>34</v>
      </c>
      <c r="B3" s="5"/>
      <c r="C3" s="5"/>
      <c r="D3" s="5"/>
      <c r="E3" s="5"/>
    </row>
    <row r="4" spans="1:14" ht="12.75">
      <c r="A4" s="6" t="s">
        <v>2</v>
      </c>
      <c r="B4" s="6" t="s">
        <v>12</v>
      </c>
      <c r="C4" s="6" t="s">
        <v>13</v>
      </c>
      <c r="D4" s="6" t="s">
        <v>15</v>
      </c>
      <c r="E4" s="6"/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</row>
    <row r="5" spans="1:14" ht="12.75">
      <c r="A5" t="s">
        <v>0</v>
      </c>
      <c r="B5" s="4">
        <v>0.5358</v>
      </c>
      <c r="C5" s="4">
        <v>10</v>
      </c>
      <c r="D5" s="4">
        <v>10</v>
      </c>
      <c r="E5" s="13" t="s">
        <v>56</v>
      </c>
      <c r="F5" s="16">
        <v>286.2359</v>
      </c>
      <c r="G5" s="16">
        <v>0.74203</v>
      </c>
      <c r="H5" s="16">
        <v>0.24131</v>
      </c>
      <c r="I5" s="16">
        <v>243.29922</v>
      </c>
      <c r="J5" s="16">
        <v>8.78954</v>
      </c>
      <c r="K5" s="16">
        <v>0.55272</v>
      </c>
      <c r="L5" s="16">
        <v>0.17538</v>
      </c>
      <c r="M5" s="16">
        <v>0.66459</v>
      </c>
      <c r="N5" s="16">
        <v>0.73956</v>
      </c>
    </row>
    <row r="6" spans="1:14" ht="12.75">
      <c r="A6" t="s">
        <v>1</v>
      </c>
      <c r="B6" s="4">
        <v>0.5592</v>
      </c>
      <c r="C6" s="4">
        <v>10</v>
      </c>
      <c r="D6" s="4">
        <v>10</v>
      </c>
      <c r="F6" s="16">
        <v>301.68555</v>
      </c>
      <c r="G6" s="16">
        <v>0.7792</v>
      </c>
      <c r="H6" s="16">
        <v>0.25126</v>
      </c>
      <c r="I6" s="16">
        <v>252.02879</v>
      </c>
      <c r="J6" s="16">
        <v>9.1486</v>
      </c>
      <c r="K6" s="16">
        <v>0.57462</v>
      </c>
      <c r="L6" s="16">
        <v>0.18545</v>
      </c>
      <c r="M6" s="16">
        <v>0.68074</v>
      </c>
      <c r="N6" s="16">
        <v>0.78396</v>
      </c>
    </row>
    <row r="7" spans="5:14" ht="12.75">
      <c r="E7" s="13" t="s">
        <v>57</v>
      </c>
      <c r="F7">
        <f>+F5*C5*D5/B5</f>
        <v>53422.15378872714</v>
      </c>
      <c r="G7">
        <f>+G5*D5*C5/B5</f>
        <v>138.49010824934675</v>
      </c>
      <c r="H7">
        <f>+H5*D5*C5/B5</f>
        <v>45.03732736095558</v>
      </c>
      <c r="I7">
        <f>+I5*D5*C5/B5</f>
        <v>45408.58902575587</v>
      </c>
      <c r="J7">
        <f>+J5*D5*C5/B5</f>
        <v>1640.4516610675626</v>
      </c>
      <c r="K7">
        <f>+K5*D5*C5/B5</f>
        <v>103.1578947368421</v>
      </c>
      <c r="L7">
        <f>+L5*D5*C5/B5</f>
        <v>32.732362821948485</v>
      </c>
      <c r="M7">
        <f>+M5*D5*C5/B5</f>
        <v>124.03695408734602</v>
      </c>
      <c r="N7">
        <f>+N5*D5*C5/B5</f>
        <v>138.02911534154535</v>
      </c>
    </row>
    <row r="8" spans="6:14" ht="12.75">
      <c r="F8">
        <f>+F6*C6*D6/B6</f>
        <v>53949.49034334763</v>
      </c>
      <c r="G8">
        <f>+G6*D6*C6/B6</f>
        <v>139.34191702432045</v>
      </c>
      <c r="H8">
        <f>+H6*D6*C6/B6</f>
        <v>44.93204577968526</v>
      </c>
      <c r="I8">
        <f>+I6*D6*C6/B6</f>
        <v>45069.52610872674</v>
      </c>
      <c r="J8">
        <f>+J6*D6*C6/B6</f>
        <v>1636.0157367668096</v>
      </c>
      <c r="K8">
        <f>+K6*D6*C6/B6</f>
        <v>102.75751072961373</v>
      </c>
      <c r="L8">
        <f>+L6*D6*C6/B6</f>
        <v>33.1634477825465</v>
      </c>
      <c r="M8">
        <f>+M6*D6*C6/B6</f>
        <v>121.73462088698139</v>
      </c>
      <c r="N8">
        <f>+N6*D6*C6/B6</f>
        <v>140.1931330472103</v>
      </c>
    </row>
    <row r="9" spans="4:14" ht="12.75">
      <c r="D9" s="7" t="s">
        <v>17</v>
      </c>
      <c r="E9" s="53"/>
      <c r="F9" s="8">
        <f aca="true" t="shared" si="0" ref="F9:N9">AVERAGE(F7:F8)</f>
        <v>53685.822066037385</v>
      </c>
      <c r="G9" s="8">
        <f t="shared" si="0"/>
        <v>138.9160126368336</v>
      </c>
      <c r="H9" s="8">
        <f t="shared" si="0"/>
        <v>44.98468657032042</v>
      </c>
      <c r="I9" s="8">
        <f t="shared" si="0"/>
        <v>45239.05756724131</v>
      </c>
      <c r="J9" s="8">
        <f t="shared" si="0"/>
        <v>1638.233698917186</v>
      </c>
      <c r="K9" s="8">
        <f t="shared" si="0"/>
        <v>102.9577027332279</v>
      </c>
      <c r="L9" s="8">
        <f t="shared" si="0"/>
        <v>32.94790530224749</v>
      </c>
      <c r="M9" s="8">
        <f t="shared" si="0"/>
        <v>122.8857874871637</v>
      </c>
      <c r="N9" s="8">
        <f t="shared" si="0"/>
        <v>139.11112419437782</v>
      </c>
    </row>
    <row r="10" spans="4:14" ht="12.75">
      <c r="D10" s="10" t="s">
        <v>18</v>
      </c>
      <c r="E10" s="54"/>
      <c r="F10" s="11">
        <f aca="true" t="shared" si="1" ref="F10:N10">STDEV(F7:F8)</f>
        <v>372.88325373958315</v>
      </c>
      <c r="G10" s="11">
        <f t="shared" si="1"/>
        <v>0.6023197610488576</v>
      </c>
      <c r="H10" s="11">
        <f t="shared" si="1"/>
        <v>0.07444532005240469</v>
      </c>
      <c r="I10" s="11">
        <f t="shared" si="1"/>
        <v>239.75368787795117</v>
      </c>
      <c r="J10" s="11">
        <f t="shared" si="1"/>
        <v>3.136672153815636</v>
      </c>
      <c r="K10" s="11">
        <f t="shared" si="1"/>
        <v>0.2831142465978193</v>
      </c>
      <c r="L10" s="11">
        <f t="shared" si="1"/>
        <v>0.3048230989060205</v>
      </c>
      <c r="M10" s="11">
        <f t="shared" si="1"/>
        <v>1.6279954185314607</v>
      </c>
      <c r="N10" s="11">
        <f t="shared" si="1"/>
        <v>1.5301915942828344</v>
      </c>
    </row>
    <row r="13" spans="1:5" ht="12.75">
      <c r="A13" s="2" t="s">
        <v>27</v>
      </c>
      <c r="B13" s="5"/>
      <c r="C13" s="5"/>
      <c r="D13" s="5"/>
      <c r="E13" s="5"/>
    </row>
    <row r="14" spans="1:14" ht="12.75">
      <c r="A14" s="6" t="s">
        <v>2</v>
      </c>
      <c r="B14" s="6" t="s">
        <v>12</v>
      </c>
      <c r="C14" s="6" t="s">
        <v>13</v>
      </c>
      <c r="D14" s="6" t="s">
        <v>15</v>
      </c>
      <c r="E14" s="6"/>
      <c r="F14" s="6" t="s">
        <v>3</v>
      </c>
      <c r="G14" s="6" t="s">
        <v>4</v>
      </c>
      <c r="H14" s="6" t="s">
        <v>5</v>
      </c>
      <c r="I14" s="6" t="s">
        <v>6</v>
      </c>
      <c r="J14" s="6" t="s">
        <v>7</v>
      </c>
      <c r="K14" s="6" t="s">
        <v>8</v>
      </c>
      <c r="L14" s="6" t="s">
        <v>9</v>
      </c>
      <c r="M14" s="6" t="s">
        <v>10</v>
      </c>
      <c r="N14" s="6" t="s">
        <v>11</v>
      </c>
    </row>
    <row r="15" spans="1:14" ht="12.75">
      <c r="A15" t="s">
        <v>0</v>
      </c>
      <c r="B15" s="4">
        <v>0.5503</v>
      </c>
      <c r="C15" s="4">
        <v>10</v>
      </c>
      <c r="D15" s="4">
        <v>10</v>
      </c>
      <c r="E15" s="13" t="s">
        <v>56</v>
      </c>
      <c r="F15" s="18">
        <v>323.74011</v>
      </c>
      <c r="G15" s="18">
        <v>0.78661</v>
      </c>
      <c r="H15" s="18">
        <v>0.27654</v>
      </c>
      <c r="I15" s="18">
        <v>257.6026</v>
      </c>
      <c r="J15" s="18">
        <v>7.67749</v>
      </c>
      <c r="K15" s="18">
        <v>0.58309</v>
      </c>
      <c r="L15" s="18">
        <v>0.18809</v>
      </c>
      <c r="M15" s="18">
        <v>0.72056</v>
      </c>
      <c r="N15" s="18">
        <v>0.82281</v>
      </c>
    </row>
    <row r="16" spans="1:14" ht="12.75">
      <c r="A16" t="s">
        <v>1</v>
      </c>
      <c r="B16" s="4">
        <v>0.5322</v>
      </c>
      <c r="C16" s="4">
        <v>10</v>
      </c>
      <c r="D16" s="4">
        <v>10</v>
      </c>
      <c r="F16" s="16">
        <v>313.74158</v>
      </c>
      <c r="G16" s="16">
        <v>0.75519</v>
      </c>
      <c r="H16" s="16">
        <v>0.26447</v>
      </c>
      <c r="I16" s="16">
        <v>243.52844</v>
      </c>
      <c r="J16" s="16">
        <v>7.26216</v>
      </c>
      <c r="K16" s="16">
        <v>0.54822</v>
      </c>
      <c r="L16" s="16">
        <v>0.177</v>
      </c>
      <c r="M16" s="16">
        <v>0.69931</v>
      </c>
      <c r="N16" s="16">
        <v>0.7776</v>
      </c>
    </row>
    <row r="17" spans="5:14" ht="12.75">
      <c r="E17" s="13" t="s">
        <v>57</v>
      </c>
      <c r="F17">
        <f>+F15*C15*D15/B15</f>
        <v>58829.74922769398</v>
      </c>
      <c r="G17">
        <f>+G15*D15*C15/B15</f>
        <v>142.94203161911685</v>
      </c>
      <c r="H17">
        <f>+H15*D15*C15/B15</f>
        <v>50.252589496638194</v>
      </c>
      <c r="I17">
        <f>+I15*D15*C15/B15</f>
        <v>46811.3029256769</v>
      </c>
      <c r="J17">
        <f>+J15*D15*C15/B15</f>
        <v>1395.1462838451753</v>
      </c>
      <c r="K17">
        <f>+K15*D15*C15/B15</f>
        <v>105.95856805378884</v>
      </c>
      <c r="L17">
        <f>+L15*D15*C15/B15</f>
        <v>34.17953843358168</v>
      </c>
      <c r="M17">
        <f>+M15*D15*C15/B15</f>
        <v>130.93948755224423</v>
      </c>
      <c r="N17">
        <f>+N15*D15*C15/B15</f>
        <v>149.52026167544977</v>
      </c>
    </row>
    <row r="18" spans="6:14" ht="12.75">
      <c r="F18">
        <f>+F16*C16*D16/B16</f>
        <v>58951.8188650883</v>
      </c>
      <c r="G18">
        <f>+G16*D16*C16/B16</f>
        <v>141.89966178128523</v>
      </c>
      <c r="H18">
        <f>+H16*D16*C16/B16</f>
        <v>49.693724163848174</v>
      </c>
      <c r="I18">
        <f>+I16*D16*C16/B16</f>
        <v>45758.81999248403</v>
      </c>
      <c r="J18">
        <f>+J16*D16*C16/B16</f>
        <v>1364.554678692221</v>
      </c>
      <c r="K18">
        <f>+K16*D16*C16/B16</f>
        <v>103.01014656144307</v>
      </c>
      <c r="L18">
        <f>+L16*D16*C16/B16</f>
        <v>33.25817361894025</v>
      </c>
      <c r="M18">
        <f>+M16*D16*C16/B16</f>
        <v>131.3998496805712</v>
      </c>
      <c r="N18">
        <f>+N16*D16*C16/B16</f>
        <v>146.1104847801578</v>
      </c>
    </row>
    <row r="19" spans="4:14" ht="12.75">
      <c r="D19" s="7" t="s">
        <v>17</v>
      </c>
      <c r="E19" s="53"/>
      <c r="F19" s="8">
        <f aca="true" t="shared" si="2" ref="F19:N19">AVERAGE(F17:F18)</f>
        <v>58890.78404639114</v>
      </c>
      <c r="G19" s="8">
        <f t="shared" si="2"/>
        <v>142.42084670020103</v>
      </c>
      <c r="H19" s="8">
        <f t="shared" si="2"/>
        <v>49.973156830243184</v>
      </c>
      <c r="I19" s="8">
        <f t="shared" si="2"/>
        <v>46285.06145908046</v>
      </c>
      <c r="J19" s="8">
        <f t="shared" si="2"/>
        <v>1379.850481268698</v>
      </c>
      <c r="K19" s="8">
        <f t="shared" si="2"/>
        <v>104.48435730761595</v>
      </c>
      <c r="L19" s="8">
        <f t="shared" si="2"/>
        <v>33.718856026260966</v>
      </c>
      <c r="M19" s="8">
        <f t="shared" si="2"/>
        <v>131.1696686164077</v>
      </c>
      <c r="N19" s="8">
        <f t="shared" si="2"/>
        <v>147.81537322780378</v>
      </c>
    </row>
    <row r="20" spans="4:14" ht="12.75">
      <c r="D20" s="10" t="s">
        <v>18</v>
      </c>
      <c r="E20" s="54"/>
      <c r="F20" s="11">
        <f aca="true" t="shared" si="3" ref="F20:N20">STDEV(F17:F18)</f>
        <v>86.31626837457381</v>
      </c>
      <c r="G20" s="11">
        <f t="shared" si="3"/>
        <v>0.7370667808399942</v>
      </c>
      <c r="H20" s="11">
        <f t="shared" si="3"/>
        <v>0.3951774665856226</v>
      </c>
      <c r="I20" s="11">
        <f t="shared" si="3"/>
        <v>744.2178191440871</v>
      </c>
      <c r="J20" s="11">
        <f t="shared" si="3"/>
        <v>21.63153145104457</v>
      </c>
      <c r="K20" s="11">
        <f t="shared" si="3"/>
        <v>2.0848488310333413</v>
      </c>
      <c r="L20" s="11">
        <f t="shared" si="3"/>
        <v>0.651503308379658</v>
      </c>
      <c r="M20" s="11">
        <f t="shared" si="3"/>
        <v>0.32552518275702996</v>
      </c>
      <c r="N20" s="11">
        <f t="shared" si="3"/>
        <v>2.4110763649958646</v>
      </c>
    </row>
    <row r="23" spans="1:5" ht="12.75">
      <c r="A23" s="2" t="s">
        <v>28</v>
      </c>
      <c r="B23" s="5"/>
      <c r="C23" s="5"/>
      <c r="D23" s="5"/>
      <c r="E23" s="5"/>
    </row>
    <row r="24" spans="1:14" ht="12.75">
      <c r="A24" s="6" t="s">
        <v>2</v>
      </c>
      <c r="B24" s="6" t="s">
        <v>12</v>
      </c>
      <c r="C24" s="6" t="s">
        <v>13</v>
      </c>
      <c r="D24" s="6" t="s">
        <v>15</v>
      </c>
      <c r="E24" s="6"/>
      <c r="F24" s="6" t="s">
        <v>3</v>
      </c>
      <c r="G24" s="6" t="s">
        <v>4</v>
      </c>
      <c r="H24" s="6" t="s">
        <v>5</v>
      </c>
      <c r="I24" s="6" t="s">
        <v>6</v>
      </c>
      <c r="J24" s="6" t="s">
        <v>7</v>
      </c>
      <c r="K24" s="6" t="s">
        <v>8</v>
      </c>
      <c r="L24" s="6" t="s">
        <v>9</v>
      </c>
      <c r="M24" s="6" t="s">
        <v>10</v>
      </c>
      <c r="N24" s="6" t="s">
        <v>11</v>
      </c>
    </row>
    <row r="25" spans="1:14" ht="12.75">
      <c r="A25" t="s">
        <v>0</v>
      </c>
      <c r="B25" s="4">
        <v>0.5424</v>
      </c>
      <c r="C25" s="4">
        <v>10</v>
      </c>
      <c r="D25" s="4">
        <v>10</v>
      </c>
      <c r="E25" s="13" t="s">
        <v>56</v>
      </c>
      <c r="F25" s="16">
        <v>286.15503</v>
      </c>
      <c r="G25" s="16">
        <v>0.72496</v>
      </c>
      <c r="H25" s="16">
        <v>0.24529</v>
      </c>
      <c r="I25" s="16">
        <v>233.16385</v>
      </c>
      <c r="J25" s="16">
        <v>5.35563</v>
      </c>
      <c r="K25" s="16">
        <v>0.53332</v>
      </c>
      <c r="L25" s="16">
        <v>0.17094</v>
      </c>
      <c r="M25" s="16">
        <v>0.66544</v>
      </c>
      <c r="N25" s="16">
        <v>0.74995</v>
      </c>
    </row>
    <row r="26" spans="1:14" ht="12.75">
      <c r="A26" t="s">
        <v>1</v>
      </c>
      <c r="B26" s="4">
        <v>0.5215</v>
      </c>
      <c r="C26" s="4">
        <v>10</v>
      </c>
      <c r="D26" s="4">
        <v>10</v>
      </c>
      <c r="F26" s="16">
        <v>248.46812</v>
      </c>
      <c r="G26" s="16">
        <v>0.65318</v>
      </c>
      <c r="H26" s="16">
        <v>0.21967</v>
      </c>
      <c r="I26" s="16">
        <v>220.16733</v>
      </c>
      <c r="J26" s="16">
        <v>5.05992</v>
      </c>
      <c r="K26" s="16">
        <v>0.50143</v>
      </c>
      <c r="L26" s="16">
        <v>0.15831</v>
      </c>
      <c r="M26" s="16">
        <v>0.58246</v>
      </c>
      <c r="N26" s="16">
        <v>0.69485</v>
      </c>
    </row>
    <row r="27" spans="5:14" ht="12.75">
      <c r="E27" s="13" t="s">
        <v>57</v>
      </c>
      <c r="F27">
        <f>+F25*C25*D25/B25</f>
        <v>52757.195796460175</v>
      </c>
      <c r="G27">
        <f>+G25*D25*C25/B25</f>
        <v>133.65781710914456</v>
      </c>
      <c r="H27">
        <f>+H25*D25*C25/B25</f>
        <v>45.22308259587021</v>
      </c>
      <c r="I27">
        <f>+I25*D25*C25/B25</f>
        <v>42987.43547197641</v>
      </c>
      <c r="J27">
        <f>+J25*D25*C25/B25</f>
        <v>987.3949115044246</v>
      </c>
      <c r="K27">
        <f>+K25*D25*C25/B25</f>
        <v>98.32595870206488</v>
      </c>
      <c r="L27">
        <f>+L25*D25*C25/B25</f>
        <v>31.51548672566372</v>
      </c>
      <c r="M27">
        <f>+M25*D25*C25/B25</f>
        <v>122.68436578171094</v>
      </c>
      <c r="N27">
        <f>+N25*D25*C25/B25</f>
        <v>138.2651179941003</v>
      </c>
    </row>
    <row r="28" spans="6:14" ht="12.75">
      <c r="F28">
        <f>+F26*C26*D26/B26</f>
        <v>47644.893576222436</v>
      </c>
      <c r="G28">
        <f>+G26*D26*C26/B26</f>
        <v>125.25023969319271</v>
      </c>
      <c r="H28">
        <f>+H26*D26*C26/B26</f>
        <v>42.122722914669225</v>
      </c>
      <c r="I28">
        <f>+I26*D26*C26/B26</f>
        <v>42218.08820709492</v>
      </c>
      <c r="J28">
        <f>+J26*D26*C26/B26</f>
        <v>970.2627037392137</v>
      </c>
      <c r="K28">
        <f>+K26*D26*C26/B26</f>
        <v>96.15148609779483</v>
      </c>
      <c r="L28">
        <f>+L26*D26*C26/B26</f>
        <v>30.356663470757432</v>
      </c>
      <c r="M28">
        <f>+M26*D26*C26/B26</f>
        <v>111.68935762224353</v>
      </c>
      <c r="N28">
        <f>+N26*D26*C26/B26</f>
        <v>133.24065196548415</v>
      </c>
    </row>
    <row r="29" spans="1:14" ht="12.75">
      <c r="A29" t="s">
        <v>0</v>
      </c>
      <c r="D29" s="7" t="s">
        <v>17</v>
      </c>
      <c r="E29" s="53"/>
      <c r="F29" s="8">
        <f aca="true" t="shared" si="4" ref="F29:N29">AVERAGE(F27:F28)</f>
        <v>50201.04468634131</v>
      </c>
      <c r="G29" s="8">
        <f t="shared" si="4"/>
        <v>129.45402840116864</v>
      </c>
      <c r="H29" s="8">
        <f t="shared" si="4"/>
        <v>43.67290275526972</v>
      </c>
      <c r="I29" s="8">
        <f t="shared" si="4"/>
        <v>42602.76183953567</v>
      </c>
      <c r="J29" s="8">
        <f t="shared" si="4"/>
        <v>978.8288076218191</v>
      </c>
      <c r="K29" s="8">
        <f t="shared" si="4"/>
        <v>97.23872239992986</v>
      </c>
      <c r="L29" s="8">
        <f t="shared" si="4"/>
        <v>30.936075098210576</v>
      </c>
      <c r="M29" s="8">
        <f t="shared" si="4"/>
        <v>117.18686170197724</v>
      </c>
      <c r="N29" s="8">
        <f t="shared" si="4"/>
        <v>135.7528849797922</v>
      </c>
    </row>
    <row r="30" spans="1:14" ht="12.75">
      <c r="A30" t="s">
        <v>1</v>
      </c>
      <c r="D30" s="10" t="s">
        <v>18</v>
      </c>
      <c r="E30" s="54"/>
      <c r="F30" s="11">
        <f aca="true" t="shared" si="5" ref="F30:N30">STDEV(F27:F28)</f>
        <v>3614.94356740496</v>
      </c>
      <c r="G30" s="11">
        <f t="shared" si="5"/>
        <v>5.945055004170261</v>
      </c>
      <c r="H30" s="11">
        <f t="shared" si="5"/>
        <v>2.192285354694578</v>
      </c>
      <c r="I30" s="11">
        <f t="shared" si="5"/>
        <v>544.0106680846071</v>
      </c>
      <c r="J30" s="11">
        <f t="shared" si="5"/>
        <v>12.114300287488211</v>
      </c>
      <c r="K30" s="11">
        <f t="shared" si="5"/>
        <v>1.5375843239839206</v>
      </c>
      <c r="L30" s="11">
        <f t="shared" si="5"/>
        <v>0.8194117817408197</v>
      </c>
      <c r="M30" s="11">
        <f t="shared" si="5"/>
        <v>7.7746448287607475</v>
      </c>
      <c r="N30" s="11">
        <f t="shared" si="5"/>
        <v>3.55283400067692</v>
      </c>
    </row>
    <row r="33" spans="1:5" ht="12.75">
      <c r="A33" s="2" t="s">
        <v>29</v>
      </c>
      <c r="B33" s="5"/>
      <c r="C33" s="5"/>
      <c r="D33" s="5"/>
      <c r="E33" s="5"/>
    </row>
    <row r="34" spans="1:14" ht="12.75">
      <c r="A34" s="6" t="s">
        <v>2</v>
      </c>
      <c r="B34" s="6" t="s">
        <v>12</v>
      </c>
      <c r="C34" s="6" t="s">
        <v>13</v>
      </c>
      <c r="D34" s="6" t="s">
        <v>15</v>
      </c>
      <c r="E34" s="6"/>
      <c r="F34" s="6" t="s">
        <v>3</v>
      </c>
      <c r="G34" s="6" t="s">
        <v>4</v>
      </c>
      <c r="H34" s="6" t="s">
        <v>5</v>
      </c>
      <c r="I34" s="6" t="s">
        <v>6</v>
      </c>
      <c r="J34" s="6" t="s">
        <v>7</v>
      </c>
      <c r="K34" s="6" t="s">
        <v>8</v>
      </c>
      <c r="L34" s="6" t="s">
        <v>9</v>
      </c>
      <c r="M34" s="6" t="s">
        <v>10</v>
      </c>
      <c r="N34" s="6" t="s">
        <v>11</v>
      </c>
    </row>
    <row r="35" spans="1:14" ht="12.75">
      <c r="A35" t="s">
        <v>0</v>
      </c>
      <c r="B35" s="4">
        <v>0.5303</v>
      </c>
      <c r="C35" s="4">
        <v>10</v>
      </c>
      <c r="D35" s="4">
        <v>10</v>
      </c>
      <c r="E35" s="13" t="s">
        <v>56</v>
      </c>
      <c r="F35" s="16">
        <v>269.06259</v>
      </c>
      <c r="G35" s="16">
        <v>0.68993</v>
      </c>
      <c r="H35" s="16">
        <v>0.23432</v>
      </c>
      <c r="I35" s="16">
        <v>231.43797</v>
      </c>
      <c r="J35" s="16">
        <v>6.77679</v>
      </c>
      <c r="K35" s="16">
        <v>0.51834</v>
      </c>
      <c r="L35" s="16">
        <v>0.16323</v>
      </c>
      <c r="M35" s="16">
        <v>0.63307</v>
      </c>
      <c r="N35" s="16">
        <v>0.72987</v>
      </c>
    </row>
    <row r="36" spans="1:14" ht="12.75">
      <c r="A36" t="s">
        <v>1</v>
      </c>
      <c r="B36" s="4">
        <v>0.5174</v>
      </c>
      <c r="C36" s="4">
        <v>10</v>
      </c>
      <c r="D36" s="4">
        <v>10</v>
      </c>
      <c r="F36" s="16">
        <v>280.87936</v>
      </c>
      <c r="G36" s="16">
        <v>0.70883</v>
      </c>
      <c r="H36" s="16">
        <v>0.23851</v>
      </c>
      <c r="I36" s="16">
        <v>229.04501</v>
      </c>
      <c r="J36" s="16">
        <v>6.67528</v>
      </c>
      <c r="K36" s="16">
        <v>0.50983</v>
      </c>
      <c r="L36" s="16">
        <v>0.16303</v>
      </c>
      <c r="M36" s="16">
        <v>0.6697</v>
      </c>
      <c r="N36" s="16">
        <v>0.72026</v>
      </c>
    </row>
    <row r="37" spans="5:14" ht="12.75">
      <c r="E37" s="13" t="s">
        <v>57</v>
      </c>
      <c r="F37">
        <f>+F35*C35*D35/B35</f>
        <v>50737.80690175372</v>
      </c>
      <c r="G37">
        <f>+G35*D35*C35/B35</f>
        <v>130.10182915330944</v>
      </c>
      <c r="H37">
        <f>+H35*D35*C35/B35</f>
        <v>44.186309636055064</v>
      </c>
      <c r="I37">
        <f>+I35*D35*C35/B35</f>
        <v>43642.83801621723</v>
      </c>
      <c r="J37">
        <f>+J35*D35*C35/B35</f>
        <v>1277.916273807279</v>
      </c>
      <c r="K37">
        <f>+K35*D35*C35/B35</f>
        <v>97.74467282670187</v>
      </c>
      <c r="L37">
        <f>+L35*D35*C35/B35</f>
        <v>30.78069017537243</v>
      </c>
      <c r="M37">
        <f>+M35*D35*C35/B35</f>
        <v>119.37959645483689</v>
      </c>
      <c r="N37">
        <f>+N35*D35*C35/B35</f>
        <v>137.633415048086</v>
      </c>
    </row>
    <row r="38" spans="6:14" ht="12.75">
      <c r="F38">
        <f>+F36*C36*D36/B36</f>
        <v>54286.69501352919</v>
      </c>
      <c r="G38">
        <f>+G36*D36*C36/B36</f>
        <v>136.99845380749903</v>
      </c>
      <c r="H38">
        <f>+H36*D36*C36/B36</f>
        <v>46.097796675686126</v>
      </c>
      <c r="I38">
        <f>+I36*D36*C36/B36</f>
        <v>44268.45960572091</v>
      </c>
      <c r="J38">
        <f>+J36*D36*C36/B36</f>
        <v>1290.1584847313488</v>
      </c>
      <c r="K38">
        <f>+K36*D36*C36/B36</f>
        <v>98.53691534596058</v>
      </c>
      <c r="L38">
        <f>+L36*D36*C36/B36</f>
        <v>31.509470429068422</v>
      </c>
      <c r="M38">
        <f>+M36*D36*C36/B36</f>
        <v>129.43563973714728</v>
      </c>
      <c r="N38">
        <f>+N36*D36*C36/B36</f>
        <v>139.20757634325477</v>
      </c>
    </row>
    <row r="39" spans="1:14" ht="12.75">
      <c r="A39" t="s">
        <v>0</v>
      </c>
      <c r="D39" s="7" t="s">
        <v>17</v>
      </c>
      <c r="E39" s="53"/>
      <c r="F39" s="8">
        <f aca="true" t="shared" si="6" ref="F39:N39">AVERAGE(F37:F38)</f>
        <v>52512.25095764146</v>
      </c>
      <c r="G39" s="8">
        <f t="shared" si="6"/>
        <v>133.55014148040425</v>
      </c>
      <c r="H39" s="8">
        <f t="shared" si="6"/>
        <v>45.1420531558706</v>
      </c>
      <c r="I39" s="8">
        <f t="shared" si="6"/>
        <v>43955.64881096907</v>
      </c>
      <c r="J39" s="8">
        <f t="shared" si="6"/>
        <v>1284.037379269314</v>
      </c>
      <c r="K39" s="8">
        <f t="shared" si="6"/>
        <v>98.14079408633123</v>
      </c>
      <c r="L39" s="8">
        <f t="shared" si="6"/>
        <v>31.14508030222043</v>
      </c>
      <c r="M39" s="8">
        <f t="shared" si="6"/>
        <v>124.40761809599209</v>
      </c>
      <c r="N39" s="8">
        <f t="shared" si="6"/>
        <v>138.42049569567038</v>
      </c>
    </row>
    <row r="40" spans="1:14" ht="12.75">
      <c r="A40" t="s">
        <v>1</v>
      </c>
      <c r="D40" s="10" t="s">
        <v>18</v>
      </c>
      <c r="E40" s="54"/>
      <c r="F40" s="11">
        <f aca="true" t="shared" si="7" ref="F40:N40">STDEV(F37:F38)</f>
        <v>2509.4428495087054</v>
      </c>
      <c r="G40" s="11">
        <f t="shared" si="7"/>
        <v>4.876650060274876</v>
      </c>
      <c r="H40" s="11">
        <f t="shared" si="7"/>
        <v>1.3516254478730279</v>
      </c>
      <c r="I40" s="11">
        <f t="shared" si="7"/>
        <v>442.3812683956996</v>
      </c>
      <c r="J40" s="11">
        <f t="shared" si="7"/>
        <v>8.656550361099358</v>
      </c>
      <c r="K40" s="11">
        <f t="shared" si="7"/>
        <v>0.5602000577098545</v>
      </c>
      <c r="L40" s="11">
        <f t="shared" si="7"/>
        <v>0.5153254593831262</v>
      </c>
      <c r="M40" s="11">
        <f t="shared" si="7"/>
        <v>7.110696396826918</v>
      </c>
      <c r="N40" s="11">
        <f t="shared" si="7"/>
        <v>1.113100126497499</v>
      </c>
    </row>
    <row r="43" spans="1:5" ht="12.75">
      <c r="A43" s="2" t="s">
        <v>30</v>
      </c>
      <c r="B43" s="5"/>
      <c r="C43" s="5"/>
      <c r="D43" s="5"/>
      <c r="E43" s="5"/>
    </row>
    <row r="44" spans="1:14" ht="12.75">
      <c r="A44" s="6" t="s">
        <v>2</v>
      </c>
      <c r="B44" s="6" t="s">
        <v>12</v>
      </c>
      <c r="C44" s="6" t="s">
        <v>13</v>
      </c>
      <c r="D44" s="6" t="s">
        <v>15</v>
      </c>
      <c r="E44" s="6"/>
      <c r="F44" s="6" t="s">
        <v>3</v>
      </c>
      <c r="G44" s="6" t="s">
        <v>4</v>
      </c>
      <c r="H44" s="6" t="s">
        <v>5</v>
      </c>
      <c r="I44" s="6" t="s">
        <v>6</v>
      </c>
      <c r="J44" s="6" t="s">
        <v>7</v>
      </c>
      <c r="K44" s="6" t="s">
        <v>8</v>
      </c>
      <c r="L44" s="6" t="s">
        <v>9</v>
      </c>
      <c r="M44" s="6" t="s">
        <v>10</v>
      </c>
      <c r="N44" s="6" t="s">
        <v>11</v>
      </c>
    </row>
    <row r="45" spans="1:14" ht="12.75">
      <c r="A45" t="s">
        <v>0</v>
      </c>
      <c r="B45" s="4">
        <v>0.5992</v>
      </c>
      <c r="C45" s="4">
        <v>10</v>
      </c>
      <c r="D45" s="4">
        <v>10</v>
      </c>
      <c r="E45" s="13" t="s">
        <v>56</v>
      </c>
      <c r="F45" s="16">
        <v>230.83838</v>
      </c>
      <c r="G45" s="16">
        <v>0.64393</v>
      </c>
      <c r="H45" s="16">
        <v>0.20722</v>
      </c>
      <c r="I45" s="16">
        <v>216.19769</v>
      </c>
      <c r="J45" s="16">
        <v>3.84215</v>
      </c>
      <c r="K45" s="16">
        <v>0.4837</v>
      </c>
      <c r="L45" s="16">
        <v>0.14972</v>
      </c>
      <c r="M45" s="16">
        <v>0.59026</v>
      </c>
      <c r="N45" s="16">
        <v>0.66772</v>
      </c>
    </row>
    <row r="46" spans="1:14" ht="12.75">
      <c r="A46" t="s">
        <v>1</v>
      </c>
      <c r="B46" s="4">
        <v>0.5539</v>
      </c>
      <c r="C46" s="4">
        <v>10</v>
      </c>
      <c r="D46" s="4">
        <v>10</v>
      </c>
      <c r="F46" s="16">
        <v>201.33437</v>
      </c>
      <c r="G46" s="16">
        <v>0.56697</v>
      </c>
      <c r="H46" s="16">
        <v>0.18633</v>
      </c>
      <c r="I46" s="16">
        <v>197.75594</v>
      </c>
      <c r="J46" s="16">
        <v>3.52078</v>
      </c>
      <c r="K46" s="16">
        <v>0.44517</v>
      </c>
      <c r="L46" s="16">
        <v>0.1381</v>
      </c>
      <c r="M46" s="16">
        <v>0.5169</v>
      </c>
      <c r="N46" s="16">
        <v>0.60172</v>
      </c>
    </row>
    <row r="47" spans="5:14" ht="12.75">
      <c r="E47" s="13" t="s">
        <v>57</v>
      </c>
      <c r="F47">
        <f>+F45*C45*D45/B45</f>
        <v>38524.429238985314</v>
      </c>
      <c r="G47">
        <f>+G45*D45*C45/B45</f>
        <v>107.46495327102805</v>
      </c>
      <c r="H47">
        <f>+H45*D45*C45/B45</f>
        <v>34.58277703604807</v>
      </c>
      <c r="I47">
        <f>+I45*D45*C45/B45</f>
        <v>36081.056408544726</v>
      </c>
      <c r="J47">
        <f>+J45*D45*C45/B45</f>
        <v>641.2132843791724</v>
      </c>
      <c r="K47">
        <f>+K45*D45*C45/B45</f>
        <v>80.72429906542057</v>
      </c>
      <c r="L47">
        <f>+L45*D45*C45/B45</f>
        <v>24.986648865153537</v>
      </c>
      <c r="M47">
        <f>+M45*D45*C45/B45</f>
        <v>98.50801068090787</v>
      </c>
      <c r="N47">
        <f>+N45*D45*C45/B45</f>
        <v>111.43524699599467</v>
      </c>
    </row>
    <row r="48" spans="6:14" ht="12.75">
      <c r="F48">
        <f>+F46*C46*D46/B46</f>
        <v>36348.505145333096</v>
      </c>
      <c r="G48">
        <f>+G46*D46*C46/B46</f>
        <v>102.35963170247338</v>
      </c>
      <c r="H48">
        <f>+H46*D46*C46/B46</f>
        <v>33.63964614551363</v>
      </c>
      <c r="I48">
        <f>+I46*D46*C46/B46</f>
        <v>35702.46253836433</v>
      </c>
      <c r="J48">
        <f>+J46*D46*C46/B46</f>
        <v>635.6345910814226</v>
      </c>
      <c r="K48">
        <f>+K46*D46*C46/B46</f>
        <v>80.37010290666186</v>
      </c>
      <c r="L48">
        <f>+L46*D46*C46/B46</f>
        <v>24.932298248781372</v>
      </c>
      <c r="M48">
        <f>+M46*D46*C46/B46</f>
        <v>93.32009387976171</v>
      </c>
      <c r="N48">
        <f>+N46*D46*C46/B46</f>
        <v>108.63332731539992</v>
      </c>
    </row>
    <row r="49" spans="1:14" ht="12.75">
      <c r="A49" t="s">
        <v>0</v>
      </c>
      <c r="D49" s="7" t="s">
        <v>17</v>
      </c>
      <c r="E49" s="53"/>
      <c r="F49" s="8">
        <f aca="true" t="shared" si="8" ref="F49:N49">AVERAGE(F47:F48)</f>
        <v>37436.46719215921</v>
      </c>
      <c r="G49" s="8">
        <f t="shared" si="8"/>
        <v>104.91229248675072</v>
      </c>
      <c r="H49" s="8">
        <f t="shared" si="8"/>
        <v>34.111211590780854</v>
      </c>
      <c r="I49" s="8">
        <f t="shared" si="8"/>
        <v>35891.75947345453</v>
      </c>
      <c r="J49" s="8">
        <f t="shared" si="8"/>
        <v>638.4239377302974</v>
      </c>
      <c r="K49" s="8">
        <f t="shared" si="8"/>
        <v>80.54720098604122</v>
      </c>
      <c r="L49" s="8">
        <f t="shared" si="8"/>
        <v>24.959473556967453</v>
      </c>
      <c r="M49" s="8">
        <f t="shared" si="8"/>
        <v>95.9140522803348</v>
      </c>
      <c r="N49" s="8">
        <f t="shared" si="8"/>
        <v>110.0342871556973</v>
      </c>
    </row>
    <row r="50" spans="1:14" ht="12.75">
      <c r="A50" t="s">
        <v>1</v>
      </c>
      <c r="D50" s="10" t="s">
        <v>18</v>
      </c>
      <c r="E50" s="54"/>
      <c r="F50" s="11">
        <f aca="true" t="shared" si="9" ref="F50:N50">STDEV(F47:F48)</f>
        <v>1538.610681968475</v>
      </c>
      <c r="G50" s="11">
        <f t="shared" si="9"/>
        <v>3.6100075012626958</v>
      </c>
      <c r="H50" s="11">
        <f t="shared" si="9"/>
        <v>0.6668942482431436</v>
      </c>
      <c r="I50" s="11">
        <f t="shared" si="9"/>
        <v>267.7062929206799</v>
      </c>
      <c r="J50" s="11">
        <f t="shared" si="9"/>
        <v>3.9447318610279805</v>
      </c>
      <c r="K50" s="11">
        <f t="shared" si="9"/>
        <v>0.25045450572340605</v>
      </c>
      <c r="L50" s="11">
        <f t="shared" si="9"/>
        <v>0.038431689397740935</v>
      </c>
      <c r="M50" s="11">
        <f t="shared" si="9"/>
        <v>3.668411150321984</v>
      </c>
      <c r="N50" s="11">
        <f t="shared" si="9"/>
        <v>1.981256406488812</v>
      </c>
    </row>
    <row r="53" spans="1:5" ht="12.75">
      <c r="A53" s="2" t="s">
        <v>31</v>
      </c>
      <c r="B53" s="5"/>
      <c r="C53" s="5"/>
      <c r="D53" s="5"/>
      <c r="E53" s="5"/>
    </row>
    <row r="54" spans="1:14" ht="12.75">
      <c r="A54" s="6" t="s">
        <v>2</v>
      </c>
      <c r="B54" s="6" t="s">
        <v>12</v>
      </c>
      <c r="C54" s="6" t="s">
        <v>13</v>
      </c>
      <c r="D54" s="6" t="s">
        <v>15</v>
      </c>
      <c r="E54" s="6"/>
      <c r="F54" s="6" t="s">
        <v>3</v>
      </c>
      <c r="G54" s="6" t="s">
        <v>4</v>
      </c>
      <c r="H54" s="6" t="s">
        <v>5</v>
      </c>
      <c r="I54" s="6" t="s">
        <v>6</v>
      </c>
      <c r="J54" s="6" t="s">
        <v>7</v>
      </c>
      <c r="K54" s="6" t="s">
        <v>8</v>
      </c>
      <c r="L54" s="6" t="s">
        <v>9</v>
      </c>
      <c r="M54" s="6" t="s">
        <v>10</v>
      </c>
      <c r="N54" s="6" t="s">
        <v>11</v>
      </c>
    </row>
    <row r="55" spans="1:14" ht="12.75">
      <c r="A55" t="s">
        <v>0</v>
      </c>
      <c r="B55" s="4">
        <v>0.5534</v>
      </c>
      <c r="C55" s="4">
        <v>10</v>
      </c>
      <c r="D55" s="4">
        <v>10</v>
      </c>
      <c r="E55" s="13" t="s">
        <v>56</v>
      </c>
      <c r="F55" s="16">
        <v>187.09213</v>
      </c>
      <c r="G55" s="16">
        <v>0.53335</v>
      </c>
      <c r="H55" s="16">
        <v>0.16841</v>
      </c>
      <c r="I55" s="16">
        <v>187.87354</v>
      </c>
      <c r="J55" s="16">
        <v>4.54704</v>
      </c>
      <c r="K55" s="16">
        <v>0.42232</v>
      </c>
      <c r="L55" s="16">
        <v>0.1338</v>
      </c>
      <c r="M55" s="16">
        <v>0.48468</v>
      </c>
      <c r="N55" s="16">
        <v>0.57112</v>
      </c>
    </row>
    <row r="56" spans="1:14" ht="12.75">
      <c r="A56" t="s">
        <v>1</v>
      </c>
      <c r="B56" s="4">
        <v>0.5506</v>
      </c>
      <c r="C56" s="4">
        <v>10</v>
      </c>
      <c r="D56" s="4">
        <v>10</v>
      </c>
      <c r="F56" s="16">
        <v>196.48816</v>
      </c>
      <c r="G56" s="16">
        <v>0.5515</v>
      </c>
      <c r="H56" s="16">
        <v>0.17237</v>
      </c>
      <c r="I56" s="16">
        <v>185.96399</v>
      </c>
      <c r="J56" s="16">
        <v>4.51871</v>
      </c>
      <c r="K56" s="16">
        <v>0.41874</v>
      </c>
      <c r="L56" s="16">
        <v>0.13863</v>
      </c>
      <c r="M56" s="16">
        <v>0.51962</v>
      </c>
      <c r="N56" s="16">
        <v>0.5642</v>
      </c>
    </row>
    <row r="57" spans="5:14" ht="12.75">
      <c r="E57" s="13" t="s">
        <v>57</v>
      </c>
      <c r="F57">
        <f>+F55*C55*D55/B55</f>
        <v>33807.75749909649</v>
      </c>
      <c r="G57">
        <f>+G55*D55*C55/B55</f>
        <v>96.37694253704373</v>
      </c>
      <c r="H57">
        <f>+H55*D55*C55/B55</f>
        <v>30.431875677629204</v>
      </c>
      <c r="I57">
        <f>+I55*D55*C55/B55</f>
        <v>33948.9591615468</v>
      </c>
      <c r="J57">
        <f>+J55*D55*C55/B55</f>
        <v>821.655222262378</v>
      </c>
      <c r="K57">
        <f>+K55*D55*C55/B55</f>
        <v>76.31369714492229</v>
      </c>
      <c r="L57">
        <f>+L55*D55*C55/B55</f>
        <v>24.177809902421398</v>
      </c>
      <c r="M57">
        <f>+M55*D55*C55/B55</f>
        <v>87.58221900975786</v>
      </c>
      <c r="N57">
        <f>+N55*D55*C55/B55</f>
        <v>103.20202385254788</v>
      </c>
    </row>
    <row r="58" spans="6:14" ht="12.75">
      <c r="F58">
        <f>+F56*C56*D56/B56</f>
        <v>35686.18961133309</v>
      </c>
      <c r="G58">
        <f>+G56*D56*C56/B56</f>
        <v>100.16345804576825</v>
      </c>
      <c r="H58">
        <f>+H56*D56*C56/B56</f>
        <v>31.305848165637492</v>
      </c>
      <c r="I58">
        <f>+I56*D56*C56/B56</f>
        <v>33774.78932074101</v>
      </c>
      <c r="J58">
        <f>+J56*D56*C56/B56</f>
        <v>820.6883399927351</v>
      </c>
      <c r="K58">
        <f>+K56*D56*C56/B56</f>
        <v>76.05158009444243</v>
      </c>
      <c r="L58">
        <f>+L56*D56*C56/B56</f>
        <v>25.177987649836545</v>
      </c>
      <c r="M58">
        <f>+M56*D56*C56/B56</f>
        <v>94.37341082455501</v>
      </c>
      <c r="N58">
        <f>+N56*D56*C56/B56</f>
        <v>102.47003269160916</v>
      </c>
    </row>
    <row r="59" spans="1:14" ht="12.75">
      <c r="A59" t="s">
        <v>0</v>
      </c>
      <c r="D59" s="7" t="s">
        <v>17</v>
      </c>
      <c r="E59" s="53"/>
      <c r="F59" s="8">
        <f aca="true" t="shared" si="10" ref="F59:N59">AVERAGE(F57:F58)</f>
        <v>34746.97355521479</v>
      </c>
      <c r="G59" s="8">
        <f t="shared" si="10"/>
        <v>98.27020029140598</v>
      </c>
      <c r="H59" s="8">
        <f t="shared" si="10"/>
        <v>30.868861921633346</v>
      </c>
      <c r="I59" s="8">
        <f t="shared" si="10"/>
        <v>33861.8742411439</v>
      </c>
      <c r="J59" s="8">
        <f t="shared" si="10"/>
        <v>821.1717811275565</v>
      </c>
      <c r="K59" s="8">
        <f t="shared" si="10"/>
        <v>76.18263861968236</v>
      </c>
      <c r="L59" s="8">
        <f t="shared" si="10"/>
        <v>24.67789877612897</v>
      </c>
      <c r="M59" s="8">
        <f t="shared" si="10"/>
        <v>90.97781491715644</v>
      </c>
      <c r="N59" s="8">
        <f t="shared" si="10"/>
        <v>102.83602827207852</v>
      </c>
    </row>
    <row r="60" spans="1:14" ht="12.75">
      <c r="A60" t="s">
        <v>1</v>
      </c>
      <c r="D60" s="10" t="s">
        <v>18</v>
      </c>
      <c r="E60" s="54"/>
      <c r="F60" s="11">
        <f aca="true" t="shared" si="11" ref="F60:N60">STDEV(F57:F58)</f>
        <v>1328.252084561153</v>
      </c>
      <c r="G60" s="11">
        <f t="shared" si="11"/>
        <v>2.67747079328714</v>
      </c>
      <c r="H60" s="11">
        <f t="shared" si="11"/>
        <v>0.6179918728413684</v>
      </c>
      <c r="I60" s="11">
        <f t="shared" si="11"/>
        <v>123.15667551466119</v>
      </c>
      <c r="J60" s="11">
        <f t="shared" si="11"/>
        <v>0.683689009466494</v>
      </c>
      <c r="K60" s="11">
        <f t="shared" si="11"/>
        <v>0.18534474385425187</v>
      </c>
      <c r="L60" s="11">
        <f t="shared" si="11"/>
        <v>0.7072324675892486</v>
      </c>
      <c r="M60" s="11">
        <f t="shared" si="11"/>
        <v>4.8020977845819415</v>
      </c>
      <c r="N60" s="11">
        <f t="shared" si="11"/>
        <v>0.5175959136653993</v>
      </c>
    </row>
    <row r="63" spans="1:5" ht="12.75">
      <c r="A63" s="2" t="s">
        <v>32</v>
      </c>
      <c r="B63" s="5"/>
      <c r="C63" s="5"/>
      <c r="D63" s="5"/>
      <c r="E63" s="5"/>
    </row>
    <row r="64" spans="1:14" ht="12.75">
      <c r="A64" s="6" t="s">
        <v>2</v>
      </c>
      <c r="B64" s="6" t="s">
        <v>12</v>
      </c>
      <c r="C64" s="6" t="s">
        <v>13</v>
      </c>
      <c r="D64" s="6" t="s">
        <v>15</v>
      </c>
      <c r="E64" s="6"/>
      <c r="F64" s="6" t="s">
        <v>3</v>
      </c>
      <c r="G64" s="6" t="s">
        <v>4</v>
      </c>
      <c r="H64" s="6" t="s">
        <v>5</v>
      </c>
      <c r="I64" s="6" t="s">
        <v>6</v>
      </c>
      <c r="J64" s="6" t="s">
        <v>7</v>
      </c>
      <c r="K64" s="6" t="s">
        <v>8</v>
      </c>
      <c r="L64" s="6" t="s">
        <v>9</v>
      </c>
      <c r="M64" s="6" t="s">
        <v>10</v>
      </c>
      <c r="N64" s="6" t="s">
        <v>11</v>
      </c>
    </row>
    <row r="65" spans="1:14" ht="12.75">
      <c r="A65" t="s">
        <v>0</v>
      </c>
      <c r="B65" s="4">
        <v>0.7597</v>
      </c>
      <c r="C65" s="4">
        <v>10</v>
      </c>
      <c r="D65" s="4">
        <v>10</v>
      </c>
      <c r="E65" s="13" t="s">
        <v>56</v>
      </c>
      <c r="F65">
        <v>264.31567</v>
      </c>
      <c r="G65">
        <v>0.66822</v>
      </c>
      <c r="H65">
        <v>0.20461</v>
      </c>
      <c r="I65">
        <v>246.96771</v>
      </c>
      <c r="J65">
        <v>6.94064</v>
      </c>
      <c r="K65">
        <v>0.54481</v>
      </c>
      <c r="L65">
        <v>0.18974</v>
      </c>
      <c r="M65">
        <v>0.55799</v>
      </c>
      <c r="N65">
        <v>0.62334</v>
      </c>
    </row>
    <row r="66" spans="1:14" ht="12.75">
      <c r="A66" t="s">
        <v>1</v>
      </c>
      <c r="B66" s="4">
        <v>0.7672</v>
      </c>
      <c r="C66" s="4">
        <v>10</v>
      </c>
      <c r="D66" s="4">
        <v>10</v>
      </c>
      <c r="F66">
        <v>266.24368</v>
      </c>
      <c r="G66">
        <v>0.69049</v>
      </c>
      <c r="H66">
        <v>0.20282</v>
      </c>
      <c r="I66">
        <v>251.63602</v>
      </c>
      <c r="J66">
        <v>7.31769</v>
      </c>
      <c r="K66">
        <v>0.56019</v>
      </c>
      <c r="L66">
        <v>0.19498</v>
      </c>
      <c r="M66">
        <v>0.56345</v>
      </c>
      <c r="N66">
        <v>0.63296</v>
      </c>
    </row>
    <row r="67" spans="5:14" ht="12.75">
      <c r="E67" s="13" t="s">
        <v>57</v>
      </c>
      <c r="F67">
        <f>+F65*C65*D65/B65</f>
        <v>34792.111359747265</v>
      </c>
      <c r="G67">
        <f>+G65*D65*C65/B65</f>
        <v>87.95840463340792</v>
      </c>
      <c r="H67">
        <f>+H65*D65*C65/B65</f>
        <v>26.93299986836909</v>
      </c>
      <c r="I67">
        <f>+I65*D65*C65/B65</f>
        <v>32508.583651441357</v>
      </c>
      <c r="J67">
        <f>+J65*D65*C65/B65</f>
        <v>913.6027379228643</v>
      </c>
      <c r="K67">
        <f>+K65*D65*C65/B65</f>
        <v>71.71383440831907</v>
      </c>
      <c r="L67">
        <f>+L65*D65*C65/B65</f>
        <v>24.975648282216664</v>
      </c>
      <c r="M67">
        <f>+M65*D65*C65/B65</f>
        <v>73.44872976174807</v>
      </c>
      <c r="N67">
        <f>+N65*D65*C65/B65</f>
        <v>82.05080953007766</v>
      </c>
    </row>
    <row r="68" spans="6:14" ht="12.75">
      <c r="F68">
        <f>+F66*C66*D66/B66</f>
        <v>34703.29509906152</v>
      </c>
      <c r="G68">
        <f>+G66*D66*C66/B66</f>
        <v>90.00130344108447</v>
      </c>
      <c r="H68">
        <f>+H66*D66*C66/B66</f>
        <v>26.436392075078206</v>
      </c>
      <c r="I68">
        <f>+I66*D66*C66/B66</f>
        <v>32799.27267987487</v>
      </c>
      <c r="J68">
        <f>+J66*D66*C66/B66</f>
        <v>953.8177789363921</v>
      </c>
      <c r="K68">
        <f>+K66*D66*C66/B66</f>
        <v>73.0174661105318</v>
      </c>
      <c r="L68">
        <f>+L66*D66*C66/B66</f>
        <v>25.414494264859226</v>
      </c>
      <c r="M68">
        <f>+M66*D66*C66/B66</f>
        <v>73.44238790406673</v>
      </c>
      <c r="N68">
        <f>+N66*D66*C66/B66</f>
        <v>82.50260688216892</v>
      </c>
    </row>
    <row r="69" spans="1:14" ht="12.75">
      <c r="A69" t="s">
        <v>0</v>
      </c>
      <c r="D69" s="7" t="s">
        <v>17</v>
      </c>
      <c r="E69" s="53"/>
      <c r="F69" s="8">
        <f aca="true" t="shared" si="12" ref="F69:N69">AVERAGE(F67:F68)</f>
        <v>34747.70322940439</v>
      </c>
      <c r="G69" s="8">
        <f t="shared" si="12"/>
        <v>88.9798540372462</v>
      </c>
      <c r="H69" s="8">
        <f t="shared" si="12"/>
        <v>26.68469597172365</v>
      </c>
      <c r="I69" s="8">
        <f t="shared" si="12"/>
        <v>32653.928165658115</v>
      </c>
      <c r="J69" s="8">
        <f t="shared" si="12"/>
        <v>933.7102584296282</v>
      </c>
      <c r="K69" s="8">
        <f t="shared" si="12"/>
        <v>72.36565025942544</v>
      </c>
      <c r="L69" s="8">
        <f t="shared" si="12"/>
        <v>25.195071273537945</v>
      </c>
      <c r="M69" s="8">
        <f t="shared" si="12"/>
        <v>73.44555883290741</v>
      </c>
      <c r="N69" s="8">
        <f t="shared" si="12"/>
        <v>82.27670820612329</v>
      </c>
    </row>
    <row r="70" spans="1:14" ht="12.75">
      <c r="A70" t="s">
        <v>1</v>
      </c>
      <c r="D70" s="10" t="s">
        <v>18</v>
      </c>
      <c r="E70" s="54"/>
      <c r="F70" s="11">
        <f aca="true" t="shared" si="13" ref="F70:N70">STDEV(F67:F68)</f>
        <v>62.802580214299205</v>
      </c>
      <c r="G70" s="11">
        <f t="shared" si="13"/>
        <v>1.4445476001861137</v>
      </c>
      <c r="H70" s="11">
        <f t="shared" si="13"/>
        <v>0.3511547382258973</v>
      </c>
      <c r="I70" s="11">
        <f t="shared" si="13"/>
        <v>205.54818322154324</v>
      </c>
      <c r="J70" s="11">
        <f t="shared" si="13"/>
        <v>28.436328206361072</v>
      </c>
      <c r="K70" s="11">
        <f t="shared" si="13"/>
        <v>0.9218068168040942</v>
      </c>
      <c r="L70" s="11">
        <f t="shared" si="13"/>
        <v>0.31031097022308163</v>
      </c>
      <c r="M70" s="11">
        <f t="shared" si="13"/>
        <v>0.004484370530454181</v>
      </c>
      <c r="N70" s="11">
        <f t="shared" si="13"/>
        <v>0.31946897138574726</v>
      </c>
    </row>
    <row r="73" spans="1:5" ht="12.75">
      <c r="A73" s="2" t="s">
        <v>33</v>
      </c>
      <c r="B73" s="5"/>
      <c r="C73" s="5"/>
      <c r="D73" s="5"/>
      <c r="E73" s="5"/>
    </row>
    <row r="74" spans="1:14" ht="12.75">
      <c r="A74" s="6" t="s">
        <v>2</v>
      </c>
      <c r="B74" s="6" t="s">
        <v>12</v>
      </c>
      <c r="C74" s="6" t="s">
        <v>13</v>
      </c>
      <c r="D74" s="6" t="s">
        <v>15</v>
      </c>
      <c r="E74" s="6"/>
      <c r="F74" s="6" t="s">
        <v>3</v>
      </c>
      <c r="G74" s="6" t="s">
        <v>4</v>
      </c>
      <c r="H74" s="6" t="s">
        <v>5</v>
      </c>
      <c r="I74" s="6" t="s">
        <v>6</v>
      </c>
      <c r="J74" s="6" t="s">
        <v>7</v>
      </c>
      <c r="K74" s="6" t="s">
        <v>8</v>
      </c>
      <c r="L74" s="6" t="s">
        <v>9</v>
      </c>
      <c r="M74" s="6" t="s">
        <v>10</v>
      </c>
      <c r="N74" s="6" t="s">
        <v>11</v>
      </c>
    </row>
    <row r="75" spans="1:14" ht="12.75">
      <c r="A75" t="s">
        <v>0</v>
      </c>
      <c r="B75" s="4">
        <v>0.5947</v>
      </c>
      <c r="C75" s="4">
        <v>10</v>
      </c>
      <c r="D75" s="4">
        <v>10</v>
      </c>
      <c r="E75" s="13" t="s">
        <v>56</v>
      </c>
      <c r="F75">
        <v>243.39407</v>
      </c>
      <c r="G75">
        <v>0.60272</v>
      </c>
      <c r="H75">
        <v>0.19055</v>
      </c>
      <c r="I75">
        <v>230.33139</v>
      </c>
      <c r="J75">
        <v>7.21784</v>
      </c>
      <c r="K75">
        <v>0.50591</v>
      </c>
      <c r="L75">
        <v>0.16968</v>
      </c>
      <c r="M75">
        <v>0.49652</v>
      </c>
      <c r="N75">
        <v>0.57588</v>
      </c>
    </row>
    <row r="76" spans="1:14" ht="12.75">
      <c r="A76" t="s">
        <v>1</v>
      </c>
      <c r="B76" s="4">
        <v>0.6107</v>
      </c>
      <c r="C76" s="4">
        <v>10</v>
      </c>
      <c r="D76" s="4">
        <v>10</v>
      </c>
      <c r="F76">
        <v>270.78619</v>
      </c>
      <c r="G76">
        <v>0.64922</v>
      </c>
      <c r="H76">
        <v>0.20778</v>
      </c>
      <c r="I76">
        <v>239.36758</v>
      </c>
      <c r="J76">
        <v>7.43423</v>
      </c>
      <c r="K76">
        <v>0.50911</v>
      </c>
      <c r="L76">
        <v>0.17708</v>
      </c>
      <c r="M76">
        <v>0.54023</v>
      </c>
      <c r="N76">
        <v>0.59683</v>
      </c>
    </row>
    <row r="77" spans="5:14" ht="12.75">
      <c r="E77" s="13" t="s">
        <v>57</v>
      </c>
      <c r="F77">
        <f>+F75*C75*D75/B75</f>
        <v>40927.20195056331</v>
      </c>
      <c r="G77">
        <f>+G75*D75*C75/B75</f>
        <v>101.34857911552044</v>
      </c>
      <c r="H77">
        <f>+H75*D75*C75/B75</f>
        <v>32.041365394316465</v>
      </c>
      <c r="I77">
        <f>+I75*D75*C75/B75</f>
        <v>38730.68606019842</v>
      </c>
      <c r="J77">
        <f>+J75*D75*C75/B75</f>
        <v>1213.6942996468808</v>
      </c>
      <c r="K77">
        <f>+K75*D75*C75/B75</f>
        <v>85.06978308390785</v>
      </c>
      <c r="L77">
        <f>+L75*D75*C75/B75</f>
        <v>28.532032957793845</v>
      </c>
      <c r="M77">
        <f>+M75*D75*C75/B75</f>
        <v>83.4908357154868</v>
      </c>
      <c r="N77">
        <f>+N75*D75*C75/B75</f>
        <v>96.83537918278122</v>
      </c>
    </row>
    <row r="78" spans="6:14" ht="12.75">
      <c r="F78">
        <f>+F76*C76*D76/B76</f>
        <v>44340.29638120189</v>
      </c>
      <c r="G78">
        <f>+G76*D76*C76/B76</f>
        <v>106.30751596528573</v>
      </c>
      <c r="H78">
        <f>+H76*D76*C76/B76</f>
        <v>34.02325200589487</v>
      </c>
      <c r="I78">
        <f>+I76*D76*C76/B76</f>
        <v>39195.60831832324</v>
      </c>
      <c r="J78">
        <f>+J76*D76*C76/B76</f>
        <v>1217.3292942524972</v>
      </c>
      <c r="K78">
        <f>+K76*D76*C76/B76</f>
        <v>83.36499099394136</v>
      </c>
      <c r="L78">
        <f>+L76*D76*C76/B76</f>
        <v>28.99623383003111</v>
      </c>
      <c r="M78">
        <f>+M76*D76*C76/B76</f>
        <v>88.46078270836745</v>
      </c>
      <c r="N78">
        <f>+N76*D76*C76/B76</f>
        <v>97.72883576224004</v>
      </c>
    </row>
    <row r="79" spans="1:14" ht="12.75">
      <c r="A79" t="s">
        <v>0</v>
      </c>
      <c r="D79" s="7" t="s">
        <v>17</v>
      </c>
      <c r="E79" s="53"/>
      <c r="F79" s="8">
        <f aca="true" t="shared" si="14" ref="F79:N79">AVERAGE(F77:F78)</f>
        <v>42633.749165882604</v>
      </c>
      <c r="G79" s="8">
        <f t="shared" si="14"/>
        <v>103.82804754040308</v>
      </c>
      <c r="H79" s="8">
        <f t="shared" si="14"/>
        <v>33.032308700105666</v>
      </c>
      <c r="I79" s="8">
        <f t="shared" si="14"/>
        <v>38963.14718926083</v>
      </c>
      <c r="J79" s="8">
        <f t="shared" si="14"/>
        <v>1215.5117969496891</v>
      </c>
      <c r="K79" s="8">
        <f t="shared" si="14"/>
        <v>84.21738703892461</v>
      </c>
      <c r="L79" s="8">
        <f t="shared" si="14"/>
        <v>28.764133393912477</v>
      </c>
      <c r="M79" s="8">
        <f t="shared" si="14"/>
        <v>85.97580921192713</v>
      </c>
      <c r="N79" s="8">
        <f t="shared" si="14"/>
        <v>97.28210747251063</v>
      </c>
    </row>
    <row r="80" spans="1:14" ht="12.75">
      <c r="A80" t="s">
        <v>1</v>
      </c>
      <c r="D80" s="10" t="s">
        <v>18</v>
      </c>
      <c r="E80" s="54"/>
      <c r="F80" s="11">
        <f aca="true" t="shared" si="15" ref="F80:N80">STDEV(F77:F78)</f>
        <v>2413.422216734456</v>
      </c>
      <c r="G80" s="11">
        <f t="shared" si="15"/>
        <v>3.5064978739451806</v>
      </c>
      <c r="H80" s="11">
        <f t="shared" si="15"/>
        <v>1.401405462589944</v>
      </c>
      <c r="I80" s="11">
        <f t="shared" si="15"/>
        <v>328.7496814443401</v>
      </c>
      <c r="J80" s="11">
        <f t="shared" si="15"/>
        <v>2.570329335086556</v>
      </c>
      <c r="K80" s="11">
        <f t="shared" si="15"/>
        <v>1.205470047327212</v>
      </c>
      <c r="L80" s="11">
        <f t="shared" si="15"/>
        <v>0.32823958459155106</v>
      </c>
      <c r="M80" s="11">
        <f t="shared" si="15"/>
        <v>3.5142832208032484</v>
      </c>
      <c r="N80" s="11">
        <f t="shared" si="15"/>
        <v>0.6317692060321347</v>
      </c>
    </row>
  </sheetData>
  <printOptions/>
  <pageMargins left="0.67" right="0.68" top="0.6" bottom="0.62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1"/>
  <sheetViews>
    <sheetView workbookViewId="0" topLeftCell="A152">
      <selection activeCell="A1" sqref="A1:N153"/>
    </sheetView>
  </sheetViews>
  <sheetFormatPr defaultColWidth="9.140625" defaultRowHeight="12.75"/>
  <cols>
    <col min="1" max="1" width="10.00390625" style="0" customWidth="1"/>
    <col min="3" max="3" width="10.140625" style="0" customWidth="1"/>
    <col min="4" max="4" width="8.28125" style="0" customWidth="1"/>
    <col min="5" max="5" width="6.7109375" style="0" customWidth="1"/>
    <col min="15" max="15" width="3.00390625" style="0" customWidth="1"/>
  </cols>
  <sheetData>
    <row r="1" spans="1:5" ht="15.75">
      <c r="A1" s="52" t="s">
        <v>23</v>
      </c>
      <c r="B1" s="3"/>
      <c r="C1" s="3"/>
      <c r="D1" s="3"/>
      <c r="E1" s="3"/>
    </row>
    <row r="2" spans="2:5" ht="12.75">
      <c r="B2" s="4"/>
      <c r="C2" s="4"/>
      <c r="D2" s="4"/>
      <c r="E2" s="4"/>
    </row>
    <row r="3" spans="1:5" ht="12.75">
      <c r="A3" s="55">
        <v>36543</v>
      </c>
      <c r="B3" s="5"/>
      <c r="C3" s="5"/>
      <c r="D3" s="5"/>
      <c r="E3" s="5"/>
    </row>
    <row r="4" spans="1:14" ht="12.75">
      <c r="A4" s="6" t="s">
        <v>2</v>
      </c>
      <c r="B4" s="6" t="s">
        <v>12</v>
      </c>
      <c r="C4" s="6" t="s">
        <v>13</v>
      </c>
      <c r="D4" s="6"/>
      <c r="E4" s="6"/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</row>
    <row r="5" spans="1:14" ht="12.75">
      <c r="A5" t="s">
        <v>19</v>
      </c>
      <c r="B5" s="4">
        <v>0.5763</v>
      </c>
      <c r="C5" s="4">
        <v>12</v>
      </c>
      <c r="E5" s="13" t="s">
        <v>56</v>
      </c>
      <c r="F5" s="16">
        <v>111.67435</v>
      </c>
      <c r="G5" s="16">
        <v>0.24729</v>
      </c>
      <c r="H5" s="16">
        <v>0.96402</v>
      </c>
      <c r="I5" s="16">
        <v>244.09811</v>
      </c>
      <c r="J5" s="16">
        <v>55.35838</v>
      </c>
      <c r="K5" s="16">
        <v>0.34219</v>
      </c>
      <c r="L5" s="16">
        <v>0.9582</v>
      </c>
      <c r="M5" s="16">
        <v>0.56244</v>
      </c>
      <c r="N5" s="16">
        <v>1.97396</v>
      </c>
    </row>
    <row r="6" spans="1:14" ht="12.75">
      <c r="A6" t="s">
        <v>20</v>
      </c>
      <c r="B6" s="4">
        <v>0.5364</v>
      </c>
      <c r="C6" s="4">
        <v>12</v>
      </c>
      <c r="E6" s="4"/>
      <c r="F6" s="16">
        <v>104.62236</v>
      </c>
      <c r="G6" s="16">
        <v>0.22601</v>
      </c>
      <c r="H6" s="16">
        <v>0.89319</v>
      </c>
      <c r="I6" s="16">
        <v>230.8616</v>
      </c>
      <c r="J6" s="16">
        <v>52.32227</v>
      </c>
      <c r="K6" s="16">
        <v>0.32339</v>
      </c>
      <c r="L6" s="16">
        <v>0.90217</v>
      </c>
      <c r="M6" s="16">
        <v>0.53009</v>
      </c>
      <c r="N6" s="16">
        <v>1.84072</v>
      </c>
    </row>
    <row r="7" spans="2:14" ht="12.75">
      <c r="B7" s="4"/>
      <c r="C7" s="4"/>
      <c r="E7" s="13" t="s">
        <v>57</v>
      </c>
      <c r="F7">
        <f>+F5*C5/B5</f>
        <v>2325.337844872462</v>
      </c>
      <c r="G7">
        <f>+G5*C5/B5</f>
        <v>5.149193128578865</v>
      </c>
      <c r="H7">
        <f>+H5*C5/B5</f>
        <v>20.073295158771472</v>
      </c>
      <c r="I7">
        <f>+I5*C5/B5</f>
        <v>5082.730036439354</v>
      </c>
      <c r="J7">
        <f>+J5*C5/B5</f>
        <v>1152.699219156689</v>
      </c>
      <c r="K7">
        <f>+K5*C5/B5</f>
        <v>7.125247267048412</v>
      </c>
      <c r="L7">
        <f>+L5*C5/B5</f>
        <v>19.952108276939093</v>
      </c>
      <c r="M7">
        <f>+M5*C5/B5</f>
        <v>11.711400312337325</v>
      </c>
      <c r="N7">
        <f>+N5*C5/B5</f>
        <v>41.10275897969807</v>
      </c>
    </row>
    <row r="8" spans="2:14" ht="12.75">
      <c r="B8" s="4"/>
      <c r="C8" s="4"/>
      <c r="D8" s="4"/>
      <c r="E8" s="4"/>
      <c r="F8">
        <f>+F6*C6/B6</f>
        <v>2340.544966442953</v>
      </c>
      <c r="G8">
        <f>+G6*C6/B6</f>
        <v>5.056152125279642</v>
      </c>
      <c r="H8">
        <f>+H6*C6/B6</f>
        <v>19.981879194630874</v>
      </c>
      <c r="I8">
        <f>+I6*C6/B6</f>
        <v>5164.689038031321</v>
      </c>
      <c r="J8">
        <f>+J6*C6/B6</f>
        <v>1170.520581655481</v>
      </c>
      <c r="K8">
        <f>+K6*C6/B6</f>
        <v>7.234675615212528</v>
      </c>
      <c r="L8">
        <f>+L6*C6/B6</f>
        <v>20.182774049217006</v>
      </c>
      <c r="M8">
        <f>+M6*C6/B6</f>
        <v>11.85883668903803</v>
      </c>
      <c r="N8">
        <f>+N6*C6/B6</f>
        <v>41.179418344519014</v>
      </c>
    </row>
    <row r="9" spans="2:14" ht="12.75">
      <c r="B9" s="4"/>
      <c r="D9" s="56" t="s">
        <v>17</v>
      </c>
      <c r="E9" s="56"/>
      <c r="F9" s="8">
        <f>AVERAGE(F7:F8)</f>
        <v>2332.9414056577075</v>
      </c>
      <c r="G9" s="8">
        <f>AVERAGE(G7:G8)</f>
        <v>5.1026726269292535</v>
      </c>
      <c r="H9" s="8">
        <f aca="true" t="shared" si="0" ref="H9:N9">AVERAGE(H7:H8)</f>
        <v>20.027587176701175</v>
      </c>
      <c r="I9" s="8">
        <f t="shared" si="0"/>
        <v>5123.709537235338</v>
      </c>
      <c r="J9" s="8">
        <f t="shared" si="0"/>
        <v>1161.609900406085</v>
      </c>
      <c r="K9" s="8">
        <f t="shared" si="0"/>
        <v>7.1799614411304695</v>
      </c>
      <c r="L9" s="8">
        <f t="shared" si="0"/>
        <v>20.06744116307805</v>
      </c>
      <c r="M9" s="8">
        <f t="shared" si="0"/>
        <v>11.785118500687677</v>
      </c>
      <c r="N9" s="9">
        <f t="shared" si="0"/>
        <v>41.141088662108544</v>
      </c>
    </row>
    <row r="10" spans="2:14" ht="12.75">
      <c r="B10" s="4"/>
      <c r="D10" s="56" t="s">
        <v>18</v>
      </c>
      <c r="E10" s="56"/>
      <c r="F10" s="11">
        <f>STDEVP(F7:F8)</f>
        <v>7.603560785252066</v>
      </c>
      <c r="G10" s="11">
        <f>STDEVP(G7:G8)</f>
        <v>0.04652050164962001</v>
      </c>
      <c r="H10" s="11">
        <f aca="true" t="shared" si="1" ref="H10:N10">STDEVP(H7:H8)</f>
        <v>0.045707982069324034</v>
      </c>
      <c r="I10" s="11">
        <f t="shared" si="1"/>
        <v>40.97950079590805</v>
      </c>
      <c r="J10" s="11">
        <f t="shared" si="1"/>
        <v>8.91068124939927</v>
      </c>
      <c r="K10" s="11">
        <f t="shared" si="1"/>
        <v>0.05471417408212152</v>
      </c>
      <c r="L10" s="11">
        <f t="shared" si="1"/>
        <v>0.11533288613851864</v>
      </c>
      <c r="M10" s="11">
        <f t="shared" si="1"/>
        <v>0.0737181883503656</v>
      </c>
      <c r="N10" s="12">
        <f t="shared" si="1"/>
        <v>0.03832968240874097</v>
      </c>
    </row>
    <row r="11" spans="2:5" ht="12.75">
      <c r="B11" s="4"/>
      <c r="C11" s="4"/>
      <c r="D11" s="4"/>
      <c r="E11" s="4"/>
    </row>
    <row r="13" spans="1:5" ht="12.75">
      <c r="A13" s="55">
        <v>36571</v>
      </c>
      <c r="B13" s="5"/>
      <c r="C13" s="5"/>
      <c r="D13" s="5"/>
      <c r="E13" s="5"/>
    </row>
    <row r="14" spans="1:14" ht="12.75">
      <c r="A14" s="6" t="s">
        <v>2</v>
      </c>
      <c r="B14" s="6" t="s">
        <v>12</v>
      </c>
      <c r="C14" s="6" t="s">
        <v>13</v>
      </c>
      <c r="D14" s="6"/>
      <c r="E14" s="6"/>
      <c r="F14" s="6" t="s">
        <v>3</v>
      </c>
      <c r="G14" s="6" t="s">
        <v>4</v>
      </c>
      <c r="H14" s="6" t="s">
        <v>5</v>
      </c>
      <c r="I14" s="6" t="s">
        <v>6</v>
      </c>
      <c r="J14" s="6" t="s">
        <v>7</v>
      </c>
      <c r="K14" s="6" t="s">
        <v>8</v>
      </c>
      <c r="L14" s="6" t="s">
        <v>9</v>
      </c>
      <c r="M14" s="6" t="s">
        <v>10</v>
      </c>
      <c r="N14" s="6" t="s">
        <v>11</v>
      </c>
    </row>
    <row r="15" spans="1:14" ht="12.75">
      <c r="A15" t="s">
        <v>19</v>
      </c>
      <c r="B15" s="4">
        <v>0.5361</v>
      </c>
      <c r="C15" s="4">
        <v>12</v>
      </c>
      <c r="E15" s="13" t="s">
        <v>56</v>
      </c>
      <c r="F15" s="16">
        <v>112.63979</v>
      </c>
      <c r="G15" s="16">
        <v>0.23519</v>
      </c>
      <c r="H15" s="16">
        <v>1.01791</v>
      </c>
      <c r="I15" s="16">
        <v>251.12331</v>
      </c>
      <c r="J15" s="16">
        <v>43.14474</v>
      </c>
      <c r="K15" s="16">
        <v>0.38757</v>
      </c>
      <c r="L15" s="16">
        <v>0.91315</v>
      </c>
      <c r="M15" s="16">
        <v>0.58557</v>
      </c>
      <c r="N15" s="16">
        <v>2.05558</v>
      </c>
    </row>
    <row r="16" spans="1:14" ht="12.75">
      <c r="A16" t="s">
        <v>20</v>
      </c>
      <c r="B16" s="4">
        <v>0.5458</v>
      </c>
      <c r="C16" s="4">
        <v>12</v>
      </c>
      <c r="E16" s="4"/>
      <c r="F16" s="16">
        <v>114.45598</v>
      </c>
      <c r="G16" s="16">
        <v>0.23842</v>
      </c>
      <c r="H16" s="16">
        <v>1.0388</v>
      </c>
      <c r="I16" s="16">
        <v>253.4317</v>
      </c>
      <c r="J16" s="16">
        <v>44.23473</v>
      </c>
      <c r="K16" s="16">
        <v>0.39128</v>
      </c>
      <c r="L16" s="16">
        <v>0.92978</v>
      </c>
      <c r="M16" s="16">
        <v>0.59397</v>
      </c>
      <c r="N16" s="16">
        <v>2.10043</v>
      </c>
    </row>
    <row r="17" spans="2:14" ht="12.75">
      <c r="B17" s="4"/>
      <c r="C17" s="4"/>
      <c r="E17" s="13" t="s">
        <v>57</v>
      </c>
      <c r="F17">
        <f>+F15*C15/B15</f>
        <v>2521.3159485170677</v>
      </c>
      <c r="G17">
        <f>+G15*C15/B15</f>
        <v>5.264465584778959</v>
      </c>
      <c r="H17">
        <f>+H15*C15/B15</f>
        <v>22.784778959149413</v>
      </c>
      <c r="I17">
        <f>+I15*C15/B15</f>
        <v>5621.114941242306</v>
      </c>
      <c r="J17">
        <f>+J15*C15/B15</f>
        <v>965.7468382764408</v>
      </c>
      <c r="K17">
        <f>+K15*C15/B15</f>
        <v>8.675321768326805</v>
      </c>
      <c r="L17">
        <f>+L15*C15/B15</f>
        <v>20.439843312814773</v>
      </c>
      <c r="M17">
        <f>+M15*C15/B15</f>
        <v>13.107330721880246</v>
      </c>
      <c r="N17">
        <f>+N15*C15/B15</f>
        <v>46.01186345831002</v>
      </c>
    </row>
    <row r="18" spans="2:14" ht="12.75">
      <c r="B18" s="4"/>
      <c r="C18" s="4"/>
      <c r="E18" s="4"/>
      <c r="F18">
        <f>+F16*C16/B16</f>
        <v>2516.437816049835</v>
      </c>
      <c r="G18">
        <f>+G16*C16/B16</f>
        <v>5.2419201172590695</v>
      </c>
      <c r="H18">
        <f>+H16*C16/B16</f>
        <v>22.839135214364234</v>
      </c>
      <c r="I18">
        <f>+I16*C16/B16</f>
        <v>5571.968486625138</v>
      </c>
      <c r="J18">
        <f>+J16*C16/B16</f>
        <v>972.5481128618541</v>
      </c>
      <c r="K18">
        <f>+K16*C16/B16</f>
        <v>8.602711615976549</v>
      </c>
      <c r="L18">
        <f>+L16*C16/B16</f>
        <v>20.442213264932214</v>
      </c>
      <c r="M18">
        <f>+M16*C16/B16</f>
        <v>13.05906925613778</v>
      </c>
      <c r="N18">
        <f>+N16*C16/B16</f>
        <v>46.18021253206303</v>
      </c>
    </row>
    <row r="19" spans="2:14" ht="12.75">
      <c r="B19" s="4"/>
      <c r="D19" s="56" t="s">
        <v>17</v>
      </c>
      <c r="E19" s="56"/>
      <c r="F19" s="8">
        <f aca="true" t="shared" si="2" ref="F19:N19">AVERAGE(F17:F18)</f>
        <v>2518.8768822834513</v>
      </c>
      <c r="G19" s="8">
        <f t="shared" si="2"/>
        <v>5.253192851019014</v>
      </c>
      <c r="H19" s="8">
        <f t="shared" si="2"/>
        <v>22.811957086756824</v>
      </c>
      <c r="I19" s="8">
        <f t="shared" si="2"/>
        <v>5596.541713933722</v>
      </c>
      <c r="J19" s="8">
        <f t="shared" si="2"/>
        <v>969.1474755691474</v>
      </c>
      <c r="K19" s="8">
        <f t="shared" si="2"/>
        <v>8.639016692151678</v>
      </c>
      <c r="L19" s="8">
        <f t="shared" si="2"/>
        <v>20.441028288873493</v>
      </c>
      <c r="M19" s="8">
        <f t="shared" si="2"/>
        <v>13.083199989009014</v>
      </c>
      <c r="N19" s="9">
        <f t="shared" si="2"/>
        <v>46.09603799518652</v>
      </c>
    </row>
    <row r="20" spans="2:14" ht="12.75">
      <c r="B20" s="4"/>
      <c r="D20" s="56" t="s">
        <v>18</v>
      </c>
      <c r="E20" s="56"/>
      <c r="F20" s="11">
        <f aca="true" t="shared" si="3" ref="F20:N20">STDEVP(F17:F18)</f>
        <v>2.43906623354656</v>
      </c>
      <c r="G20" s="11">
        <f t="shared" si="3"/>
        <v>0.01127273376005215</v>
      </c>
      <c r="H20" s="11">
        <f t="shared" si="3"/>
        <v>0.02717812760828074</v>
      </c>
      <c r="I20" s="11">
        <f t="shared" si="3"/>
        <v>24.573227308538886</v>
      </c>
      <c r="J20" s="11">
        <f t="shared" si="3"/>
        <v>3.4006372927001025</v>
      </c>
      <c r="K20" s="11">
        <f t="shared" si="3"/>
        <v>0.0363050761749118</v>
      </c>
      <c r="L20" s="11">
        <f t="shared" si="3"/>
        <v>0.001184976052411869</v>
      </c>
      <c r="M20" s="11">
        <f t="shared" si="3"/>
        <v>0.024130732870922936</v>
      </c>
      <c r="N20" s="12">
        <f t="shared" si="3"/>
        <v>0.0841745368777156</v>
      </c>
    </row>
    <row r="21" spans="2:5" ht="12.75">
      <c r="B21" s="4"/>
      <c r="C21" s="4"/>
      <c r="D21" s="4"/>
      <c r="E21" s="4"/>
    </row>
    <row r="23" spans="1:5" ht="12.75">
      <c r="A23" s="55">
        <v>36607</v>
      </c>
      <c r="B23" s="5"/>
      <c r="C23" s="5"/>
      <c r="D23" s="5"/>
      <c r="E23" s="5"/>
    </row>
    <row r="24" spans="1:14" ht="12.75">
      <c r="A24" s="6" t="s">
        <v>2</v>
      </c>
      <c r="B24" s="6" t="s">
        <v>12</v>
      </c>
      <c r="C24" s="6" t="s">
        <v>13</v>
      </c>
      <c r="D24" s="6"/>
      <c r="E24" s="6"/>
      <c r="F24" s="6" t="s">
        <v>3</v>
      </c>
      <c r="G24" s="6" t="s">
        <v>4</v>
      </c>
      <c r="H24" s="6" t="s">
        <v>5</v>
      </c>
      <c r="I24" s="6" t="s">
        <v>6</v>
      </c>
      <c r="J24" s="6" t="s">
        <v>7</v>
      </c>
      <c r="K24" s="6" t="s">
        <v>8</v>
      </c>
      <c r="L24" s="6" t="s">
        <v>9</v>
      </c>
      <c r="M24" s="6" t="s">
        <v>10</v>
      </c>
      <c r="N24" s="6" t="s">
        <v>11</v>
      </c>
    </row>
    <row r="25" spans="1:14" ht="12.75">
      <c r="A25" t="s">
        <v>19</v>
      </c>
      <c r="B25" s="4">
        <v>0.5262</v>
      </c>
      <c r="C25" s="4">
        <v>12</v>
      </c>
      <c r="E25" s="13" t="s">
        <v>56</v>
      </c>
      <c r="F25" s="16">
        <v>101.63907</v>
      </c>
      <c r="G25" s="16">
        <v>0.21885</v>
      </c>
      <c r="H25" s="16">
        <v>0.94634</v>
      </c>
      <c r="I25" s="16">
        <v>225.1833</v>
      </c>
      <c r="J25" s="16">
        <v>28.54431</v>
      </c>
      <c r="K25" s="16">
        <v>0.363</v>
      </c>
      <c r="L25" s="16">
        <v>0.86677</v>
      </c>
      <c r="M25" s="16">
        <v>0.52215</v>
      </c>
      <c r="N25" s="16">
        <v>1.97163</v>
      </c>
    </row>
    <row r="26" spans="1:14" ht="12.75">
      <c r="A26" t="s">
        <v>20</v>
      </c>
      <c r="B26" s="4">
        <v>0.5501</v>
      </c>
      <c r="C26" s="4">
        <v>12</v>
      </c>
      <c r="E26" s="4"/>
      <c r="F26" s="16">
        <v>104.81464</v>
      </c>
      <c r="G26" s="16">
        <v>0.21621</v>
      </c>
      <c r="H26" s="16">
        <v>0.99073</v>
      </c>
      <c r="I26" s="16">
        <v>229.25629</v>
      </c>
      <c r="J26" s="16">
        <v>29.34093</v>
      </c>
      <c r="K26" s="16">
        <v>0.37036</v>
      </c>
      <c r="L26" s="16">
        <v>0.90018</v>
      </c>
      <c r="M26" s="16">
        <v>0.53814</v>
      </c>
      <c r="N26" s="16">
        <v>2.0086</v>
      </c>
    </row>
    <row r="27" spans="2:14" ht="12.75">
      <c r="B27" s="4"/>
      <c r="C27" s="4"/>
      <c r="E27" s="13" t="s">
        <v>57</v>
      </c>
      <c r="F27">
        <f>+F25*C25/B25</f>
        <v>2317.880729760547</v>
      </c>
      <c r="G27">
        <f>+G25*C25/B25</f>
        <v>4.990877993158494</v>
      </c>
      <c r="H27">
        <f>+H25*C25/B25</f>
        <v>21.58129988597491</v>
      </c>
      <c r="I27">
        <f>+I25*C25/B25</f>
        <v>5135.309007981756</v>
      </c>
      <c r="J27">
        <f>+J25*C25/B25</f>
        <v>650.9534777651083</v>
      </c>
      <c r="K27">
        <f>+K25*C25/B25</f>
        <v>8.278221208665906</v>
      </c>
      <c r="L27">
        <f>+L25*C25/B25</f>
        <v>19.76670467502851</v>
      </c>
      <c r="M27">
        <f>+M25*C25/B25</f>
        <v>11.907639680729762</v>
      </c>
      <c r="N27">
        <f>+N25*C25/B25</f>
        <v>44.9630558722919</v>
      </c>
    </row>
    <row r="28" spans="2:14" ht="12.75">
      <c r="B28" s="4"/>
      <c r="C28" s="4"/>
      <c r="D28" s="4"/>
      <c r="E28" s="4"/>
      <c r="F28">
        <f>+F26*C26/B26</f>
        <v>2286.4491546991453</v>
      </c>
      <c r="G28">
        <f>+G26*C26/B26</f>
        <v>4.716451554262862</v>
      </c>
      <c r="H28">
        <f>+H26*C26/B26</f>
        <v>21.611997818578438</v>
      </c>
      <c r="I28">
        <f>+I26*C26/B26</f>
        <v>5001.046137065988</v>
      </c>
      <c r="J28">
        <f>+J26*C26/B26</f>
        <v>640.0493728413015</v>
      </c>
      <c r="K28">
        <f>+K26*C26/B26</f>
        <v>8.079112888565716</v>
      </c>
      <c r="L28">
        <f>+L26*C26/B26</f>
        <v>19.636720596255227</v>
      </c>
      <c r="M28">
        <f>+M26*C26/B26</f>
        <v>11.739101981457916</v>
      </c>
      <c r="N28">
        <f>+N26*C26/B26</f>
        <v>43.81603344846391</v>
      </c>
    </row>
    <row r="29" spans="2:14" ht="12.75">
      <c r="B29" s="4"/>
      <c r="D29" s="56" t="s">
        <v>17</v>
      </c>
      <c r="E29" s="56"/>
      <c r="F29" s="8">
        <f aca="true" t="shared" si="4" ref="F29:N29">AVERAGE(F27:F28)</f>
        <v>2302.164942229846</v>
      </c>
      <c r="G29" s="8">
        <f t="shared" si="4"/>
        <v>4.853664773710678</v>
      </c>
      <c r="H29" s="8">
        <f t="shared" si="4"/>
        <v>21.596648852276672</v>
      </c>
      <c r="I29" s="8">
        <f t="shared" si="4"/>
        <v>5068.177572523871</v>
      </c>
      <c r="J29" s="8">
        <f t="shared" si="4"/>
        <v>645.501425303205</v>
      </c>
      <c r="K29" s="8">
        <f t="shared" si="4"/>
        <v>8.17866704861581</v>
      </c>
      <c r="L29" s="8">
        <f t="shared" si="4"/>
        <v>19.70171263564187</v>
      </c>
      <c r="M29" s="8">
        <f t="shared" si="4"/>
        <v>11.82337083109384</v>
      </c>
      <c r="N29" s="9">
        <f t="shared" si="4"/>
        <v>44.38954466037791</v>
      </c>
    </row>
    <row r="30" spans="2:14" ht="12.75">
      <c r="B30" s="4"/>
      <c r="D30" s="56" t="s">
        <v>18</v>
      </c>
      <c r="E30" s="56"/>
      <c r="F30" s="11">
        <f aca="true" t="shared" si="5" ref="F30:N30">STDEVP(F27:F28)</f>
        <v>15.715787530733419</v>
      </c>
      <c r="G30" s="11">
        <f t="shared" si="5"/>
        <v>0.13721321944781129</v>
      </c>
      <c r="H30" s="11">
        <f t="shared" si="5"/>
        <v>0.015348966303264617</v>
      </c>
      <c r="I30" s="11">
        <f t="shared" si="5"/>
        <v>67.1314354579074</v>
      </c>
      <c r="J30" s="11">
        <f t="shared" si="5"/>
        <v>5.452052461897874</v>
      </c>
      <c r="K30" s="11">
        <f t="shared" si="5"/>
        <v>0.09955416005005373</v>
      </c>
      <c r="L30" s="11">
        <f t="shared" si="5"/>
        <v>0.0649920393867996</v>
      </c>
      <c r="M30" s="11">
        <f t="shared" si="5"/>
        <v>0.08426884963577387</v>
      </c>
      <c r="N30" s="12">
        <f t="shared" si="5"/>
        <v>0.5735112119139602</v>
      </c>
    </row>
    <row r="31" spans="2:5" ht="12.75">
      <c r="B31" s="4"/>
      <c r="C31" s="4"/>
      <c r="D31" s="4"/>
      <c r="E31" s="4"/>
    </row>
    <row r="33" spans="1:5" ht="12.75">
      <c r="A33" s="55">
        <v>36626</v>
      </c>
      <c r="B33" s="5"/>
      <c r="C33" s="5"/>
      <c r="D33" s="5"/>
      <c r="E33" s="5"/>
    </row>
    <row r="34" spans="1:14" ht="12.75">
      <c r="A34" s="6" t="s">
        <v>2</v>
      </c>
      <c r="B34" s="6" t="s">
        <v>12</v>
      </c>
      <c r="C34" s="6" t="s">
        <v>13</v>
      </c>
      <c r="D34" s="6"/>
      <c r="E34" s="6"/>
      <c r="F34" s="6" t="s">
        <v>3</v>
      </c>
      <c r="G34" s="6" t="s">
        <v>4</v>
      </c>
      <c r="H34" s="6" t="s">
        <v>5</v>
      </c>
      <c r="I34" s="6" t="s">
        <v>6</v>
      </c>
      <c r="J34" s="6" t="s">
        <v>7</v>
      </c>
      <c r="K34" s="6" t="s">
        <v>8</v>
      </c>
      <c r="L34" s="6" t="s">
        <v>9</v>
      </c>
      <c r="M34" s="6" t="s">
        <v>10</v>
      </c>
      <c r="N34" s="6" t="s">
        <v>11</v>
      </c>
    </row>
    <row r="35" spans="1:14" ht="12.75">
      <c r="A35" t="s">
        <v>19</v>
      </c>
      <c r="B35" s="4">
        <v>0.5177</v>
      </c>
      <c r="C35" s="4">
        <v>12</v>
      </c>
      <c r="E35" s="13" t="s">
        <v>56</v>
      </c>
      <c r="F35" s="16">
        <v>97.35291</v>
      </c>
      <c r="G35" s="16">
        <v>0.19207</v>
      </c>
      <c r="H35" s="16">
        <v>0.83352</v>
      </c>
      <c r="I35" s="16">
        <v>192.77448</v>
      </c>
      <c r="J35" s="16">
        <v>38.70071</v>
      </c>
      <c r="K35" s="16">
        <v>0.33028</v>
      </c>
      <c r="L35" s="16">
        <v>0.81426</v>
      </c>
      <c r="M35" s="16">
        <v>0.47607</v>
      </c>
      <c r="N35" s="16">
        <v>1.77145</v>
      </c>
    </row>
    <row r="36" spans="1:14" ht="12.75">
      <c r="A36" t="s">
        <v>20</v>
      </c>
      <c r="B36" s="4">
        <v>0.5267</v>
      </c>
      <c r="C36" s="4">
        <v>12</v>
      </c>
      <c r="E36" s="4"/>
      <c r="F36" s="16">
        <v>99.87035</v>
      </c>
      <c r="G36" s="16">
        <v>0.20253</v>
      </c>
      <c r="H36" s="16">
        <v>0.84261</v>
      </c>
      <c r="I36" s="16">
        <v>199.57724</v>
      </c>
      <c r="J36" s="16">
        <v>39.18439</v>
      </c>
      <c r="K36" s="16">
        <v>0.33862</v>
      </c>
      <c r="L36" s="16">
        <v>0.82351</v>
      </c>
      <c r="M36" s="16">
        <v>0.48708</v>
      </c>
      <c r="N36" s="16">
        <v>1.8125</v>
      </c>
    </row>
    <row r="37" spans="2:14" ht="12.75">
      <c r="B37" s="4"/>
      <c r="C37" s="4"/>
      <c r="E37" s="13" t="s">
        <v>57</v>
      </c>
      <c r="F37">
        <f>+F35*C35/B35</f>
        <v>2256.5866718176544</v>
      </c>
      <c r="G37">
        <f>+G35*C35/B35</f>
        <v>4.4520764921769365</v>
      </c>
      <c r="H37">
        <f>+H35*C35/B35</f>
        <v>19.3205331272938</v>
      </c>
      <c r="I37">
        <f>+I35*C35/B35</f>
        <v>4468.405949391539</v>
      </c>
      <c r="J37">
        <f>+J35*C35/B35</f>
        <v>897.0610778443113</v>
      </c>
      <c r="K37">
        <f>+K35*C35/B35</f>
        <v>7.655707938960788</v>
      </c>
      <c r="L37">
        <f>+L35*C35/B35</f>
        <v>18.87409696735561</v>
      </c>
      <c r="M37">
        <f>+M35*C35/B35</f>
        <v>11.035039598222907</v>
      </c>
      <c r="N37">
        <f>+N35*C35/B35</f>
        <v>41.06123237396175</v>
      </c>
    </row>
    <row r="38" spans="2:14" ht="12.75">
      <c r="B38" s="4"/>
      <c r="C38" s="4"/>
      <c r="D38" s="4"/>
      <c r="E38" s="4"/>
      <c r="F38">
        <f>+F36*C36/B36</f>
        <v>2275.382950446174</v>
      </c>
      <c r="G38">
        <f>+G36*C36/B36</f>
        <v>4.614315549648756</v>
      </c>
      <c r="H38">
        <f>+H36*C36/B36</f>
        <v>19.197493829504463</v>
      </c>
      <c r="I38">
        <f>+I36*C36/B36</f>
        <v>4547.041731535979</v>
      </c>
      <c r="J38">
        <f>+J36*C36/B36</f>
        <v>892.7523827605849</v>
      </c>
      <c r="K38">
        <f>+K36*C36/B36</f>
        <v>7.714904119992406</v>
      </c>
      <c r="L38">
        <f>+L36*C36/B36</f>
        <v>18.762331498006457</v>
      </c>
      <c r="M38">
        <f>+M36*C36/B36</f>
        <v>11.097322954243404</v>
      </c>
      <c r="N38">
        <f>+N36*C36/B36</f>
        <v>41.2948547560281</v>
      </c>
    </row>
    <row r="39" spans="2:14" ht="12.75">
      <c r="B39" s="4"/>
      <c r="D39" s="56" t="s">
        <v>17</v>
      </c>
      <c r="E39" s="56"/>
      <c r="F39" s="8">
        <f aca="true" t="shared" si="6" ref="F39:N39">AVERAGE(F37:F38)</f>
        <v>2265.9848111319143</v>
      </c>
      <c r="G39" s="8">
        <f t="shared" si="6"/>
        <v>4.533196020912847</v>
      </c>
      <c r="H39" s="8">
        <f t="shared" si="6"/>
        <v>19.259013478399133</v>
      </c>
      <c r="I39" s="8">
        <f t="shared" si="6"/>
        <v>4507.723840463759</v>
      </c>
      <c r="J39" s="8">
        <f t="shared" si="6"/>
        <v>894.9067303024481</v>
      </c>
      <c r="K39" s="8">
        <f t="shared" si="6"/>
        <v>7.685306029476597</v>
      </c>
      <c r="L39" s="8">
        <f t="shared" si="6"/>
        <v>18.818214232681033</v>
      </c>
      <c r="M39" s="8">
        <f t="shared" si="6"/>
        <v>11.066181276233156</v>
      </c>
      <c r="N39" s="9">
        <f t="shared" si="6"/>
        <v>41.17804356499492</v>
      </c>
    </row>
    <row r="40" spans="2:14" ht="12.75">
      <c r="B40" s="4"/>
      <c r="D40" s="56" t="s">
        <v>18</v>
      </c>
      <c r="E40" s="56"/>
      <c r="F40" s="11">
        <f aca="true" t="shared" si="7" ref="F40:N40">STDEVP(F37:F38)</f>
        <v>9.398139314289232</v>
      </c>
      <c r="G40" s="11">
        <f t="shared" si="7"/>
        <v>0.08111952873587987</v>
      </c>
      <c r="H40" s="11">
        <f t="shared" si="7"/>
        <v>0.06151964889431375</v>
      </c>
      <c r="I40" s="11">
        <f t="shared" si="7"/>
        <v>39.31789107221693</v>
      </c>
      <c r="J40" s="11">
        <f t="shared" si="7"/>
        <v>2.1543475418647557</v>
      </c>
      <c r="K40" s="11">
        <f t="shared" si="7"/>
        <v>0.02959809051571143</v>
      </c>
      <c r="L40" s="11">
        <f t="shared" si="7"/>
        <v>0.05588273467457902</v>
      </c>
      <c r="M40" s="11">
        <f t="shared" si="7"/>
        <v>0.031141678010167175</v>
      </c>
      <c r="N40" s="12">
        <f t="shared" si="7"/>
        <v>0.11681119103402196</v>
      </c>
    </row>
    <row r="41" spans="2:5" ht="12.75">
      <c r="B41" s="4"/>
      <c r="C41" s="4"/>
      <c r="D41" s="4"/>
      <c r="E41" s="4"/>
    </row>
    <row r="43" spans="1:5" ht="12.75">
      <c r="A43" s="55">
        <v>36696</v>
      </c>
      <c r="B43" s="5"/>
      <c r="C43" s="5"/>
      <c r="D43" s="5"/>
      <c r="E43" s="5"/>
    </row>
    <row r="44" spans="1:14" ht="12.75">
      <c r="A44" s="6" t="s">
        <v>2</v>
      </c>
      <c r="B44" s="6" t="s">
        <v>12</v>
      </c>
      <c r="C44" s="6" t="s">
        <v>13</v>
      </c>
      <c r="D44" s="6"/>
      <c r="E44" s="6"/>
      <c r="F44" s="6" t="s">
        <v>3</v>
      </c>
      <c r="G44" s="6" t="s">
        <v>4</v>
      </c>
      <c r="H44" s="6" t="s">
        <v>5</v>
      </c>
      <c r="I44" s="6" t="s">
        <v>6</v>
      </c>
      <c r="J44" s="6" t="s">
        <v>7</v>
      </c>
      <c r="K44" s="6" t="s">
        <v>8</v>
      </c>
      <c r="L44" s="6" t="s">
        <v>9</v>
      </c>
      <c r="M44" s="6" t="s">
        <v>10</v>
      </c>
      <c r="N44" s="6" t="s">
        <v>11</v>
      </c>
    </row>
    <row r="45" spans="1:14" ht="12.75">
      <c r="A45" t="s">
        <v>19</v>
      </c>
      <c r="B45" s="4">
        <v>0.5546</v>
      </c>
      <c r="C45" s="4">
        <v>12</v>
      </c>
      <c r="E45" s="13" t="s">
        <v>56</v>
      </c>
      <c r="F45" s="16">
        <v>80.24803</v>
      </c>
      <c r="G45" s="16">
        <v>0.15255</v>
      </c>
      <c r="H45" s="16">
        <v>0.7077</v>
      </c>
      <c r="I45" s="16">
        <v>187.23613</v>
      </c>
      <c r="J45" s="16">
        <v>16.74408</v>
      </c>
      <c r="K45" s="16">
        <v>0.28482</v>
      </c>
      <c r="L45" s="16">
        <v>0.73477</v>
      </c>
      <c r="M45" s="16">
        <v>0.37164</v>
      </c>
      <c r="N45" s="16">
        <v>1.66283</v>
      </c>
    </row>
    <row r="46" spans="1:14" ht="12.75">
      <c r="A46" t="s">
        <v>20</v>
      </c>
      <c r="B46" s="4">
        <v>0.5594</v>
      </c>
      <c r="C46" s="4">
        <v>12</v>
      </c>
      <c r="E46" s="4"/>
      <c r="F46" s="16">
        <v>81.31013</v>
      </c>
      <c r="G46" s="16">
        <v>0.15669</v>
      </c>
      <c r="H46" s="16">
        <v>0.70419</v>
      </c>
      <c r="I46" s="16">
        <v>190.10184</v>
      </c>
      <c r="J46" s="16">
        <v>16.68748</v>
      </c>
      <c r="K46" s="16">
        <v>0.2863</v>
      </c>
      <c r="L46" s="16">
        <v>0.73597</v>
      </c>
      <c r="M46" s="16">
        <v>0.37593</v>
      </c>
      <c r="N46" s="16">
        <v>1.65785</v>
      </c>
    </row>
    <row r="47" spans="2:14" ht="12.75">
      <c r="B47" s="4"/>
      <c r="C47" s="4"/>
      <c r="E47" s="13" t="s">
        <v>57</v>
      </c>
      <c r="F47">
        <f>+F45*C45/B45</f>
        <v>1736.3439596105302</v>
      </c>
      <c r="G47">
        <f>+G45*C45/B45</f>
        <v>3.3007573025604042</v>
      </c>
      <c r="H47">
        <f>+H45*C45/B45</f>
        <v>15.312657771366752</v>
      </c>
      <c r="I47">
        <f>+I45*C45/B45</f>
        <v>4051.2685899747567</v>
      </c>
      <c r="J47">
        <f>+J45*C45/B45</f>
        <v>362.29527587450417</v>
      </c>
      <c r="K47">
        <f>+K45*C45/B45</f>
        <v>6.16271186440678</v>
      </c>
      <c r="L47">
        <f>+L45*C45/B45</f>
        <v>15.898377208799134</v>
      </c>
      <c r="M47">
        <f>+M45*C45/B45</f>
        <v>8.04125495852867</v>
      </c>
      <c r="N47">
        <f>+N45*C45/B45</f>
        <v>35.97901190046881</v>
      </c>
    </row>
    <row r="48" spans="2:14" ht="12.75">
      <c r="B48" s="4"/>
      <c r="C48" s="4"/>
      <c r="D48" s="4"/>
      <c r="E48" s="4"/>
      <c r="F48">
        <f>+F46*C46/B46</f>
        <v>1744.2287450840186</v>
      </c>
      <c r="G48">
        <f>+G46*C46/B46</f>
        <v>3.3612441902037897</v>
      </c>
      <c r="H48">
        <f>+H46*C46/B46</f>
        <v>15.105970682874506</v>
      </c>
      <c r="I48">
        <f>+I46*C46/B46</f>
        <v>4077.980121558813</v>
      </c>
      <c r="J48">
        <f>+J46*C46/B46</f>
        <v>357.9723989989274</v>
      </c>
      <c r="K48">
        <f>+K46*C46/B46</f>
        <v>6.141580264569181</v>
      </c>
      <c r="L48">
        <f>+L46*C46/B46</f>
        <v>15.787701108330355</v>
      </c>
      <c r="M48">
        <f>+M46*C46/B46</f>
        <v>8.064283160529138</v>
      </c>
      <c r="N48">
        <f>+N46*C46/B46</f>
        <v>35.563460850911696</v>
      </c>
    </row>
    <row r="49" spans="2:14" ht="12.75">
      <c r="B49" s="4"/>
      <c r="D49" s="56" t="s">
        <v>17</v>
      </c>
      <c r="E49" s="56"/>
      <c r="F49" s="8">
        <f aca="true" t="shared" si="8" ref="F49:N49">AVERAGE(F47:F48)</f>
        <v>1740.2863523472743</v>
      </c>
      <c r="G49" s="8">
        <f t="shared" si="8"/>
        <v>3.331000746382097</v>
      </c>
      <c r="H49" s="8">
        <f t="shared" si="8"/>
        <v>15.209314227120629</v>
      </c>
      <c r="I49" s="8">
        <f t="shared" si="8"/>
        <v>4064.624355766785</v>
      </c>
      <c r="J49" s="8">
        <f t="shared" si="8"/>
        <v>360.1338374367158</v>
      </c>
      <c r="K49" s="8">
        <f t="shared" si="8"/>
        <v>6.15214606448798</v>
      </c>
      <c r="L49" s="8">
        <f t="shared" si="8"/>
        <v>15.843039158564745</v>
      </c>
      <c r="M49" s="8">
        <f t="shared" si="8"/>
        <v>8.052769059528904</v>
      </c>
      <c r="N49" s="9">
        <f t="shared" si="8"/>
        <v>35.77123637569025</v>
      </c>
    </row>
    <row r="50" spans="2:14" ht="12.75">
      <c r="B50" s="4"/>
      <c r="D50" s="56" t="s">
        <v>18</v>
      </c>
      <c r="E50" s="56"/>
      <c r="F50" s="11">
        <f aca="true" t="shared" si="9" ref="F50:N50">STDEVP(F47:F48)</f>
        <v>3.9423927367715983</v>
      </c>
      <c r="G50" s="11">
        <f t="shared" si="9"/>
        <v>0.03024344382170343</v>
      </c>
      <c r="H50" s="11">
        <f t="shared" si="9"/>
        <v>0.10334354424603516</v>
      </c>
      <c r="I50" s="11">
        <f t="shared" si="9"/>
        <v>13.35576579197904</v>
      </c>
      <c r="J50" s="11">
        <f t="shared" si="9"/>
        <v>2.161438437787714</v>
      </c>
      <c r="K50" s="11">
        <f t="shared" si="9"/>
        <v>0.010565799918882747</v>
      </c>
      <c r="L50" s="11">
        <f t="shared" si="9"/>
        <v>0.05533805023452313</v>
      </c>
      <c r="M50" s="11">
        <f t="shared" si="9"/>
        <v>0.01151410100017989</v>
      </c>
      <c r="N50" s="12">
        <f t="shared" si="9"/>
        <v>0.20777552477861805</v>
      </c>
    </row>
    <row r="51" spans="2:5" ht="12.75">
      <c r="B51" s="4"/>
      <c r="C51" s="4"/>
      <c r="D51" s="4"/>
      <c r="E51" s="4"/>
    </row>
    <row r="53" spans="1:5" ht="12.75">
      <c r="A53" s="55">
        <v>36782</v>
      </c>
      <c r="B53" s="5"/>
      <c r="C53" s="5"/>
      <c r="D53" s="5"/>
      <c r="E53" s="5"/>
    </row>
    <row r="54" spans="1:14" ht="12.75">
      <c r="A54" s="6" t="s">
        <v>2</v>
      </c>
      <c r="B54" s="6" t="s">
        <v>12</v>
      </c>
      <c r="C54" s="6" t="s">
        <v>13</v>
      </c>
      <c r="D54" s="6"/>
      <c r="E54" s="6"/>
      <c r="F54" s="6" t="s">
        <v>3</v>
      </c>
      <c r="G54" s="6" t="s">
        <v>4</v>
      </c>
      <c r="H54" s="6" t="s">
        <v>5</v>
      </c>
      <c r="I54" s="6" t="s">
        <v>6</v>
      </c>
      <c r="J54" s="6" t="s">
        <v>7</v>
      </c>
      <c r="K54" s="6" t="s">
        <v>8</v>
      </c>
      <c r="L54" s="6" t="s">
        <v>9</v>
      </c>
      <c r="M54" s="6" t="s">
        <v>10</v>
      </c>
      <c r="N54" s="6" t="s">
        <v>11</v>
      </c>
    </row>
    <row r="55" spans="1:14" ht="12.75">
      <c r="A55" t="s">
        <v>19</v>
      </c>
      <c r="B55" s="4">
        <v>0.5417</v>
      </c>
      <c r="C55" s="4">
        <v>12</v>
      </c>
      <c r="E55" s="13" t="s">
        <v>56</v>
      </c>
      <c r="F55" s="16">
        <v>75.04475</v>
      </c>
      <c r="G55" s="16">
        <v>0.14715</v>
      </c>
      <c r="H55" s="16">
        <v>0.68596</v>
      </c>
      <c r="I55" s="16">
        <v>180.93057</v>
      </c>
      <c r="J55" s="16">
        <v>25.45315</v>
      </c>
      <c r="K55" s="16">
        <v>0.26352</v>
      </c>
      <c r="L55" s="16">
        <v>0.75516</v>
      </c>
      <c r="M55" s="16">
        <v>0.35932</v>
      </c>
      <c r="N55" s="16">
        <v>1.50666</v>
      </c>
    </row>
    <row r="56" spans="1:14" ht="12.75">
      <c r="A56" t="s">
        <v>21</v>
      </c>
      <c r="B56" s="4">
        <v>0.5519</v>
      </c>
      <c r="C56" s="4">
        <v>12</v>
      </c>
      <c r="E56" s="4"/>
      <c r="F56" s="16">
        <v>76.30331</v>
      </c>
      <c r="G56" s="16">
        <v>0.15288</v>
      </c>
      <c r="H56" s="16">
        <v>0.70098</v>
      </c>
      <c r="I56" s="16">
        <v>186.60022</v>
      </c>
      <c r="J56" s="16">
        <v>26.41503</v>
      </c>
      <c r="K56" s="16">
        <v>0.26847</v>
      </c>
      <c r="L56" s="16">
        <v>0.76885</v>
      </c>
      <c r="M56" s="16">
        <v>0.36841</v>
      </c>
      <c r="N56" s="16">
        <v>1.55795</v>
      </c>
    </row>
    <row r="57" spans="2:14" ht="12.75">
      <c r="B57" s="4"/>
      <c r="C57" s="4"/>
      <c r="E57" s="13" t="s">
        <v>57</v>
      </c>
      <c r="F57">
        <f>+F55*C55/B55</f>
        <v>1662.4275429204356</v>
      </c>
      <c r="G57">
        <f>+G55*C55/B55</f>
        <v>3.259737862285398</v>
      </c>
      <c r="H57">
        <f>+H55*C55/B55</f>
        <v>15.195717186634669</v>
      </c>
      <c r="I57">
        <f>+I55*C55/B55</f>
        <v>4008.0613623777</v>
      </c>
      <c r="J57">
        <f>+J55*C55/B55</f>
        <v>563.8504707402623</v>
      </c>
      <c r="K57">
        <f>+K55*C55/B55</f>
        <v>5.837622300166143</v>
      </c>
      <c r="L57">
        <f>+L55*C55/B55</f>
        <v>16.72866900498431</v>
      </c>
      <c r="M57">
        <f>+M55*C55/B55</f>
        <v>7.959830164297583</v>
      </c>
      <c r="N57">
        <f>+N55*C55/B55</f>
        <v>33.37625992246632</v>
      </c>
    </row>
    <row r="58" spans="2:14" ht="12.75">
      <c r="B58" s="4"/>
      <c r="C58" s="4"/>
      <c r="D58" s="4"/>
      <c r="E58" s="4"/>
      <c r="F58">
        <f>+F56*C56/B56</f>
        <v>1659.0681645225584</v>
      </c>
      <c r="G58">
        <f>+G56*C56/B56</f>
        <v>3.3240804493567673</v>
      </c>
      <c r="H58">
        <f>+H56*C56/B56</f>
        <v>15.241456785649577</v>
      </c>
      <c r="I58">
        <f>+I56*C56/B56</f>
        <v>4057.2615328863926</v>
      </c>
      <c r="J58">
        <f>+J56*C56/B56</f>
        <v>574.3438304040588</v>
      </c>
      <c r="K58">
        <f>+K56*C56/B56</f>
        <v>5.837361840913209</v>
      </c>
      <c r="L58">
        <f>+L56*C56/B56</f>
        <v>16.717158905598843</v>
      </c>
      <c r="M58">
        <f>+M56*C56/B56</f>
        <v>8.010364196412395</v>
      </c>
      <c r="N58">
        <f>+N56*C56/B56</f>
        <v>33.874614966479434</v>
      </c>
    </row>
    <row r="59" spans="2:5" ht="12.75">
      <c r="B59" s="4"/>
      <c r="C59" s="4"/>
      <c r="D59" s="4"/>
      <c r="E59" s="4"/>
    </row>
    <row r="60" spans="2:14" ht="12.75">
      <c r="B60" s="4"/>
      <c r="D60" s="56" t="s">
        <v>17</v>
      </c>
      <c r="E60" s="56"/>
      <c r="F60" s="8">
        <f aca="true" t="shared" si="10" ref="F60:N60">AVERAGE(F57:F58)</f>
        <v>1660.747853721497</v>
      </c>
      <c r="G60" s="8">
        <f t="shared" si="10"/>
        <v>3.2919091558210827</v>
      </c>
      <c r="H60" s="8">
        <f t="shared" si="10"/>
        <v>15.218586986142123</v>
      </c>
      <c r="I60" s="8">
        <f t="shared" si="10"/>
        <v>4032.6614476320465</v>
      </c>
      <c r="J60" s="8">
        <f t="shared" si="10"/>
        <v>569.0971505721606</v>
      </c>
      <c r="K60" s="8">
        <f t="shared" si="10"/>
        <v>5.8374920705396764</v>
      </c>
      <c r="L60" s="8">
        <f t="shared" si="10"/>
        <v>16.722913955291578</v>
      </c>
      <c r="M60" s="8">
        <f t="shared" si="10"/>
        <v>7.985097180354989</v>
      </c>
      <c r="N60" s="9">
        <f t="shared" si="10"/>
        <v>33.62543744447288</v>
      </c>
    </row>
    <row r="61" spans="2:14" ht="12.75">
      <c r="B61" s="4"/>
      <c r="D61" s="56" t="s">
        <v>18</v>
      </c>
      <c r="E61" s="56"/>
      <c r="F61" s="11">
        <f aca="true" t="shared" si="11" ref="F61:N61">STDEVP(F57:F58)</f>
        <v>1.6796891990087477</v>
      </c>
      <c r="G61" s="11">
        <f t="shared" si="11"/>
        <v>0.03217129353567201</v>
      </c>
      <c r="H61" s="11">
        <f t="shared" si="11"/>
        <v>0.02286979950751798</v>
      </c>
      <c r="I61" s="11">
        <f t="shared" si="11"/>
        <v>24.600085254297397</v>
      </c>
      <c r="J61" s="11">
        <f t="shared" si="11"/>
        <v>5.246679831897315</v>
      </c>
      <c r="K61" s="11">
        <f t="shared" si="11"/>
        <v>0.00013022961534658382</v>
      </c>
      <c r="L61" s="11">
        <f t="shared" si="11"/>
        <v>0.005755049689152861</v>
      </c>
      <c r="M61" s="11">
        <f t="shared" si="11"/>
        <v>0.02526701605737898</v>
      </c>
      <c r="N61" s="12">
        <f t="shared" si="11"/>
        <v>0.24917752200565316</v>
      </c>
    </row>
    <row r="62" spans="2:5" ht="12.75">
      <c r="B62" s="4"/>
      <c r="C62" s="4"/>
      <c r="D62" s="4"/>
      <c r="E62" s="4"/>
    </row>
    <row r="64" spans="1:5" ht="12.75">
      <c r="A64" s="55">
        <v>36839</v>
      </c>
      <c r="B64" s="5"/>
      <c r="C64" s="5"/>
      <c r="D64" s="5"/>
      <c r="E64" s="5"/>
    </row>
    <row r="65" spans="1:14" ht="12.75">
      <c r="A65" s="6" t="s">
        <v>2</v>
      </c>
      <c r="B65" s="6" t="s">
        <v>12</v>
      </c>
      <c r="C65" s="6" t="s">
        <v>13</v>
      </c>
      <c r="D65" s="6"/>
      <c r="E65" s="6"/>
      <c r="F65" s="6" t="s">
        <v>3</v>
      </c>
      <c r="G65" s="6" t="s">
        <v>4</v>
      </c>
      <c r="H65" s="6" t="s">
        <v>5</v>
      </c>
      <c r="I65" s="6" t="s">
        <v>6</v>
      </c>
      <c r="J65" s="6" t="s">
        <v>7</v>
      </c>
      <c r="K65" s="6" t="s">
        <v>8</v>
      </c>
      <c r="L65" s="6" t="s">
        <v>9</v>
      </c>
      <c r="M65" s="6" t="s">
        <v>10</v>
      </c>
      <c r="N65" s="6" t="s">
        <v>11</v>
      </c>
    </row>
    <row r="66" spans="1:14" ht="12.75">
      <c r="A66" t="s">
        <v>19</v>
      </c>
      <c r="B66" s="4">
        <v>0.571</v>
      </c>
      <c r="C66" s="4">
        <v>12</v>
      </c>
      <c r="E66" s="13" t="s">
        <v>56</v>
      </c>
      <c r="F66">
        <v>70.06039</v>
      </c>
      <c r="G66">
        <v>0.14026</v>
      </c>
      <c r="H66">
        <v>0.64668</v>
      </c>
      <c r="I66">
        <v>174.40869</v>
      </c>
      <c r="J66">
        <v>31.0086</v>
      </c>
      <c r="K66">
        <v>0.264</v>
      </c>
      <c r="L66">
        <v>0.82471</v>
      </c>
      <c r="M66">
        <v>0.33473</v>
      </c>
      <c r="N66">
        <v>1.30816</v>
      </c>
    </row>
    <row r="67" spans="1:14" ht="12.75">
      <c r="A67" t="s">
        <v>21</v>
      </c>
      <c r="B67" s="4">
        <v>0.532</v>
      </c>
      <c r="C67" s="4">
        <v>12</v>
      </c>
      <c r="E67" s="4"/>
      <c r="F67">
        <v>66.72739</v>
      </c>
      <c r="G67">
        <v>0.12734</v>
      </c>
      <c r="H67">
        <v>0.60738</v>
      </c>
      <c r="I67">
        <v>163.75406</v>
      </c>
      <c r="J67">
        <v>28.73255</v>
      </c>
      <c r="K67">
        <v>0.24441</v>
      </c>
      <c r="L67">
        <v>0.76857</v>
      </c>
      <c r="M67">
        <v>0.31325</v>
      </c>
      <c r="N67">
        <v>1.25898</v>
      </c>
    </row>
    <row r="68" spans="2:14" ht="12.75">
      <c r="B68" s="4"/>
      <c r="E68" s="13" t="s">
        <v>57</v>
      </c>
      <c r="F68">
        <f>+F66*C66/B66</f>
        <v>1472.3724693520141</v>
      </c>
      <c r="G68">
        <f>+G66*C66/B66</f>
        <v>2.947670753064799</v>
      </c>
      <c r="H68">
        <f>+H66*C66/B66</f>
        <v>13.590472854640984</v>
      </c>
      <c r="I68">
        <f>+I66*C66/B66</f>
        <v>3665.331488616463</v>
      </c>
      <c r="J68">
        <f>+J66*C66/B66</f>
        <v>651.6693520140105</v>
      </c>
      <c r="K68">
        <f>+K66*C66/B66</f>
        <v>5.548161120840631</v>
      </c>
      <c r="L68">
        <f>+L66*C66/B66</f>
        <v>17.331908931698777</v>
      </c>
      <c r="M68">
        <f>+M66*C66/B66</f>
        <v>7.034605954465851</v>
      </c>
      <c r="N68">
        <f>+N66*C66/B66</f>
        <v>27.49197898423818</v>
      </c>
    </row>
    <row r="69" spans="2:14" ht="12.75">
      <c r="B69" s="4"/>
      <c r="D69" s="4"/>
      <c r="E69" s="4"/>
      <c r="F69">
        <f>+F67*C67/B67</f>
        <v>1505.1290977443607</v>
      </c>
      <c r="G69">
        <f>+G67*C67/B67</f>
        <v>2.8723308270676693</v>
      </c>
      <c r="H69">
        <f>+H67*C67/B67</f>
        <v>13.700300751879698</v>
      </c>
      <c r="I69">
        <f>+I67*C67/B67</f>
        <v>3693.7006015037596</v>
      </c>
      <c r="J69">
        <f>+J67*C67/B67</f>
        <v>648.1026315789474</v>
      </c>
      <c r="K69">
        <f>+K67*C67/B67</f>
        <v>5.513007518796992</v>
      </c>
      <c r="L69">
        <f>+L67*C67/B67</f>
        <v>17.336165413533834</v>
      </c>
      <c r="M69">
        <f>+M67*C67/B67</f>
        <v>7.065789473684209</v>
      </c>
      <c r="N69">
        <f>+N67*C67/B67</f>
        <v>28.39804511278195</v>
      </c>
    </row>
    <row r="70" spans="2:14" ht="12.75">
      <c r="B70" s="4"/>
      <c r="D70" s="56" t="s">
        <v>17</v>
      </c>
      <c r="E70" s="56"/>
      <c r="F70" s="8">
        <f aca="true" t="shared" si="12" ref="F70:N70">AVERAGE(F68:F69)</f>
        <v>1488.7507835481874</v>
      </c>
      <c r="G70" s="8">
        <f t="shared" si="12"/>
        <v>2.910000790066234</v>
      </c>
      <c r="H70" s="8">
        <f t="shared" si="12"/>
        <v>13.64538680326034</v>
      </c>
      <c r="I70" s="8">
        <f t="shared" si="12"/>
        <v>3679.5160450601115</v>
      </c>
      <c r="J70" s="8">
        <f t="shared" si="12"/>
        <v>649.885991796479</v>
      </c>
      <c r="K70" s="8">
        <f t="shared" si="12"/>
        <v>5.530584319818812</v>
      </c>
      <c r="L70" s="8">
        <f t="shared" si="12"/>
        <v>17.334037172616306</v>
      </c>
      <c r="M70" s="8">
        <f t="shared" si="12"/>
        <v>7.05019771407503</v>
      </c>
      <c r="N70" s="9">
        <f t="shared" si="12"/>
        <v>27.945012048510065</v>
      </c>
    </row>
    <row r="71" spans="2:14" ht="12.75">
      <c r="B71" s="4"/>
      <c r="D71" s="56" t="s">
        <v>18</v>
      </c>
      <c r="E71" s="56"/>
      <c r="F71" s="11">
        <f aca="true" t="shared" si="13" ref="F71:N71">STDEVP(F68:F69)</f>
        <v>16.378314196157184</v>
      </c>
      <c r="G71" s="11">
        <f t="shared" si="13"/>
        <v>0.03766996299860336</v>
      </c>
      <c r="H71" s="11">
        <f t="shared" si="13"/>
        <v>0.05491394861938718</v>
      </c>
      <c r="I71" s="11">
        <f t="shared" si="13"/>
        <v>14.184556443606505</v>
      </c>
      <c r="J71" s="11">
        <f t="shared" si="13"/>
        <v>1.7833602175301637</v>
      </c>
      <c r="K71" s="11">
        <f t="shared" si="13"/>
        <v>0.01757680102174237</v>
      </c>
      <c r="L71" s="11">
        <f t="shared" si="13"/>
        <v>0.002128240905647597</v>
      </c>
      <c r="M71" s="11">
        <f t="shared" si="13"/>
        <v>0.015591759609112531</v>
      </c>
      <c r="N71" s="12">
        <f t="shared" si="13"/>
        <v>0.4530330642719937</v>
      </c>
    </row>
    <row r="72" spans="2:5" ht="12.75">
      <c r="B72" s="4"/>
      <c r="C72" s="4"/>
      <c r="D72" s="4"/>
      <c r="E72" s="4"/>
    </row>
    <row r="73" spans="1:5" ht="12.75">
      <c r="A73" s="55">
        <v>36872</v>
      </c>
      <c r="B73" s="5"/>
      <c r="C73" s="5"/>
      <c r="D73" s="5"/>
      <c r="E73" s="5"/>
    </row>
    <row r="74" spans="1:14" ht="12.75">
      <c r="A74" s="6" t="s">
        <v>2</v>
      </c>
      <c r="B74" s="6" t="s">
        <v>12</v>
      </c>
      <c r="C74" s="6" t="s">
        <v>13</v>
      </c>
      <c r="D74" s="6"/>
      <c r="E74" s="6"/>
      <c r="F74" s="6" t="s">
        <v>3</v>
      </c>
      <c r="G74" s="6" t="s">
        <v>4</v>
      </c>
      <c r="H74" s="6" t="s">
        <v>5</v>
      </c>
      <c r="I74" s="6" t="s">
        <v>6</v>
      </c>
      <c r="J74" s="6" t="s">
        <v>7</v>
      </c>
      <c r="K74" s="6" t="s">
        <v>8</v>
      </c>
      <c r="L74" s="6" t="s">
        <v>9</v>
      </c>
      <c r="M74" s="6" t="s">
        <v>10</v>
      </c>
      <c r="N74" s="6" t="s">
        <v>11</v>
      </c>
    </row>
    <row r="75" spans="1:14" ht="12.75">
      <c r="A75" t="s">
        <v>19</v>
      </c>
      <c r="B75" s="4">
        <v>0.503</v>
      </c>
      <c r="C75" s="4">
        <v>12</v>
      </c>
      <c r="E75" s="13" t="s">
        <v>56</v>
      </c>
      <c r="F75">
        <v>76.54453</v>
      </c>
      <c r="G75">
        <v>0.15702</v>
      </c>
      <c r="H75">
        <v>0.70694</v>
      </c>
      <c r="I75">
        <v>177.62135</v>
      </c>
      <c r="J75">
        <v>34.89665</v>
      </c>
      <c r="K75">
        <v>0.26196</v>
      </c>
      <c r="L75">
        <v>0.79609</v>
      </c>
      <c r="M75">
        <v>0.36825</v>
      </c>
      <c r="N75">
        <v>1.26202</v>
      </c>
    </row>
    <row r="76" spans="1:14" ht="12.75">
      <c r="A76" t="s">
        <v>21</v>
      </c>
      <c r="B76" s="4">
        <v>0.5676</v>
      </c>
      <c r="C76" s="4">
        <v>12</v>
      </c>
      <c r="E76" s="4"/>
      <c r="F76">
        <v>91.14401</v>
      </c>
      <c r="G76">
        <v>0.1844</v>
      </c>
      <c r="H76">
        <v>0.81181</v>
      </c>
      <c r="I76">
        <v>195.90897</v>
      </c>
      <c r="J76">
        <v>38.73235</v>
      </c>
      <c r="K76">
        <v>0.29898</v>
      </c>
      <c r="L76">
        <v>0.91096</v>
      </c>
      <c r="M76">
        <v>0.41034</v>
      </c>
      <c r="N76">
        <v>1.55135</v>
      </c>
    </row>
    <row r="77" spans="2:14" ht="12.75">
      <c r="B77" s="4"/>
      <c r="E77" s="13" t="s">
        <v>57</v>
      </c>
      <c r="F77">
        <f>+F75*C75/B75</f>
        <v>1826.1120477137174</v>
      </c>
      <c r="G77">
        <f>+G75*C75/B75</f>
        <v>3.746003976143141</v>
      </c>
      <c r="H77">
        <f>+H75*C75/B75</f>
        <v>16.86536779324056</v>
      </c>
      <c r="I77">
        <f>+I75*C75/B75</f>
        <v>4237.487475149105</v>
      </c>
      <c r="J77">
        <f>+J75*C75/B75</f>
        <v>832.5244532803182</v>
      </c>
      <c r="K77">
        <f>+K75*C75/B75</f>
        <v>6.249542743538768</v>
      </c>
      <c r="L77">
        <f>+L75*C75/B75</f>
        <v>18.992206759443338</v>
      </c>
      <c r="M77">
        <f>+M75*C75/B75</f>
        <v>8.785288270377734</v>
      </c>
      <c r="N77">
        <f>+N75*C75/B75</f>
        <v>30.10783300198807</v>
      </c>
    </row>
    <row r="78" spans="2:14" ht="12.75">
      <c r="B78" s="4"/>
      <c r="D78" s="4"/>
      <c r="E78" s="4"/>
      <c r="F78">
        <f>+F76*C76/B76</f>
        <v>1926.9346723044398</v>
      </c>
      <c r="G78">
        <f>+G76*C76/B76</f>
        <v>3.8985200845665964</v>
      </c>
      <c r="H78">
        <f>+H76*C76/B76</f>
        <v>17.163002114164907</v>
      </c>
      <c r="I78">
        <f>+I76*C76/B76</f>
        <v>4141.83868921776</v>
      </c>
      <c r="J78">
        <f>+J76*C76/B76</f>
        <v>818.8657505285412</v>
      </c>
      <c r="K78">
        <f>+K76*C76/B76</f>
        <v>6.3209302325581405</v>
      </c>
      <c r="L78">
        <f>+L76*C76/B76</f>
        <v>19.25919661733615</v>
      </c>
      <c r="M78">
        <f>+M76*C76/B76</f>
        <v>8.675264270613107</v>
      </c>
      <c r="N78">
        <f>+N76*C76/B76</f>
        <v>32.798097251585624</v>
      </c>
    </row>
    <row r="79" spans="2:14" ht="12.75">
      <c r="B79" s="4"/>
      <c r="D79" s="56" t="s">
        <v>17</v>
      </c>
      <c r="E79" s="56"/>
      <c r="F79" s="8">
        <f aca="true" t="shared" si="14" ref="F79:N79">AVERAGE(F77:F78)</f>
        <v>1876.5233600090787</v>
      </c>
      <c r="G79" s="8">
        <f t="shared" si="14"/>
        <v>3.8222620303548687</v>
      </c>
      <c r="H79" s="8">
        <f t="shared" si="14"/>
        <v>17.01418495370273</v>
      </c>
      <c r="I79" s="8">
        <f t="shared" si="14"/>
        <v>4189.663082183432</v>
      </c>
      <c r="J79" s="8">
        <f t="shared" si="14"/>
        <v>825.6951019044297</v>
      </c>
      <c r="K79" s="8">
        <f t="shared" si="14"/>
        <v>6.285236488048454</v>
      </c>
      <c r="L79" s="8">
        <f t="shared" si="14"/>
        <v>19.125701688389746</v>
      </c>
      <c r="M79" s="8">
        <f t="shared" si="14"/>
        <v>8.73027627049542</v>
      </c>
      <c r="N79" s="9">
        <f t="shared" si="14"/>
        <v>31.452965126786847</v>
      </c>
    </row>
    <row r="80" spans="2:14" ht="12.75">
      <c r="B80" s="4"/>
      <c r="D80" s="56" t="s">
        <v>18</v>
      </c>
      <c r="E80" s="56"/>
      <c r="F80" s="11">
        <f aca="true" t="shared" si="15" ref="F80:N80">STDEVP(F77:F78)</f>
        <v>50.41131229535971</v>
      </c>
      <c r="G80" s="11">
        <f t="shared" si="15"/>
        <v>0.07625805421173726</v>
      </c>
      <c r="H80" s="11">
        <f t="shared" si="15"/>
        <v>0.1488171604624232</v>
      </c>
      <c r="I80" s="11">
        <f t="shared" si="15"/>
        <v>47.82439296568073</v>
      </c>
      <c r="J80" s="11">
        <f t="shared" si="15"/>
        <v>6.829351375879062</v>
      </c>
      <c r="K80" s="11">
        <f t="shared" si="15"/>
        <v>0.035693744509711474</v>
      </c>
      <c r="L80" s="11">
        <f t="shared" si="15"/>
        <v>0.13349492894612727</v>
      </c>
      <c r="M80" s="11">
        <f t="shared" si="15"/>
        <v>0.05501199988248284</v>
      </c>
      <c r="N80" s="12">
        <f t="shared" si="15"/>
        <v>1.3451321247987238</v>
      </c>
    </row>
    <row r="81" spans="2:5" ht="12.75">
      <c r="B81" s="4"/>
      <c r="C81" s="4"/>
      <c r="D81" s="4"/>
      <c r="E81" s="4"/>
    </row>
  </sheetData>
  <printOptions/>
  <pageMargins left="0.7" right="0.63" top="0.6" bottom="0.62" header="0.5" footer="0.5"/>
  <pageSetup horizontalDpi="600" verticalDpi="600" orientation="landscape" r:id="rId1"/>
  <headerFooter alignWithMargins="0">
    <oddFooter>&amp;CPA_Samples_2000&amp;RPage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08"/>
  <sheetViews>
    <sheetView workbookViewId="0" topLeftCell="C83">
      <selection activeCell="G113" sqref="G113"/>
    </sheetView>
  </sheetViews>
  <sheetFormatPr defaultColWidth="9.140625" defaultRowHeight="12.75"/>
  <cols>
    <col min="2" max="2" width="10.57421875" style="0" customWidth="1"/>
    <col min="3" max="3" width="11.00390625" style="0" customWidth="1"/>
    <col min="4" max="4" width="10.140625" style="0" customWidth="1"/>
  </cols>
  <sheetData>
    <row r="1" spans="1:5" ht="15.75">
      <c r="A1" s="1" t="s">
        <v>41</v>
      </c>
      <c r="B1" s="3"/>
      <c r="C1" s="3"/>
      <c r="D1" s="3"/>
      <c r="E1" s="3"/>
    </row>
    <row r="2" spans="2:5" ht="12.75">
      <c r="B2" s="4"/>
      <c r="C2" s="4"/>
      <c r="D2" s="4"/>
      <c r="E2" s="4"/>
    </row>
    <row r="3" spans="2:5" ht="12.75">
      <c r="B3" s="4"/>
      <c r="C3" s="4"/>
      <c r="D3" s="4"/>
      <c r="E3" s="4"/>
    </row>
    <row r="4" spans="2:16" ht="12.75">
      <c r="B4" s="4"/>
      <c r="C4" s="4"/>
      <c r="D4" s="4"/>
      <c r="E4" s="4"/>
      <c r="F4" s="13" t="s">
        <v>14</v>
      </c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5" ht="12.75">
      <c r="A5" s="2" t="s">
        <v>40</v>
      </c>
      <c r="B5" s="5"/>
      <c r="C5" s="5"/>
      <c r="D5" s="5"/>
      <c r="E5" s="5"/>
    </row>
    <row r="6" spans="1:16" ht="12.75">
      <c r="A6" s="6" t="s">
        <v>2</v>
      </c>
      <c r="B6" s="6" t="s">
        <v>12</v>
      </c>
      <c r="C6" s="6" t="s">
        <v>13</v>
      </c>
      <c r="D6" s="6" t="s">
        <v>15</v>
      </c>
      <c r="E6" s="6" t="s">
        <v>24</v>
      </c>
      <c r="F6" s="6" t="s">
        <v>3</v>
      </c>
      <c r="G6" s="6" t="s">
        <v>25</v>
      </c>
      <c r="H6" s="6" t="s">
        <v>26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  <c r="N6" s="6" t="s">
        <v>9</v>
      </c>
      <c r="O6" s="6" t="s">
        <v>10</v>
      </c>
      <c r="P6" s="6" t="s">
        <v>11</v>
      </c>
    </row>
    <row r="7" spans="1:16" ht="12.75">
      <c r="A7" t="s">
        <v>0</v>
      </c>
      <c r="B7" s="4">
        <v>0.6125</v>
      </c>
      <c r="C7" s="4">
        <v>10</v>
      </c>
      <c r="D7" s="4">
        <v>10</v>
      </c>
      <c r="E7" s="16">
        <v>0.00437</v>
      </c>
      <c r="F7" s="16">
        <v>217.55807</v>
      </c>
      <c r="G7" s="16">
        <v>0.06552</v>
      </c>
      <c r="H7" s="16">
        <v>0.02701</v>
      </c>
      <c r="I7" s="16">
        <v>0.52741</v>
      </c>
      <c r="J7" s="16">
        <v>0.16334</v>
      </c>
      <c r="K7" s="16">
        <v>184.16916</v>
      </c>
      <c r="L7" s="16">
        <v>2.95322</v>
      </c>
      <c r="M7" s="16">
        <v>0.45789</v>
      </c>
      <c r="N7" s="16">
        <v>0.09318</v>
      </c>
      <c r="O7" s="16">
        <v>0.55425</v>
      </c>
      <c r="P7" s="16">
        <v>0.53649</v>
      </c>
    </row>
    <row r="8" spans="1:16" ht="12.75">
      <c r="A8" t="s">
        <v>1</v>
      </c>
      <c r="B8" s="4">
        <v>0.5539</v>
      </c>
      <c r="C8" s="4">
        <v>10</v>
      </c>
      <c r="D8" s="4">
        <v>10</v>
      </c>
      <c r="E8" s="16">
        <v>0.00428</v>
      </c>
      <c r="F8" s="16">
        <v>195.14467</v>
      </c>
      <c r="G8" s="16">
        <v>0.0591</v>
      </c>
      <c r="H8" s="16">
        <v>0.02405</v>
      </c>
      <c r="I8" s="16">
        <v>0.47493</v>
      </c>
      <c r="J8" s="16">
        <v>0.15953</v>
      </c>
      <c r="K8" s="16">
        <v>166.26848</v>
      </c>
      <c r="L8" s="16">
        <v>2.66362</v>
      </c>
      <c r="M8" s="16">
        <v>0.41758</v>
      </c>
      <c r="N8" s="16">
        <v>0.09034</v>
      </c>
      <c r="O8" s="16">
        <v>0.52183</v>
      </c>
      <c r="P8" s="16">
        <v>0.48832</v>
      </c>
    </row>
    <row r="9" spans="2:5" ht="12.75">
      <c r="B9" s="4"/>
      <c r="C9" s="4"/>
      <c r="D9" s="4"/>
      <c r="E9" s="4"/>
    </row>
    <row r="10" spans="2:5" ht="12.75">
      <c r="B10" s="4"/>
      <c r="C10" s="4"/>
      <c r="D10" s="4"/>
      <c r="E10" s="4"/>
    </row>
    <row r="11" spans="2:16" ht="12.75">
      <c r="B11" s="4"/>
      <c r="C11" s="4"/>
      <c r="D11" s="4"/>
      <c r="E11" s="4"/>
      <c r="F11" s="13" t="s">
        <v>16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2:16" ht="12.75">
      <c r="B12" s="4"/>
      <c r="C12" s="4"/>
      <c r="D12" s="4"/>
      <c r="E12" s="1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2:16" ht="12.75">
      <c r="B13" s="4"/>
      <c r="C13" s="4"/>
      <c r="D13" s="4"/>
      <c r="E13" s="16">
        <f>+E7*C7*D7/B7</f>
        <v>0.7134693877551019</v>
      </c>
      <c r="F13">
        <f>+F7*D7*C7/B7</f>
        <v>35519.68489795918</v>
      </c>
      <c r="G13">
        <f>+G7*C7*D7/B7</f>
        <v>10.697142857142856</v>
      </c>
      <c r="H13">
        <f>+H7*C7*D7/B7</f>
        <v>4.4097959183673465</v>
      </c>
      <c r="I13">
        <f>+I7*D7*C7/B7</f>
        <v>86.10775510204083</v>
      </c>
      <c r="J13">
        <f>+J7*D7*C7/B7</f>
        <v>26.667755102040818</v>
      </c>
      <c r="K13">
        <f>+K7*D7*C7/B7</f>
        <v>30068.434285714284</v>
      </c>
      <c r="L13">
        <f>+L7*D7*C7/B7</f>
        <v>482.15836734693875</v>
      </c>
      <c r="M13">
        <f>+M7*D7*C7/B7</f>
        <v>74.75755102040816</v>
      </c>
      <c r="N13">
        <f>+N7*D7*C7/B7</f>
        <v>15.213061224489794</v>
      </c>
      <c r="O13">
        <f>+O7*D7*C7/B7</f>
        <v>90.48979591836735</v>
      </c>
      <c r="P13">
        <f>+P7*D7*C7/B7</f>
        <v>87.59020408163265</v>
      </c>
    </row>
    <row r="14" spans="2:16" ht="12.75">
      <c r="B14" s="4"/>
      <c r="C14" s="4"/>
      <c r="D14" s="4"/>
      <c r="E14">
        <f>+E8*C8*D8/B8</f>
        <v>0.7727026539086478</v>
      </c>
      <c r="F14">
        <f>+F8*D8*C8/B8</f>
        <v>35231.029066618525</v>
      </c>
      <c r="G14">
        <f>+G8*C8*D8/B8</f>
        <v>10.66979599205633</v>
      </c>
      <c r="H14">
        <f>+H8*C8*D8/B8</f>
        <v>4.341938978154902</v>
      </c>
      <c r="I14">
        <f>+I8*D8*C8/B8</f>
        <v>85.74291388337245</v>
      </c>
      <c r="J14">
        <f>+J8*D8*C8/B8</f>
        <v>28.8012276584221</v>
      </c>
      <c r="K14">
        <f>+K8*D8*C8/B8</f>
        <v>30017.779382560027</v>
      </c>
      <c r="L14">
        <f>+L8*D8*C8/B8</f>
        <v>480.8846362159234</v>
      </c>
      <c r="M14">
        <f>+M8*D8*C8/B8</f>
        <v>75.38905939700307</v>
      </c>
      <c r="N14">
        <f>+N8*D8*C8/B8</f>
        <v>16.30980321357646</v>
      </c>
      <c r="O14">
        <f>+O8*D8*C8/B8</f>
        <v>94.21014623578264</v>
      </c>
      <c r="P14">
        <f>+P8*D8*C8/B8</f>
        <v>88.16031774688571</v>
      </c>
    </row>
    <row r="15" spans="2:5" ht="12.75">
      <c r="B15" s="4"/>
      <c r="C15" s="4"/>
      <c r="D15" s="4"/>
      <c r="E15" s="4"/>
    </row>
    <row r="16" spans="1:16" ht="12.75">
      <c r="A16" t="s">
        <v>0</v>
      </c>
      <c r="B16" s="4"/>
      <c r="C16" s="4"/>
      <c r="D16" s="7" t="s">
        <v>17</v>
      </c>
      <c r="E16" s="8">
        <f>AVERAGE(E13:E14)</f>
        <v>0.7430860208318748</v>
      </c>
      <c r="F16" s="8">
        <f>AVERAGE(F13:F14)</f>
        <v>35375.35698228885</v>
      </c>
      <c r="G16" s="8">
        <f>AVERAGE(G13:G14)</f>
        <v>10.683469424599593</v>
      </c>
      <c r="H16" s="8">
        <f>AVERAGE(H13:H14)</f>
        <v>4.375867448261124</v>
      </c>
      <c r="I16" s="8">
        <f aca="true" t="shared" si="0" ref="I16:P16">AVERAGE(I13:I14)</f>
        <v>85.92533449270664</v>
      </c>
      <c r="J16" s="8">
        <f t="shared" si="0"/>
        <v>27.73449138023146</v>
      </c>
      <c r="K16" s="8">
        <f t="shared" si="0"/>
        <v>30043.106834137157</v>
      </c>
      <c r="L16" s="8">
        <f t="shared" si="0"/>
        <v>481.5215017814311</v>
      </c>
      <c r="M16" s="8">
        <f t="shared" si="0"/>
        <v>75.07330520870562</v>
      </c>
      <c r="N16" s="8">
        <f t="shared" si="0"/>
        <v>15.761432219033125</v>
      </c>
      <c r="O16" s="8">
        <f t="shared" si="0"/>
        <v>92.349971077075</v>
      </c>
      <c r="P16" s="9">
        <f t="shared" si="0"/>
        <v>87.87526091425917</v>
      </c>
    </row>
    <row r="17" spans="1:16" ht="12.75">
      <c r="A17" t="s">
        <v>1</v>
      </c>
      <c r="B17" s="4"/>
      <c r="C17" s="4"/>
      <c r="D17" s="10" t="s">
        <v>18</v>
      </c>
      <c r="E17" s="11">
        <f>STDEVP(E13:E14)</f>
        <v>0.029616633076774403</v>
      </c>
      <c r="F17" s="11">
        <f>STDEVP(F13:F14)</f>
        <v>144.32791567014254</v>
      </c>
      <c r="G17" s="11">
        <f>STDEVP(G13:G14)</f>
        <v>0.013673432542569171</v>
      </c>
      <c r="H17" s="11">
        <f>STDEVP(H13:H14)</f>
        <v>0.03392847010628102</v>
      </c>
      <c r="I17" s="11">
        <f aca="true" t="shared" si="1" ref="I17:P17">STDEVP(I13:I14)</f>
        <v>0.1824206093361078</v>
      </c>
      <c r="J17" s="11">
        <f t="shared" si="1"/>
        <v>1.066736278190613</v>
      </c>
      <c r="K17" s="11">
        <f t="shared" si="1"/>
        <v>25.32745157343187</v>
      </c>
      <c r="L17" s="11">
        <f t="shared" si="1"/>
        <v>0.6368655655049238</v>
      </c>
      <c r="M17" s="11">
        <f t="shared" si="1"/>
        <v>0.3157541882961553</v>
      </c>
      <c r="N17" s="11">
        <f t="shared" si="1"/>
        <v>0.5483709945433538</v>
      </c>
      <c r="O17" s="11">
        <f t="shared" si="1"/>
        <v>1.8601751587075153</v>
      </c>
      <c r="P17" s="12">
        <f t="shared" si="1"/>
        <v>0.2850568326302259</v>
      </c>
    </row>
    <row r="18" spans="2:5" ht="12.75">
      <c r="B18" s="4"/>
      <c r="C18" s="4"/>
      <c r="D18" s="4"/>
      <c r="E18" s="4"/>
    </row>
    <row r="19" spans="2:5" ht="12.75">
      <c r="B19" s="4"/>
      <c r="C19" s="4"/>
      <c r="D19" s="4"/>
      <c r="E19" s="4"/>
    </row>
    <row r="20" spans="2:5" ht="12.75">
      <c r="B20" s="4"/>
      <c r="C20" s="4"/>
      <c r="D20" s="4"/>
      <c r="E20" s="4"/>
    </row>
    <row r="21" spans="2:16" ht="12.75">
      <c r="B21" s="4"/>
      <c r="C21" s="4"/>
      <c r="D21" s="4"/>
      <c r="E21" s="4"/>
      <c r="F21" s="13" t="s">
        <v>14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5" ht="12.75">
      <c r="A22" s="2" t="s">
        <v>39</v>
      </c>
      <c r="B22" s="5"/>
      <c r="C22" s="5"/>
      <c r="D22" s="5"/>
      <c r="E22" s="5"/>
    </row>
    <row r="23" spans="1:16" ht="12.75">
      <c r="A23" s="6" t="s">
        <v>2</v>
      </c>
      <c r="B23" s="6" t="s">
        <v>12</v>
      </c>
      <c r="C23" s="6" t="s">
        <v>13</v>
      </c>
      <c r="D23" s="6" t="s">
        <v>15</v>
      </c>
      <c r="E23" s="6" t="s">
        <v>24</v>
      </c>
      <c r="F23" s="6" t="s">
        <v>3</v>
      </c>
      <c r="G23" s="6" t="s">
        <v>25</v>
      </c>
      <c r="H23" s="6" t="s">
        <v>26</v>
      </c>
      <c r="I23" s="6" t="s">
        <v>4</v>
      </c>
      <c r="J23" s="6" t="s">
        <v>5</v>
      </c>
      <c r="K23" s="6" t="s">
        <v>6</v>
      </c>
      <c r="L23" s="6" t="s">
        <v>7</v>
      </c>
      <c r="M23" s="6" t="s">
        <v>8</v>
      </c>
      <c r="N23" s="6" t="s">
        <v>9</v>
      </c>
      <c r="O23" s="6" t="s">
        <v>10</v>
      </c>
      <c r="P23" s="6" t="s">
        <v>11</v>
      </c>
    </row>
    <row r="24" spans="1:16" ht="12.75">
      <c r="A24" t="s">
        <v>0</v>
      </c>
      <c r="B24" s="4">
        <v>0.5648</v>
      </c>
      <c r="C24" s="4">
        <v>10</v>
      </c>
      <c r="D24" s="4">
        <v>10</v>
      </c>
      <c r="E24" s="16">
        <v>0.00453</v>
      </c>
      <c r="F24" s="16">
        <v>206.96326</v>
      </c>
      <c r="G24" s="16">
        <v>0.05828</v>
      </c>
      <c r="H24" s="16">
        <v>0.02557</v>
      </c>
      <c r="I24" s="16">
        <v>0.48686</v>
      </c>
      <c r="J24" s="16">
        <v>0.15102</v>
      </c>
      <c r="K24" s="16">
        <v>170.06396</v>
      </c>
      <c r="L24" s="16">
        <v>2.68486</v>
      </c>
      <c r="M24" s="16">
        <v>0.42411</v>
      </c>
      <c r="N24" s="16">
        <v>0.0869</v>
      </c>
      <c r="O24" s="16">
        <v>0.5286</v>
      </c>
      <c r="P24" s="16">
        <v>0.48313</v>
      </c>
    </row>
    <row r="25" spans="1:16" ht="12.75">
      <c r="A25" t="s">
        <v>1</v>
      </c>
      <c r="B25" s="4">
        <v>0.5794</v>
      </c>
      <c r="C25" s="4">
        <v>10</v>
      </c>
      <c r="D25" s="4">
        <v>10</v>
      </c>
      <c r="E25" s="16">
        <v>0.0045</v>
      </c>
      <c r="F25" s="16">
        <v>202.52304</v>
      </c>
      <c r="G25" s="16">
        <v>0.0595</v>
      </c>
      <c r="H25" s="16">
        <v>0.02698</v>
      </c>
      <c r="I25" s="16">
        <v>0.47723</v>
      </c>
      <c r="J25" s="16">
        <v>0.14389</v>
      </c>
      <c r="K25" s="16">
        <v>169.13089</v>
      </c>
      <c r="L25" s="16">
        <v>2.7191</v>
      </c>
      <c r="M25" s="16">
        <v>0.43043</v>
      </c>
      <c r="N25" s="16">
        <v>0.08281</v>
      </c>
      <c r="O25" s="16">
        <v>0.5132</v>
      </c>
      <c r="P25" s="16">
        <v>0.48442</v>
      </c>
    </row>
    <row r="26" spans="2:5" ht="12.75">
      <c r="B26" s="4"/>
      <c r="C26" s="4"/>
      <c r="D26" s="4"/>
      <c r="E26" s="4"/>
    </row>
    <row r="27" spans="2:5" ht="12.75">
      <c r="B27" s="4"/>
      <c r="C27" s="4"/>
      <c r="D27" s="4"/>
      <c r="E27" s="4"/>
    </row>
    <row r="28" spans="2:16" ht="12.75">
      <c r="B28" s="4"/>
      <c r="C28" s="4"/>
      <c r="D28" s="4"/>
      <c r="E28" s="4"/>
      <c r="F28" s="13" t="s">
        <v>16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2:16" ht="12.75">
      <c r="B29" s="4"/>
      <c r="C29" s="4"/>
      <c r="D29" s="4"/>
      <c r="E29" s="17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2:16" ht="12.75">
      <c r="B30" s="4"/>
      <c r="C30" s="4"/>
      <c r="D30" s="4"/>
      <c r="E30" s="16">
        <f>+E24*C24*D24/B24</f>
        <v>0.8020538243626063</v>
      </c>
      <c r="F30">
        <f>+F24*D24*C24/B24</f>
        <v>36643.63668555241</v>
      </c>
      <c r="G30">
        <f>+G24*C24*D24/B24</f>
        <v>10.318696883852692</v>
      </c>
      <c r="H30">
        <f>+H24*C24*D24/B24</f>
        <v>4.527266288951841</v>
      </c>
      <c r="I30">
        <f>+I24*D24*C24/B24</f>
        <v>86.20042492917848</v>
      </c>
      <c r="J30">
        <f>+J24*D24*C24/B24</f>
        <v>26.73866855524079</v>
      </c>
      <c r="K30">
        <f>+K24*D24*C24/B24</f>
        <v>30110.474504249294</v>
      </c>
      <c r="L30">
        <f>+L24*D24*C24/B24</f>
        <v>475.364730878187</v>
      </c>
      <c r="M30">
        <f>+M24*D24*C24/B24</f>
        <v>75.09029745042493</v>
      </c>
      <c r="N30">
        <f>+N24*D24*C24/B24</f>
        <v>15.385977337110482</v>
      </c>
      <c r="O30">
        <f>+O24*D24*C24/B24</f>
        <v>93.59065155807366</v>
      </c>
      <c r="P30">
        <f>+P24*D24*C24/B24</f>
        <v>85.54001416430594</v>
      </c>
    </row>
    <row r="31" spans="2:16" ht="12.75">
      <c r="B31" s="4"/>
      <c r="C31" s="4"/>
      <c r="D31" s="4"/>
      <c r="E31">
        <f>+E25*C25*D25/B25</f>
        <v>0.7766655160510872</v>
      </c>
      <c r="F31">
        <f>+F25*D25*C25/B25</f>
        <v>34953.92474974111</v>
      </c>
      <c r="G31">
        <f>+G25*C25*D25/B25</f>
        <v>10.269244045564376</v>
      </c>
      <c r="H31">
        <f>+H25*C25*D25/B25</f>
        <v>4.656541249568519</v>
      </c>
      <c r="I31">
        <f>+I25*D25*C25/B25</f>
        <v>82.36624093890231</v>
      </c>
      <c r="J31">
        <f>+J25*D25*C25/B25</f>
        <v>24.834311356575764</v>
      </c>
      <c r="K31">
        <f>+K25*D25*C25/B25</f>
        <v>29190.695547117706</v>
      </c>
      <c r="L31">
        <f>+L25*D25*C25/B25</f>
        <v>469.29582326544704</v>
      </c>
      <c r="M31">
        <f>+M25*D25*C25/B25</f>
        <v>74.288919571971</v>
      </c>
      <c r="N31">
        <f>+N25*D25*C25/B25</f>
        <v>14.292371418709006</v>
      </c>
      <c r="O31">
        <f>+O25*D25*C25/B25</f>
        <v>88.57438729720398</v>
      </c>
      <c r="P31">
        <f>+P25*D25*C25/B25</f>
        <v>83.60717984121504</v>
      </c>
    </row>
    <row r="32" spans="2:5" ht="12.75">
      <c r="B32" s="4"/>
      <c r="C32" s="4"/>
      <c r="D32" s="4"/>
      <c r="E32" s="4"/>
    </row>
    <row r="33" spans="1:16" ht="12.75">
      <c r="A33" t="s">
        <v>0</v>
      </c>
      <c r="B33" s="4"/>
      <c r="C33" s="4"/>
      <c r="D33" s="7" t="s">
        <v>17</v>
      </c>
      <c r="E33" s="8">
        <f>AVERAGE(E30:E31)</f>
        <v>0.7893596702068468</v>
      </c>
      <c r="F33" s="8">
        <f>AVERAGE(F30:F31)</f>
        <v>35798.78071764676</v>
      </c>
      <c r="G33" s="8">
        <f aca="true" t="shared" si="2" ref="G33:P33">AVERAGE(G30:G31)</f>
        <v>10.293970464708533</v>
      </c>
      <c r="H33" s="8">
        <f t="shared" si="2"/>
        <v>4.591903769260179</v>
      </c>
      <c r="I33" s="8">
        <f t="shared" si="2"/>
        <v>84.2833329340404</v>
      </c>
      <c r="J33" s="8">
        <f t="shared" si="2"/>
        <v>25.786489955908277</v>
      </c>
      <c r="K33" s="8">
        <f t="shared" si="2"/>
        <v>29650.5850256835</v>
      </c>
      <c r="L33" s="8">
        <f t="shared" si="2"/>
        <v>472.330277071817</v>
      </c>
      <c r="M33" s="8">
        <f t="shared" si="2"/>
        <v>74.68960851119796</v>
      </c>
      <c r="N33" s="8">
        <f t="shared" si="2"/>
        <v>14.839174377909744</v>
      </c>
      <c r="O33" s="8">
        <f t="shared" si="2"/>
        <v>91.08251942763883</v>
      </c>
      <c r="P33" s="9">
        <f t="shared" si="2"/>
        <v>84.5735970027605</v>
      </c>
    </row>
    <row r="34" spans="1:16" ht="12.75">
      <c r="A34" t="s">
        <v>1</v>
      </c>
      <c r="B34" s="4"/>
      <c r="C34" s="4"/>
      <c r="D34" s="10" t="s">
        <v>18</v>
      </c>
      <c r="E34" s="11">
        <f>STDEVP(E30:E31)</f>
        <v>0.012694154155757132</v>
      </c>
      <c r="F34" s="11">
        <f>STDEVP(F30:F31)</f>
        <v>844.8559679056963</v>
      </c>
      <c r="G34" s="11">
        <f aca="true" t="shared" si="3" ref="G34:P34">STDEVP(G30:G31)</f>
        <v>0.024726419144634828</v>
      </c>
      <c r="H34" s="11">
        <f t="shared" si="3"/>
        <v>0.06463748030835309</v>
      </c>
      <c r="I34" s="11">
        <f t="shared" si="3"/>
        <v>1.9170919951380125</v>
      </c>
      <c r="J34" s="11">
        <f t="shared" si="3"/>
        <v>0.9521785993324757</v>
      </c>
      <c r="K34" s="11">
        <f t="shared" si="3"/>
        <v>459.8894785658508</v>
      </c>
      <c r="L34" s="11">
        <f t="shared" si="3"/>
        <v>3.0344538063701494</v>
      </c>
      <c r="M34" s="11">
        <f t="shared" si="3"/>
        <v>0.4006889392269107</v>
      </c>
      <c r="N34" s="11">
        <f t="shared" si="3"/>
        <v>0.5468029592007287</v>
      </c>
      <c r="O34" s="11">
        <f t="shared" si="3"/>
        <v>2.5081321304345447</v>
      </c>
      <c r="P34" s="12">
        <f t="shared" si="3"/>
        <v>0.9664171615454982</v>
      </c>
    </row>
    <row r="35" spans="2:5" ht="12.75">
      <c r="B35" s="4"/>
      <c r="C35" s="4"/>
      <c r="D35" s="4"/>
      <c r="E35" s="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16" ht="12.75">
      <c r="B38" s="4"/>
      <c r="C38" s="4"/>
      <c r="D38" s="4"/>
      <c r="E38" s="4"/>
      <c r="F38" s="13" t="s">
        <v>14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5" ht="12.75">
      <c r="A39" s="2" t="s">
        <v>38</v>
      </c>
      <c r="B39" s="5"/>
      <c r="C39" s="5"/>
      <c r="D39" s="5"/>
      <c r="E39" s="5"/>
    </row>
    <row r="40" spans="1:16" ht="12.75">
      <c r="A40" s="6" t="s">
        <v>2</v>
      </c>
      <c r="B40" s="6" t="s">
        <v>12</v>
      </c>
      <c r="C40" s="6" t="s">
        <v>13</v>
      </c>
      <c r="D40" s="6" t="s">
        <v>15</v>
      </c>
      <c r="E40" s="6" t="s">
        <v>24</v>
      </c>
      <c r="F40" s="6" t="s">
        <v>3</v>
      </c>
      <c r="G40" s="6" t="s">
        <v>25</v>
      </c>
      <c r="H40" s="6" t="s">
        <v>26</v>
      </c>
      <c r="I40" s="6" t="s">
        <v>4</v>
      </c>
      <c r="J40" s="6" t="s">
        <v>5</v>
      </c>
      <c r="K40" s="6" t="s">
        <v>6</v>
      </c>
      <c r="L40" s="6" t="s">
        <v>7</v>
      </c>
      <c r="M40" s="6" t="s">
        <v>8</v>
      </c>
      <c r="N40" s="6" t="s">
        <v>9</v>
      </c>
      <c r="O40" s="6" t="s">
        <v>10</v>
      </c>
      <c r="P40" s="6" t="s">
        <v>11</v>
      </c>
    </row>
    <row r="41" spans="1:16" ht="12.75">
      <c r="A41" t="s">
        <v>0</v>
      </c>
      <c r="B41" s="4">
        <v>0.5944</v>
      </c>
      <c r="C41" s="4">
        <v>10</v>
      </c>
      <c r="D41" s="4">
        <v>10</v>
      </c>
      <c r="E41" s="16">
        <v>0.00531</v>
      </c>
      <c r="F41" s="16">
        <v>212.56831</v>
      </c>
      <c r="G41" s="16">
        <v>0.0593</v>
      </c>
      <c r="H41" s="16">
        <v>0.02566</v>
      </c>
      <c r="I41" s="16">
        <v>0.49462</v>
      </c>
      <c r="J41" s="16">
        <v>0.15915</v>
      </c>
      <c r="K41" s="16">
        <v>170.90741</v>
      </c>
      <c r="L41" s="16">
        <v>2.75209</v>
      </c>
      <c r="M41" s="16">
        <v>0.4309</v>
      </c>
      <c r="N41" s="16">
        <v>0.08475</v>
      </c>
      <c r="O41" s="16">
        <v>0.55193</v>
      </c>
      <c r="P41" s="16">
        <v>0.50473</v>
      </c>
    </row>
    <row r="42" spans="1:16" ht="12.75">
      <c r="A42" t="s">
        <v>1</v>
      </c>
      <c r="B42" s="4">
        <v>0.5729</v>
      </c>
      <c r="C42" s="4">
        <v>10</v>
      </c>
      <c r="D42" s="4">
        <v>10</v>
      </c>
      <c r="E42" s="16">
        <v>0.00443</v>
      </c>
      <c r="F42" s="16">
        <v>214.50258</v>
      </c>
      <c r="G42" s="16">
        <v>0.05849</v>
      </c>
      <c r="H42" s="16">
        <v>0.02704</v>
      </c>
      <c r="I42" s="16">
        <v>0.49537</v>
      </c>
      <c r="J42" s="16">
        <v>0.1609</v>
      </c>
      <c r="K42" s="16">
        <v>170.93539</v>
      </c>
      <c r="L42" s="16">
        <v>2.72503</v>
      </c>
      <c r="M42" s="16">
        <v>0.43425</v>
      </c>
      <c r="N42" s="16">
        <v>0.08986</v>
      </c>
      <c r="O42" s="16">
        <v>0.54881</v>
      </c>
      <c r="P42" s="16">
        <v>0.49404</v>
      </c>
    </row>
    <row r="43" spans="2:5" ht="12.75">
      <c r="B43" s="4"/>
      <c r="C43" s="4"/>
      <c r="D43" s="4"/>
      <c r="E43" s="4"/>
    </row>
    <row r="44" spans="2:5" ht="12.75">
      <c r="B44" s="4"/>
      <c r="C44" s="4"/>
      <c r="D44" s="4"/>
      <c r="E44" s="4"/>
    </row>
    <row r="45" spans="2:16" ht="12.75">
      <c r="B45" s="4"/>
      <c r="C45" s="4"/>
      <c r="D45" s="4"/>
      <c r="E45" s="4"/>
      <c r="F45" s="13" t="s">
        <v>16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2:16" ht="12.75">
      <c r="B46" s="4"/>
      <c r="C46" s="4"/>
      <c r="D46" s="4"/>
      <c r="E46" s="17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2:16" ht="12.75">
      <c r="B47" s="4"/>
      <c r="C47" s="4"/>
      <c r="D47" s="4"/>
      <c r="E47" s="16">
        <f>+E41*C41*D41/B41</f>
        <v>0.8933378196500671</v>
      </c>
      <c r="F47">
        <f>+F41*D41*C41/B41</f>
        <v>35761.82873485868</v>
      </c>
      <c r="G47">
        <f>+G41*C41*D41/B41</f>
        <v>9.976446837146701</v>
      </c>
      <c r="H47">
        <f>+H41*C41*D41/B41</f>
        <v>4.316958277254374</v>
      </c>
      <c r="I47">
        <f>+I41*D41*C41/B41</f>
        <v>83.21332436069987</v>
      </c>
      <c r="J47">
        <f>+J41*D41*C41/B41</f>
        <v>26.774899057873487</v>
      </c>
      <c r="K47">
        <f>+K41*D41*C41/B41</f>
        <v>28752.929004037687</v>
      </c>
      <c r="L47">
        <f>+L41*D41*C41/B41</f>
        <v>463.00302826379533</v>
      </c>
      <c r="M47">
        <f>+M41*D41*C41/B41</f>
        <v>72.49327052489906</v>
      </c>
      <c r="N47">
        <f>+N41*D41*C41/B41</f>
        <v>14.258075370121128</v>
      </c>
      <c r="O47">
        <f>+O41*D41*C41/B41</f>
        <v>92.8549798115747</v>
      </c>
      <c r="P47">
        <f>+P41*D41*C41/B41</f>
        <v>84.91419919246297</v>
      </c>
    </row>
    <row r="48" spans="2:16" ht="12.75">
      <c r="B48" s="4"/>
      <c r="C48" s="4"/>
      <c r="D48" s="4"/>
      <c r="E48">
        <f>+E42*C42*D42/B42</f>
        <v>0.7732588584395182</v>
      </c>
      <c r="F48">
        <f>+F42*D42*C42/B42</f>
        <v>37441.539535695585</v>
      </c>
      <c r="G48">
        <f>+G42*C42*D42/B42</f>
        <v>10.20946063885495</v>
      </c>
      <c r="H48">
        <f>+H42*C42*D42/B42</f>
        <v>4.719846395531507</v>
      </c>
      <c r="I48">
        <f>+I42*D42*C42/B42</f>
        <v>86.46709722464652</v>
      </c>
      <c r="J48">
        <f>+J42*D42*C42/B42</f>
        <v>28.085180659801015</v>
      </c>
      <c r="K48">
        <f>+K42*D42*C42/B42</f>
        <v>29836.86332693315</v>
      </c>
      <c r="L48">
        <f>+L42*D42*C42/B42</f>
        <v>475.6554372490836</v>
      </c>
      <c r="M48">
        <f>+M42*D42*C42/B42</f>
        <v>75.7985686856345</v>
      </c>
      <c r="N48">
        <f>+N42*D42*C42/B42</f>
        <v>15.68511083958806</v>
      </c>
      <c r="O48">
        <f>+O42*D42*C42/B42</f>
        <v>95.79507767498691</v>
      </c>
      <c r="P48">
        <f>+P42*D42*C42/B42</f>
        <v>86.2349450165823</v>
      </c>
    </row>
    <row r="49" spans="2:5" ht="12.75">
      <c r="B49" s="4"/>
      <c r="C49" s="4"/>
      <c r="D49" s="4"/>
      <c r="E49" s="4"/>
    </row>
    <row r="50" spans="1:16" ht="12.75">
      <c r="A50" t="s">
        <v>0</v>
      </c>
      <c r="B50" s="4"/>
      <c r="C50" s="4"/>
      <c r="D50" s="7" t="s">
        <v>17</v>
      </c>
      <c r="E50" s="8">
        <f>AVERAGE(E47:E48)</f>
        <v>0.8332983390447927</v>
      </c>
      <c r="F50" s="8">
        <f>AVERAGE(F47:F48)</f>
        <v>36601.68413527713</v>
      </c>
      <c r="G50" s="8">
        <f aca="true" t="shared" si="4" ref="G50:P50">AVERAGE(G47:G48)</f>
        <v>10.092953738000826</v>
      </c>
      <c r="H50" s="8">
        <f t="shared" si="4"/>
        <v>4.51840233639294</v>
      </c>
      <c r="I50" s="8">
        <f t="shared" si="4"/>
        <v>84.84021079267319</v>
      </c>
      <c r="J50" s="8">
        <f t="shared" si="4"/>
        <v>27.43003985883725</v>
      </c>
      <c r="K50" s="8">
        <f t="shared" si="4"/>
        <v>29294.89616548542</v>
      </c>
      <c r="L50" s="8">
        <f t="shared" si="4"/>
        <v>469.32923275643947</v>
      </c>
      <c r="M50" s="8">
        <f t="shared" si="4"/>
        <v>74.14591960526678</v>
      </c>
      <c r="N50" s="8">
        <f t="shared" si="4"/>
        <v>14.971593104854595</v>
      </c>
      <c r="O50" s="8">
        <f t="shared" si="4"/>
        <v>94.3250287432808</v>
      </c>
      <c r="P50" s="9">
        <f t="shared" si="4"/>
        <v>85.57457210452264</v>
      </c>
    </row>
    <row r="51" spans="1:16" ht="12.75">
      <c r="A51" t="s">
        <v>1</v>
      </c>
      <c r="B51" s="4"/>
      <c r="C51" s="4"/>
      <c r="D51" s="10" t="s">
        <v>18</v>
      </c>
      <c r="E51" s="11">
        <f>STDEVP(E47:E48)</f>
        <v>0.06003948060527493</v>
      </c>
      <c r="F51" s="11">
        <f>STDEVP(F47:F48)</f>
        <v>839.8554004185447</v>
      </c>
      <c r="G51" s="11">
        <f aca="true" t="shared" si="5" ref="G51:P51">STDEVP(G47:G48)</f>
        <v>0.11650690085402968</v>
      </c>
      <c r="H51" s="11">
        <f t="shared" si="5"/>
        <v>0.20144405913856903</v>
      </c>
      <c r="I51" s="11">
        <f t="shared" si="5"/>
        <v>1.6268864319739755</v>
      </c>
      <c r="J51" s="11">
        <f t="shared" si="5"/>
        <v>0.6551408009637075</v>
      </c>
      <c r="K51" s="11">
        <f t="shared" si="5"/>
        <v>541.9671614475766</v>
      </c>
      <c r="L51" s="11">
        <f t="shared" si="5"/>
        <v>6.326204492644558</v>
      </c>
      <c r="M51" s="11">
        <f t="shared" si="5"/>
        <v>1.6526490803676512</v>
      </c>
      <c r="N51" s="11">
        <f t="shared" si="5"/>
        <v>0.7135177347334443</v>
      </c>
      <c r="O51" s="11">
        <f t="shared" si="5"/>
        <v>1.4700489317059717</v>
      </c>
      <c r="P51" s="12">
        <f t="shared" si="5"/>
        <v>0.660372912058679</v>
      </c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2:5" ht="12.75">
      <c r="B54" s="4"/>
      <c r="C54" s="4"/>
      <c r="D54" s="4"/>
      <c r="E54" s="4"/>
    </row>
    <row r="55" spans="2:16" ht="12.75">
      <c r="B55" s="4"/>
      <c r="C55" s="4"/>
      <c r="D55" s="4"/>
      <c r="E55" s="4"/>
      <c r="F55" s="13" t="s">
        <v>14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5" ht="12.75">
      <c r="A56" s="2" t="s">
        <v>37</v>
      </c>
      <c r="B56" s="5"/>
      <c r="C56" s="5"/>
      <c r="D56" s="5"/>
      <c r="E56" s="5"/>
    </row>
    <row r="57" spans="1:16" ht="12.75">
      <c r="A57" s="6" t="s">
        <v>2</v>
      </c>
      <c r="B57" s="6" t="s">
        <v>12</v>
      </c>
      <c r="C57" s="6" t="s">
        <v>13</v>
      </c>
      <c r="D57" s="6" t="s">
        <v>15</v>
      </c>
      <c r="E57" s="6" t="s">
        <v>24</v>
      </c>
      <c r="F57" s="6" t="s">
        <v>3</v>
      </c>
      <c r="G57" s="6" t="s">
        <v>25</v>
      </c>
      <c r="H57" s="6" t="s">
        <v>26</v>
      </c>
      <c r="I57" s="6" t="s">
        <v>4</v>
      </c>
      <c r="J57" s="6" t="s">
        <v>5</v>
      </c>
      <c r="K57" s="6" t="s">
        <v>6</v>
      </c>
      <c r="L57" s="6" t="s">
        <v>7</v>
      </c>
      <c r="M57" s="6" t="s">
        <v>8</v>
      </c>
      <c r="N57" s="6" t="s">
        <v>9</v>
      </c>
      <c r="O57" s="6" t="s">
        <v>10</v>
      </c>
      <c r="P57" s="6" t="s">
        <v>11</v>
      </c>
    </row>
    <row r="58" spans="1:16" ht="12.75">
      <c r="A58" t="s">
        <v>0</v>
      </c>
      <c r="B58" s="4">
        <v>0.5936</v>
      </c>
      <c r="C58" s="4">
        <v>10</v>
      </c>
      <c r="D58" s="4">
        <v>10</v>
      </c>
      <c r="E58" s="16">
        <v>0.0045</v>
      </c>
      <c r="F58" s="16">
        <v>218.17972</v>
      </c>
      <c r="G58" s="16">
        <v>0.05959</v>
      </c>
      <c r="H58" s="16">
        <v>0.02632</v>
      </c>
      <c r="I58" s="16">
        <v>0.5285</v>
      </c>
      <c r="J58" s="16">
        <v>0.15407</v>
      </c>
      <c r="K58" s="16">
        <v>178.35406</v>
      </c>
      <c r="L58" s="16">
        <v>2.8723</v>
      </c>
      <c r="M58" s="16">
        <v>0.4473</v>
      </c>
      <c r="N58" s="16">
        <v>0.09161</v>
      </c>
      <c r="O58" s="16">
        <v>0.56407</v>
      </c>
      <c r="P58" s="16">
        <v>0.56221</v>
      </c>
    </row>
    <row r="59" spans="1:16" ht="12.75">
      <c r="A59" t="s">
        <v>1</v>
      </c>
      <c r="B59" s="4">
        <v>0.6206</v>
      </c>
      <c r="C59" s="4">
        <v>10</v>
      </c>
      <c r="D59" s="4">
        <v>10</v>
      </c>
      <c r="E59" s="16">
        <v>0.00493</v>
      </c>
      <c r="F59" s="16">
        <v>237.17311</v>
      </c>
      <c r="G59" s="16">
        <v>0.06593</v>
      </c>
      <c r="H59" s="16">
        <v>0.02744</v>
      </c>
      <c r="I59" s="16">
        <v>0.57506</v>
      </c>
      <c r="J59" s="16">
        <v>0.17039</v>
      </c>
      <c r="K59" s="16">
        <v>189.28639</v>
      </c>
      <c r="L59" s="16">
        <v>3.03229</v>
      </c>
      <c r="M59" s="16">
        <v>0.47163</v>
      </c>
      <c r="N59" s="16">
        <v>0.09782</v>
      </c>
      <c r="O59" s="16">
        <v>0.60791</v>
      </c>
      <c r="P59" s="16">
        <v>0.55927</v>
      </c>
    </row>
    <row r="60" spans="2:5" ht="12.75">
      <c r="B60" s="4"/>
      <c r="C60" s="4"/>
      <c r="D60" s="4"/>
      <c r="E60" s="4"/>
    </row>
    <row r="61" spans="2:5" ht="12.75">
      <c r="B61" s="4"/>
      <c r="C61" s="4"/>
      <c r="D61" s="4"/>
      <c r="E61" s="4"/>
    </row>
    <row r="62" spans="2:16" ht="12.75">
      <c r="B62" s="4"/>
      <c r="C62" s="4"/>
      <c r="D62" s="4"/>
      <c r="E62" s="4"/>
      <c r="F62" s="13" t="s">
        <v>16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2:16" ht="12.75">
      <c r="B63" s="4"/>
      <c r="C63" s="4"/>
      <c r="D63" s="4"/>
      <c r="E63" s="17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2:16" ht="12.75">
      <c r="B64" s="4"/>
      <c r="C64" s="4"/>
      <c r="D64" s="4"/>
      <c r="E64" s="16">
        <f>+E58*C58*D58/B58</f>
        <v>0.7580862533692722</v>
      </c>
      <c r="F64">
        <f>+F58*D58*C58/B58</f>
        <v>36755.343665768196</v>
      </c>
      <c r="G64">
        <f>+G58*C58*D58/B58</f>
        <v>10.038746630727761</v>
      </c>
      <c r="H64">
        <f>+H58*C58*D58/B58</f>
        <v>4.433962264150943</v>
      </c>
      <c r="I64">
        <f>+I58*D58*C58/B58</f>
        <v>89.03301886792453</v>
      </c>
      <c r="J64">
        <f>+J58*D58*C58/B58</f>
        <v>25.955188679245285</v>
      </c>
      <c r="K64">
        <f>+K58*D58*C58/B58</f>
        <v>30046.169137466306</v>
      </c>
      <c r="L64">
        <f>+L58*D58*C58/B58</f>
        <v>483.8780323450135</v>
      </c>
      <c r="M64">
        <f>+M58*D58*C58/B58</f>
        <v>75.35377358490565</v>
      </c>
      <c r="N64">
        <f>+N58*D58*C58/B58</f>
        <v>15.432951482479783</v>
      </c>
      <c r="O64">
        <f>+O58*D58*C58/B58</f>
        <v>95.02526954177897</v>
      </c>
      <c r="P64">
        <f>+P58*D58*C58/B58</f>
        <v>94.71192722371967</v>
      </c>
    </row>
    <row r="65" spans="2:16" ht="12.75">
      <c r="B65" s="4"/>
      <c r="C65" s="4"/>
      <c r="D65" s="4"/>
      <c r="E65">
        <f>+E59*C59*D59/B59</f>
        <v>0.794392523364486</v>
      </c>
      <c r="F65">
        <f>+F59*D59*C59/B59</f>
        <v>38216.743474057366</v>
      </c>
      <c r="G65">
        <f>+G59*C59*D59/B59</f>
        <v>10.623590074121816</v>
      </c>
      <c r="H65">
        <f>+H59*C59*D59/B59</f>
        <v>4.4215275539800185</v>
      </c>
      <c r="I65">
        <f>+I59*D59*C59/B59</f>
        <v>92.66194005800837</v>
      </c>
      <c r="J65">
        <f>+J59*D59*C59/B59</f>
        <v>27.455688043828555</v>
      </c>
      <c r="K65">
        <f>+K59*D59*C59/B59</f>
        <v>30500.5462455688</v>
      </c>
      <c r="L65">
        <f>+L59*D59*C59/B59</f>
        <v>488.6061875604253</v>
      </c>
      <c r="M65">
        <f>+M59*D59*C59/B59</f>
        <v>75.99581050596197</v>
      </c>
      <c r="N65">
        <f>+N59*D59*C59/B59</f>
        <v>15.762165646148887</v>
      </c>
      <c r="O65">
        <f>+O59*D59*C59/B59</f>
        <v>97.9552046406703</v>
      </c>
      <c r="P65">
        <f>+P59*D59*C59/B59</f>
        <v>90.11762810183694</v>
      </c>
    </row>
    <row r="66" spans="2:5" ht="12.75">
      <c r="B66" s="4"/>
      <c r="C66" s="4"/>
      <c r="D66" s="4"/>
      <c r="E66" s="4"/>
    </row>
    <row r="67" spans="1:16" ht="12.75">
      <c r="A67" t="s">
        <v>0</v>
      </c>
      <c r="B67" s="4"/>
      <c r="C67" s="4"/>
      <c r="D67" s="7" t="s">
        <v>17</v>
      </c>
      <c r="E67" s="8">
        <f>AVERAGE(E64:E65)</f>
        <v>0.776239388366879</v>
      </c>
      <c r="F67" s="8">
        <f>AVERAGE(F64:F65)</f>
        <v>37486.043569912785</v>
      </c>
      <c r="G67" s="8">
        <f aca="true" t="shared" si="6" ref="G67:P67">AVERAGE(G64:G65)</f>
        <v>10.33116835242479</v>
      </c>
      <c r="H67" s="8">
        <f t="shared" si="6"/>
        <v>4.427744909065481</v>
      </c>
      <c r="I67" s="8">
        <f t="shared" si="6"/>
        <v>90.84747946296645</v>
      </c>
      <c r="J67" s="8">
        <f t="shared" si="6"/>
        <v>26.70543836153692</v>
      </c>
      <c r="K67" s="8">
        <f t="shared" si="6"/>
        <v>30273.35769151755</v>
      </c>
      <c r="L67" s="8">
        <f t="shared" si="6"/>
        <v>486.2421099527194</v>
      </c>
      <c r="M67" s="8">
        <f t="shared" si="6"/>
        <v>75.6747920454338</v>
      </c>
      <c r="N67" s="8">
        <f t="shared" si="6"/>
        <v>15.597558564314335</v>
      </c>
      <c r="O67" s="8">
        <f t="shared" si="6"/>
        <v>96.49023709122463</v>
      </c>
      <c r="P67" s="9">
        <f t="shared" si="6"/>
        <v>92.4147776627783</v>
      </c>
    </row>
    <row r="68" spans="1:16" ht="12.75">
      <c r="A68" t="s">
        <v>1</v>
      </c>
      <c r="B68" s="4"/>
      <c r="C68" s="4"/>
      <c r="D68" s="10" t="s">
        <v>18</v>
      </c>
      <c r="E68" s="11">
        <f>STDEVP(E64:E65)</f>
        <v>0.01815313499760721</v>
      </c>
      <c r="F68" s="11">
        <f>STDEVP(F64:F65)</f>
        <v>730.6999041442788</v>
      </c>
      <c r="G68" s="11">
        <f aca="true" t="shared" si="7" ref="G68:P68">STDEVP(G64:G65)</f>
        <v>0.292421721696992</v>
      </c>
      <c r="H68" s="11">
        <f t="shared" si="7"/>
        <v>0.006217355085472877</v>
      </c>
      <c r="I68" s="11">
        <f t="shared" si="7"/>
        <v>1.8144605950417916</v>
      </c>
      <c r="J68" s="11">
        <f t="shared" si="7"/>
        <v>0.7502496822916173</v>
      </c>
      <c r="K68" s="11">
        <f t="shared" si="7"/>
        <v>227.18855405140582</v>
      </c>
      <c r="L68" s="11">
        <f t="shared" si="7"/>
        <v>2.364077607705751</v>
      </c>
      <c r="M68" s="11">
        <f t="shared" si="7"/>
        <v>0.3210184605305171</v>
      </c>
      <c r="N68" s="11">
        <f t="shared" si="7"/>
        <v>0.16460708183458989</v>
      </c>
      <c r="O68" s="11">
        <f t="shared" si="7"/>
        <v>1.4649675494465206</v>
      </c>
      <c r="P68" s="12">
        <f t="shared" si="7"/>
        <v>2.2971495609414365</v>
      </c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  <row r="71" spans="2:5" ht="12.75">
      <c r="B71" s="4"/>
      <c r="C71" s="4"/>
      <c r="D71" s="4"/>
      <c r="E71" s="4"/>
    </row>
    <row r="72" spans="2:16" ht="12.75">
      <c r="B72" s="4"/>
      <c r="C72" s="4"/>
      <c r="D72" s="4"/>
      <c r="E72" s="4"/>
      <c r="F72" s="13" t="s">
        <v>14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5" ht="12.75">
      <c r="A73" s="2" t="s">
        <v>36</v>
      </c>
      <c r="B73" s="5"/>
      <c r="C73" s="5"/>
      <c r="D73" s="5"/>
      <c r="E73" s="5"/>
    </row>
    <row r="74" spans="1:16" ht="12.75">
      <c r="A74" s="6" t="s">
        <v>2</v>
      </c>
      <c r="B74" s="6" t="s">
        <v>12</v>
      </c>
      <c r="C74" s="6" t="s">
        <v>13</v>
      </c>
      <c r="D74" s="6" t="s">
        <v>15</v>
      </c>
      <c r="E74" s="6" t="s">
        <v>24</v>
      </c>
      <c r="F74" s="6" t="s">
        <v>3</v>
      </c>
      <c r="G74" s="6" t="s">
        <v>25</v>
      </c>
      <c r="H74" s="6" t="s">
        <v>26</v>
      </c>
      <c r="I74" s="6" t="s">
        <v>4</v>
      </c>
      <c r="J74" s="6" t="s">
        <v>5</v>
      </c>
      <c r="K74" s="6" t="s">
        <v>6</v>
      </c>
      <c r="L74" s="6" t="s">
        <v>7</v>
      </c>
      <c r="M74" s="6" t="s">
        <v>8</v>
      </c>
      <c r="N74" s="6" t="s">
        <v>9</v>
      </c>
      <c r="O74" s="6" t="s">
        <v>10</v>
      </c>
      <c r="P74" s="6" t="s">
        <v>11</v>
      </c>
    </row>
    <row r="75" spans="1:16" ht="12.75">
      <c r="A75" t="s">
        <v>0</v>
      </c>
      <c r="B75" s="4">
        <v>0.6187</v>
      </c>
      <c r="C75" s="4">
        <v>10</v>
      </c>
      <c r="D75" s="4">
        <v>10</v>
      </c>
      <c r="E75" s="16">
        <v>0.00423</v>
      </c>
      <c r="F75" s="16">
        <v>228.76297</v>
      </c>
      <c r="G75" s="16">
        <v>0.0608</v>
      </c>
      <c r="H75" s="16">
        <v>0.02654</v>
      </c>
      <c r="I75" s="16">
        <v>0.55724</v>
      </c>
      <c r="J75" s="16">
        <v>0.16932</v>
      </c>
      <c r="K75" s="16">
        <v>185.82812</v>
      </c>
      <c r="L75" s="16">
        <v>3.01</v>
      </c>
      <c r="M75" s="16">
        <v>0.46801</v>
      </c>
      <c r="N75" s="16">
        <v>0.09456</v>
      </c>
      <c r="O75" s="16">
        <v>0.5965</v>
      </c>
      <c r="P75" s="16">
        <v>0.55095</v>
      </c>
    </row>
    <row r="76" spans="1:16" ht="12.75">
      <c r="A76" t="s">
        <v>1</v>
      </c>
      <c r="B76" s="4">
        <v>0.6242</v>
      </c>
      <c r="C76" s="4">
        <v>10</v>
      </c>
      <c r="D76" s="4">
        <v>10</v>
      </c>
      <c r="E76" s="16">
        <v>0.00485</v>
      </c>
      <c r="F76" s="16">
        <v>243.95667</v>
      </c>
      <c r="G76" s="16">
        <v>0.06441</v>
      </c>
      <c r="H76" s="16">
        <v>0.02727</v>
      </c>
      <c r="I76" s="16">
        <v>0.5847</v>
      </c>
      <c r="J76" s="16">
        <v>0.17312</v>
      </c>
      <c r="K76" s="16">
        <v>190.23376</v>
      </c>
      <c r="L76" s="16">
        <v>3.07502</v>
      </c>
      <c r="M76" s="16">
        <v>0.47244</v>
      </c>
      <c r="N76" s="16">
        <v>0.09892</v>
      </c>
      <c r="O76" s="16">
        <v>0.62181</v>
      </c>
      <c r="P76" s="16">
        <v>0.56785</v>
      </c>
    </row>
    <row r="77" spans="2:5" ht="12.75">
      <c r="B77" s="4"/>
      <c r="C77" s="4"/>
      <c r="D77" s="4"/>
      <c r="E77" s="4"/>
    </row>
    <row r="78" spans="2:5" ht="12.75">
      <c r="B78" s="4"/>
      <c r="C78" s="4"/>
      <c r="D78" s="4"/>
      <c r="E78" s="4"/>
    </row>
    <row r="79" spans="2:16" ht="12.75">
      <c r="B79" s="4"/>
      <c r="C79" s="4"/>
      <c r="D79" s="4"/>
      <c r="E79" s="4"/>
      <c r="F79" s="13" t="s">
        <v>16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2:16" ht="12.75">
      <c r="B80" s="4"/>
      <c r="C80" s="4"/>
      <c r="D80" s="4"/>
      <c r="E80" s="17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2:16" ht="12.75">
      <c r="B81" s="4"/>
      <c r="C81" s="4"/>
      <c r="D81" s="4"/>
      <c r="E81" s="16">
        <f>+E75*C75*D75/B75</f>
        <v>0.683691611443349</v>
      </c>
      <c r="F81">
        <f>+F75*D75*C75/B75</f>
        <v>36974.78099240342</v>
      </c>
      <c r="G81">
        <f>+G75*C75*D75/B75</f>
        <v>9.82705673185712</v>
      </c>
      <c r="H81">
        <f>+H75*C75*D75/B75</f>
        <v>4.289639566833684</v>
      </c>
      <c r="I81">
        <f>+I75*D75*C75/B75</f>
        <v>90.06626798125102</v>
      </c>
      <c r="J81">
        <f>+J75*D75*C75/B75</f>
        <v>27.367059964441573</v>
      </c>
      <c r="K81">
        <f>+K75*D75*C75/B75</f>
        <v>30035.25456602554</v>
      </c>
      <c r="L81">
        <f>+L75*D75*C75/B75</f>
        <v>486.5039599159528</v>
      </c>
      <c r="M81">
        <f>+M75*D75*C75/B75</f>
        <v>75.6440924519153</v>
      </c>
      <c r="N81">
        <f>+N75*D75*C75/B75</f>
        <v>15.283659285598835</v>
      </c>
      <c r="O81">
        <f>+O75*D75*C75/B75</f>
        <v>96.41183125909164</v>
      </c>
      <c r="P81">
        <f>+P75*D75*C75/B75</f>
        <v>89.04962017132699</v>
      </c>
    </row>
    <row r="82" spans="2:16" ht="12.75">
      <c r="B82" s="4"/>
      <c r="C82" s="4"/>
      <c r="D82" s="4"/>
      <c r="E82">
        <f>+E76*C76*D76/B76</f>
        <v>0.7769945530278757</v>
      </c>
      <c r="F82">
        <f>+F76*D76*C76/B76</f>
        <v>39083.09355975649</v>
      </c>
      <c r="G82">
        <f>+G76*C76*D76/B76</f>
        <v>10.318808074335148</v>
      </c>
      <c r="H82">
        <f>+H76*C76*D76/B76</f>
        <v>4.368792053828901</v>
      </c>
      <c r="I82">
        <f>+I76*D76*C76/B76</f>
        <v>93.67190003204101</v>
      </c>
      <c r="J82">
        <f>+J76*D76*C76/B76</f>
        <v>27.73470041653316</v>
      </c>
      <c r="K82">
        <f>+K76*D76*C76/B76</f>
        <v>30476.411406600444</v>
      </c>
      <c r="L82">
        <f>+L76*D76*C76/B76</f>
        <v>492.6337712271708</v>
      </c>
      <c r="M82">
        <f>+M76*D76*C76/B76</f>
        <v>75.6872797180391</v>
      </c>
      <c r="N82">
        <f>+N76*D76*C76/B76</f>
        <v>15.847484780519064</v>
      </c>
      <c r="O82">
        <f>+O76*D76*C76/B76</f>
        <v>99.61710990067286</v>
      </c>
      <c r="P82">
        <f>+P76*D76*C76/B76</f>
        <v>90.97244472925344</v>
      </c>
    </row>
    <row r="83" spans="2:5" ht="12.75">
      <c r="B83" s="4"/>
      <c r="C83" s="4"/>
      <c r="D83" s="4"/>
      <c r="E83" s="4"/>
    </row>
    <row r="84" spans="1:16" ht="12.75">
      <c r="A84" t="s">
        <v>0</v>
      </c>
      <c r="B84" s="4"/>
      <c r="C84" s="4"/>
      <c r="D84" s="7" t="s">
        <v>17</v>
      </c>
      <c r="E84" s="8">
        <f>AVERAGE(E81:E82)</f>
        <v>0.7303430822356123</v>
      </c>
      <c r="F84" s="8">
        <f>AVERAGE(F81:F82)</f>
        <v>38028.93727607996</v>
      </c>
      <c r="G84" s="8">
        <f aca="true" t="shared" si="8" ref="G84:P84">AVERAGE(G81:G82)</f>
        <v>10.072932403096134</v>
      </c>
      <c r="H84" s="8">
        <f t="shared" si="8"/>
        <v>4.329215810331293</v>
      </c>
      <c r="I84" s="8">
        <f t="shared" si="8"/>
        <v>91.869084006646</v>
      </c>
      <c r="J84" s="8">
        <f t="shared" si="8"/>
        <v>27.550880190487366</v>
      </c>
      <c r="K84" s="8">
        <f t="shared" si="8"/>
        <v>30255.83298631299</v>
      </c>
      <c r="L84" s="8">
        <f t="shared" si="8"/>
        <v>489.5688655715618</v>
      </c>
      <c r="M84" s="8">
        <f t="shared" si="8"/>
        <v>75.6656860849772</v>
      </c>
      <c r="N84" s="8">
        <f t="shared" si="8"/>
        <v>15.565572033058949</v>
      </c>
      <c r="O84" s="8">
        <f t="shared" si="8"/>
        <v>98.01447057988224</v>
      </c>
      <c r="P84" s="9">
        <f t="shared" si="8"/>
        <v>90.01103245029022</v>
      </c>
    </row>
    <row r="85" spans="1:16" ht="12.75">
      <c r="A85" t="s">
        <v>1</v>
      </c>
      <c r="B85" s="4"/>
      <c r="C85" s="4"/>
      <c r="D85" s="10" t="s">
        <v>18</v>
      </c>
      <c r="E85" s="11">
        <f>STDEVP(E81:E82)</f>
        <v>0.04665147079226466</v>
      </c>
      <c r="F85" s="11">
        <f>STDEVP(F81:F82)</f>
        <v>1054.1562836763817</v>
      </c>
      <c r="G85" s="11">
        <f aca="true" t="shared" si="9" ref="G85:P85">STDEVP(G81:G82)</f>
        <v>0.24587567123899615</v>
      </c>
      <c r="H85" s="11">
        <f t="shared" si="9"/>
        <v>0.039576243497600125</v>
      </c>
      <c r="I85" s="11">
        <f t="shared" si="9"/>
        <v>1.8028160253950831</v>
      </c>
      <c r="J85" s="11">
        <f t="shared" si="9"/>
        <v>0.18382022604584064</v>
      </c>
      <c r="K85" s="11">
        <f t="shared" si="9"/>
        <v>220.5784202876894</v>
      </c>
      <c r="L85" s="11">
        <f t="shared" si="9"/>
        <v>3.064905655613312</v>
      </c>
      <c r="M85" s="11">
        <f t="shared" si="9"/>
        <v>0.021593633060716995</v>
      </c>
      <c r="N85" s="11">
        <f t="shared" si="9"/>
        <v>0.2819127474601886</v>
      </c>
      <c r="O85" s="11">
        <f t="shared" si="9"/>
        <v>1.6026393207905894</v>
      </c>
      <c r="P85" s="12">
        <f t="shared" si="9"/>
        <v>0.9614122789630051</v>
      </c>
    </row>
    <row r="86" spans="2:5" ht="12.75">
      <c r="B86" s="4"/>
      <c r="C86" s="4"/>
      <c r="D86" s="4"/>
      <c r="E86" s="4"/>
    </row>
    <row r="87" spans="2:5" ht="12.75">
      <c r="B87" s="4"/>
      <c r="C87" s="4"/>
      <c r="D87" s="4"/>
      <c r="E87" s="4"/>
    </row>
    <row r="88" spans="2:5" ht="12.75">
      <c r="B88" s="4"/>
      <c r="C88" s="4"/>
      <c r="D88" s="4"/>
      <c r="E88" s="4"/>
    </row>
    <row r="89" spans="2:16" ht="12.75">
      <c r="B89" s="4"/>
      <c r="C89" s="4"/>
      <c r="D89" s="4"/>
      <c r="E89" s="4"/>
      <c r="F89" s="13" t="s">
        <v>14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16" ht="12.75">
      <c r="B92" s="4"/>
      <c r="C92" s="4"/>
      <c r="D92" s="4"/>
      <c r="E92" s="4"/>
      <c r="F92" s="13" t="s">
        <v>14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5" ht="12.75">
      <c r="A93" s="2" t="s">
        <v>35</v>
      </c>
      <c r="B93" s="5"/>
      <c r="C93" s="5"/>
      <c r="D93" s="5"/>
      <c r="E93" s="5"/>
    </row>
    <row r="94" spans="1:16" ht="12.75">
      <c r="A94" s="6" t="s">
        <v>2</v>
      </c>
      <c r="B94" s="6" t="s">
        <v>12</v>
      </c>
      <c r="C94" s="6" t="s">
        <v>13</v>
      </c>
      <c r="D94" s="6" t="s">
        <v>15</v>
      </c>
      <c r="E94" s="6" t="s">
        <v>24</v>
      </c>
      <c r="F94" s="6" t="s">
        <v>3</v>
      </c>
      <c r="G94" s="6" t="s">
        <v>25</v>
      </c>
      <c r="H94" s="6" t="s">
        <v>26</v>
      </c>
      <c r="I94" s="6" t="s">
        <v>4</v>
      </c>
      <c r="J94" s="6" t="s">
        <v>5</v>
      </c>
      <c r="K94" s="6" t="s">
        <v>6</v>
      </c>
      <c r="L94" s="6" t="s">
        <v>7</v>
      </c>
      <c r="M94" s="6" t="s">
        <v>8</v>
      </c>
      <c r="N94" s="6" t="s">
        <v>9</v>
      </c>
      <c r="O94" s="6" t="s">
        <v>10</v>
      </c>
      <c r="P94" s="6" t="s">
        <v>11</v>
      </c>
    </row>
    <row r="95" spans="1:16" ht="12.75">
      <c r="A95" t="s">
        <v>0</v>
      </c>
      <c r="B95" s="4">
        <v>0.6141</v>
      </c>
      <c r="C95" s="4">
        <v>10</v>
      </c>
      <c r="D95" s="4">
        <v>10</v>
      </c>
      <c r="E95" s="16">
        <v>0.00486</v>
      </c>
      <c r="F95" s="16">
        <v>214.74246</v>
      </c>
      <c r="G95" s="16">
        <v>0.06311</v>
      </c>
      <c r="H95" s="16">
        <v>0.02516</v>
      </c>
      <c r="I95" s="16">
        <v>0.53038</v>
      </c>
      <c r="J95" s="16">
        <v>0.14966</v>
      </c>
      <c r="K95" s="16">
        <v>179.28493</v>
      </c>
      <c r="L95" s="16">
        <v>2.94467</v>
      </c>
      <c r="M95" s="16">
        <v>0.45275</v>
      </c>
      <c r="N95" s="16">
        <v>0.08957</v>
      </c>
      <c r="O95" s="16">
        <v>0.56365</v>
      </c>
      <c r="P95" s="16">
        <v>0.5389</v>
      </c>
    </row>
    <row r="96" spans="1:16" ht="12.75">
      <c r="A96" t="s">
        <v>1</v>
      </c>
      <c r="B96" s="4">
        <v>0.5807</v>
      </c>
      <c r="C96" s="4">
        <v>10</v>
      </c>
      <c r="D96" s="4">
        <v>10</v>
      </c>
      <c r="E96" s="16">
        <v>0.00423</v>
      </c>
      <c r="F96" s="16">
        <v>188.90294</v>
      </c>
      <c r="G96" s="16">
        <v>0.06081</v>
      </c>
      <c r="H96" s="16">
        <v>0.02293</v>
      </c>
      <c r="I96" s="16">
        <v>0.4791</v>
      </c>
      <c r="J96" s="16">
        <v>0.15543</v>
      </c>
      <c r="K96" s="16">
        <v>168.16402</v>
      </c>
      <c r="L96" s="16">
        <v>2.7612</v>
      </c>
      <c r="M96" s="16">
        <v>0.4308</v>
      </c>
      <c r="N96" s="16">
        <v>0.08343</v>
      </c>
      <c r="O96" s="16">
        <v>0.49119</v>
      </c>
      <c r="P96" s="16">
        <v>0.49997</v>
      </c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16" ht="12.75">
      <c r="B99" s="4"/>
      <c r="C99" s="4"/>
      <c r="D99" s="4"/>
      <c r="E99" s="4"/>
      <c r="F99" s="13" t="s">
        <v>16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2:16" ht="12.75">
      <c r="B100" s="4"/>
      <c r="C100" s="4"/>
      <c r="D100" s="4"/>
      <c r="E100" s="17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2:16" ht="12.75">
      <c r="B101" s="4"/>
      <c r="C101" s="4"/>
      <c r="D101" s="4"/>
      <c r="E101" s="16">
        <f>+E95*C95*D95/B95</f>
        <v>0.7914020517830972</v>
      </c>
      <c r="F101">
        <f>+F95*D95*C95/B95</f>
        <v>34968.646800195405</v>
      </c>
      <c r="G101">
        <f>+G95*C95*D95/B95</f>
        <v>10.276827878195734</v>
      </c>
      <c r="H101">
        <f>+H95*C95*D95/B95</f>
        <v>4.097052597296857</v>
      </c>
      <c r="I101">
        <f>+I95*D95*C95/B95</f>
        <v>86.36704119850187</v>
      </c>
      <c r="J101">
        <f>+J95*D95*C95/B95</f>
        <v>24.370623676925582</v>
      </c>
      <c r="K101">
        <f>+K95*D95*C95/B95</f>
        <v>29194.745155512137</v>
      </c>
      <c r="L101">
        <f>+L95*D95*C95/B95</f>
        <v>479.5098518156652</v>
      </c>
      <c r="M101">
        <f>+M95*D95*C95/B95</f>
        <v>73.72577756065787</v>
      </c>
      <c r="N101">
        <f>+N95*D95*C95/B95</f>
        <v>14.58557238234815</v>
      </c>
      <c r="O101">
        <f>+O95*D95*C95/B95</f>
        <v>91.78472561472073</v>
      </c>
      <c r="P101">
        <f>+P95*D95*C95/B95</f>
        <v>87.75443738804755</v>
      </c>
    </row>
    <row r="102" spans="2:16" ht="12.75">
      <c r="B102" s="4"/>
      <c r="C102" s="4"/>
      <c r="D102" s="4"/>
      <c r="E102">
        <f>+E96*C96*D96/B96</f>
        <v>0.7284312037196488</v>
      </c>
      <c r="F102">
        <f>+F96*D96*C96/B96</f>
        <v>32530.211813328737</v>
      </c>
      <c r="G102">
        <f>+G96*C96*D96/B96</f>
        <v>10.471844325813676</v>
      </c>
      <c r="H102">
        <f>+H96*C96*D96/B96</f>
        <v>3.9486826244188054</v>
      </c>
      <c r="I102">
        <f>+I96*D96*C96/B96</f>
        <v>82.50387463406234</v>
      </c>
      <c r="J102">
        <f>+J96*D96*C96/B96</f>
        <v>26.765972102634752</v>
      </c>
      <c r="K102">
        <f>+K96*D96*C96/B96</f>
        <v>28958.846220079213</v>
      </c>
      <c r="L102">
        <f>+L96*D96*C96/B96</f>
        <v>475.49509213018774</v>
      </c>
      <c r="M102">
        <f>+M96*D96*C96/B96</f>
        <v>74.1863268469089</v>
      </c>
      <c r="N102">
        <f>+N96*D96*C96/B96</f>
        <v>14.367143103151369</v>
      </c>
      <c r="O102">
        <f>+O96*D96*C96/B96</f>
        <v>84.58584467022558</v>
      </c>
      <c r="P102">
        <f>+P96*D96*C96/B96</f>
        <v>86.09781298432927</v>
      </c>
    </row>
    <row r="103" spans="2:5" ht="12.75">
      <c r="B103" s="4"/>
      <c r="C103" s="4"/>
      <c r="D103" s="4"/>
      <c r="E103" s="4"/>
    </row>
    <row r="104" spans="1:16" ht="12.75">
      <c r="A104" t="s">
        <v>0</v>
      </c>
      <c r="B104" s="4"/>
      <c r="C104" s="4"/>
      <c r="D104" s="7" t="s">
        <v>17</v>
      </c>
      <c r="E104" s="8">
        <f>AVERAGE(E101:E102)</f>
        <v>0.7599166277513729</v>
      </c>
      <c r="F104" s="8">
        <f>AVERAGE(F101:F102)</f>
        <v>33749.429306762075</v>
      </c>
      <c r="G104" s="8">
        <f aca="true" t="shared" si="10" ref="G104:P104">AVERAGE(G101:G102)</f>
        <v>10.374336102004705</v>
      </c>
      <c r="H104" s="8">
        <f t="shared" si="10"/>
        <v>4.022867610857832</v>
      </c>
      <c r="I104" s="8">
        <f t="shared" si="10"/>
        <v>84.4354579162821</v>
      </c>
      <c r="J104" s="8">
        <f t="shared" si="10"/>
        <v>25.56829788978017</v>
      </c>
      <c r="K104" s="8">
        <f t="shared" si="10"/>
        <v>29076.795687795675</v>
      </c>
      <c r="L104" s="8">
        <f t="shared" si="10"/>
        <v>477.50247197292646</v>
      </c>
      <c r="M104" s="8">
        <f t="shared" si="10"/>
        <v>73.95605220378339</v>
      </c>
      <c r="N104" s="8">
        <f t="shared" si="10"/>
        <v>14.476357742749759</v>
      </c>
      <c r="O104" s="8">
        <f t="shared" si="10"/>
        <v>88.18528514247316</v>
      </c>
      <c r="P104" s="9">
        <f t="shared" si="10"/>
        <v>86.92612518618841</v>
      </c>
    </row>
    <row r="105" spans="1:16" ht="12.75">
      <c r="A105" t="s">
        <v>1</v>
      </c>
      <c r="B105" s="4"/>
      <c r="C105" s="4"/>
      <c r="D105" s="10" t="s">
        <v>18</v>
      </c>
      <c r="E105" s="11">
        <f>STDEVP(E101:E102)</f>
        <v>0.03148542403172468</v>
      </c>
      <c r="F105" s="11">
        <f>STDEVP(F101:F102)</f>
        <v>1219.2174934332822</v>
      </c>
      <c r="G105" s="11">
        <f aca="true" t="shared" si="11" ref="G105:P105">STDEVP(G101:G102)</f>
        <v>0.09750822380901397</v>
      </c>
      <c r="H105" s="11">
        <f t="shared" si="11"/>
        <v>0.07418498643898708</v>
      </c>
      <c r="I105" s="11">
        <f t="shared" si="11"/>
        <v>1.9315832822196095</v>
      </c>
      <c r="J105" s="11">
        <f t="shared" si="11"/>
        <v>1.1976742128545954</v>
      </c>
      <c r="K105" s="11">
        <f t="shared" si="11"/>
        <v>117.94946771637434</v>
      </c>
      <c r="L105" s="11">
        <f t="shared" si="11"/>
        <v>2.0073798427345313</v>
      </c>
      <c r="M105" s="11">
        <f t="shared" si="11"/>
        <v>0.23027464312582974</v>
      </c>
      <c r="N105" s="11">
        <f t="shared" si="11"/>
        <v>0.1092146395984132</v>
      </c>
      <c r="O105" s="11">
        <f t="shared" si="11"/>
        <v>3.5994404722473794</v>
      </c>
      <c r="P105" s="12">
        <f t="shared" si="11"/>
        <v>0.8283122018582156</v>
      </c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  <row r="108" spans="2:5" ht="12.75">
      <c r="B108" s="4"/>
      <c r="C108" s="4"/>
      <c r="D108" s="4"/>
      <c r="E108" s="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1">
      <selection activeCell="E36" sqref="E36"/>
    </sheetView>
  </sheetViews>
  <sheetFormatPr defaultColWidth="9.140625" defaultRowHeight="12.75"/>
  <cols>
    <col min="1" max="1" width="10.57421875" style="0" customWidth="1"/>
    <col min="2" max="2" width="7.57421875" style="0" customWidth="1"/>
  </cols>
  <sheetData>
    <row r="1" spans="1:14" ht="12.75">
      <c r="A1" t="s">
        <v>54</v>
      </c>
      <c r="B1" s="4"/>
      <c r="D1" s="19"/>
      <c r="E1" s="20"/>
      <c r="G1" s="20"/>
      <c r="H1" s="20"/>
      <c r="I1" s="19"/>
      <c r="J1" s="19"/>
      <c r="K1" s="20"/>
      <c r="L1" s="20"/>
      <c r="M1" s="20"/>
      <c r="N1" s="20"/>
    </row>
    <row r="2" spans="2:14" ht="12.75">
      <c r="B2" s="4"/>
      <c r="C2" s="21" t="s">
        <v>42</v>
      </c>
      <c r="D2" s="22"/>
      <c r="E2" s="23"/>
      <c r="F2" s="21"/>
      <c r="G2" s="23"/>
      <c r="H2" s="23"/>
      <c r="I2" s="22"/>
      <c r="J2" s="22"/>
      <c r="K2" s="23"/>
      <c r="L2" s="23"/>
      <c r="M2" s="23"/>
      <c r="N2" s="23"/>
    </row>
    <row r="3" spans="1:14" ht="12.75">
      <c r="A3" s="14" t="s">
        <v>22</v>
      </c>
      <c r="B3" s="14" t="s">
        <v>43</v>
      </c>
      <c r="C3" s="15" t="s">
        <v>24</v>
      </c>
      <c r="D3" s="24" t="s">
        <v>3</v>
      </c>
      <c r="E3" s="25" t="s">
        <v>25</v>
      </c>
      <c r="F3" s="15" t="s">
        <v>26</v>
      </c>
      <c r="G3" s="25" t="s">
        <v>4</v>
      </c>
      <c r="H3" s="25" t="s">
        <v>5</v>
      </c>
      <c r="I3" s="24" t="s">
        <v>6</v>
      </c>
      <c r="J3" s="24" t="s">
        <v>7</v>
      </c>
      <c r="K3" s="25" t="s">
        <v>8</v>
      </c>
      <c r="L3" s="25" t="s">
        <v>9</v>
      </c>
      <c r="M3" s="25" t="s">
        <v>10</v>
      </c>
      <c r="N3" s="25" t="s">
        <v>11</v>
      </c>
    </row>
    <row r="4" spans="1:14" ht="12.75">
      <c r="A4" t="s">
        <v>44</v>
      </c>
      <c r="B4" s="4">
        <v>1</v>
      </c>
      <c r="C4" s="51">
        <v>0.7134693877551019</v>
      </c>
      <c r="D4" s="19">
        <v>35519.68489795918</v>
      </c>
      <c r="E4" s="20">
        <v>10.697142857142856</v>
      </c>
      <c r="F4" s="20">
        <v>4.4097959183673465</v>
      </c>
      <c r="G4" s="20">
        <v>86.10775510204083</v>
      </c>
      <c r="H4" s="20">
        <v>26.667755102040818</v>
      </c>
      <c r="I4" s="19">
        <v>30068.434285714284</v>
      </c>
      <c r="J4" s="19">
        <v>482.15836734693875</v>
      </c>
      <c r="K4" s="26">
        <v>74.75755102040816</v>
      </c>
      <c r="L4" s="26">
        <v>15.213061224489794</v>
      </c>
      <c r="M4" s="26">
        <v>90.48979591836735</v>
      </c>
      <c r="N4" s="26">
        <v>87.59020408163265</v>
      </c>
    </row>
    <row r="5" spans="2:14" ht="12.75">
      <c r="B5" s="4">
        <v>2</v>
      </c>
      <c r="C5" s="20">
        <v>0.7727026539086478</v>
      </c>
      <c r="D5" s="19">
        <v>35231.029066618525</v>
      </c>
      <c r="E5" s="20">
        <v>10.66979599205633</v>
      </c>
      <c r="F5" s="20">
        <v>4.341938978154902</v>
      </c>
      <c r="G5" s="20">
        <v>85.74291388337245</v>
      </c>
      <c r="H5" s="20">
        <v>28.8012276584221</v>
      </c>
      <c r="I5" s="19">
        <v>30017.779382560027</v>
      </c>
      <c r="J5" s="19">
        <v>480.8846362159234</v>
      </c>
      <c r="K5" s="26">
        <v>75.38905939700307</v>
      </c>
      <c r="L5" s="26">
        <v>16.30980321357646</v>
      </c>
      <c r="M5" s="26">
        <v>94.21014623578264</v>
      </c>
      <c r="N5" s="26">
        <v>88.16031774688571</v>
      </c>
    </row>
    <row r="6" spans="1:14" ht="12.75">
      <c r="A6" t="s">
        <v>45</v>
      </c>
      <c r="B6" s="4">
        <v>1</v>
      </c>
      <c r="C6" s="20">
        <v>0.8020538243626063</v>
      </c>
      <c r="D6" s="19">
        <v>36643.63668555241</v>
      </c>
      <c r="E6" s="20">
        <v>10.318696883852692</v>
      </c>
      <c r="F6" s="20">
        <v>4.527266288951841</v>
      </c>
      <c r="G6" s="20">
        <v>86.20042492917848</v>
      </c>
      <c r="H6" s="20">
        <v>26.73866855524079</v>
      </c>
      <c r="I6" s="19">
        <v>30110.474504249294</v>
      </c>
      <c r="J6" s="19">
        <v>475.364730878187</v>
      </c>
      <c r="K6" s="26">
        <v>75.09029745042493</v>
      </c>
      <c r="L6" s="26">
        <v>15.385977337110482</v>
      </c>
      <c r="M6" s="26">
        <v>93.59065155807366</v>
      </c>
      <c r="N6" s="26">
        <v>85.54001416430594</v>
      </c>
    </row>
    <row r="7" spans="2:14" ht="12.75">
      <c r="B7" s="4">
        <v>2</v>
      </c>
      <c r="C7" s="20">
        <v>0.7766655160510872</v>
      </c>
      <c r="D7" s="19">
        <v>34953.92474974111</v>
      </c>
      <c r="E7" s="20">
        <v>10.269244045564376</v>
      </c>
      <c r="F7" s="20">
        <v>4.656541249568519</v>
      </c>
      <c r="G7" s="20">
        <v>82.36624093890231</v>
      </c>
      <c r="H7" s="20">
        <v>24.834311356575764</v>
      </c>
      <c r="I7" s="19">
        <v>29190.695547117706</v>
      </c>
      <c r="J7" s="19">
        <v>469.29582326544704</v>
      </c>
      <c r="K7" s="26">
        <v>74.288919571971</v>
      </c>
      <c r="L7" s="26">
        <v>14.292371418709006</v>
      </c>
      <c r="M7" s="26">
        <v>88.57438729720398</v>
      </c>
      <c r="N7" s="26">
        <v>83.60717984121504</v>
      </c>
    </row>
    <row r="8" spans="1:14" ht="12.75">
      <c r="A8" t="s">
        <v>46</v>
      </c>
      <c r="B8" s="4">
        <v>1</v>
      </c>
      <c r="C8" s="20">
        <v>0.8933378196500671</v>
      </c>
      <c r="D8" s="19">
        <v>35761.82873485868</v>
      </c>
      <c r="E8" s="20">
        <v>9.976446837146701</v>
      </c>
      <c r="F8" s="20">
        <v>4.316958277254374</v>
      </c>
      <c r="G8" s="20">
        <v>83.21332436069987</v>
      </c>
      <c r="H8" s="20">
        <v>26.774899057873487</v>
      </c>
      <c r="I8" s="19">
        <v>28752.929004037687</v>
      </c>
      <c r="J8" s="19">
        <v>463.00302826379533</v>
      </c>
      <c r="K8" s="26">
        <v>72.49327052489906</v>
      </c>
      <c r="L8" s="26">
        <v>14.258075370121128</v>
      </c>
      <c r="M8" s="26">
        <v>92.8549798115747</v>
      </c>
      <c r="N8" s="26">
        <v>84.91419919246297</v>
      </c>
    </row>
    <row r="9" spans="2:14" ht="12.75">
      <c r="B9" s="4">
        <v>2</v>
      </c>
      <c r="C9" s="20">
        <v>0.7732588584395182</v>
      </c>
      <c r="D9" s="19">
        <v>37441.539535695585</v>
      </c>
      <c r="E9" s="20">
        <v>10.20946063885495</v>
      </c>
      <c r="F9" s="20">
        <v>4.719846395531507</v>
      </c>
      <c r="G9" s="20">
        <v>86.46709722464652</v>
      </c>
      <c r="H9" s="20">
        <v>28.085180659801015</v>
      </c>
      <c r="I9" s="19">
        <v>29836.86332693315</v>
      </c>
      <c r="J9" s="19">
        <v>475.6554372490836</v>
      </c>
      <c r="K9" s="26">
        <v>75.7985686856345</v>
      </c>
      <c r="L9" s="26">
        <v>15.68511083958806</v>
      </c>
      <c r="M9" s="26">
        <v>95.79507767498691</v>
      </c>
      <c r="N9" s="26">
        <v>86.2349450165823</v>
      </c>
    </row>
    <row r="10" spans="1:14" ht="12.75">
      <c r="A10" t="s">
        <v>47</v>
      </c>
      <c r="B10" s="4">
        <v>1</v>
      </c>
      <c r="C10" s="20">
        <v>0.7580862533692722</v>
      </c>
      <c r="D10" s="19">
        <v>36755.343665768196</v>
      </c>
      <c r="E10" s="20">
        <v>10.038746630727761</v>
      </c>
      <c r="F10" s="20">
        <v>4.433962264150943</v>
      </c>
      <c r="G10" s="20">
        <v>89.03301886792453</v>
      </c>
      <c r="H10" s="20">
        <v>25.955188679245285</v>
      </c>
      <c r="I10" s="19">
        <v>30046.169137466306</v>
      </c>
      <c r="J10" s="19">
        <v>483.8780323450135</v>
      </c>
      <c r="K10" s="26">
        <v>75.35377358490565</v>
      </c>
      <c r="L10" s="26">
        <v>15.432951482479783</v>
      </c>
      <c r="M10" s="26">
        <v>95.02526954177897</v>
      </c>
      <c r="N10" s="26">
        <v>94.71192722371967</v>
      </c>
    </row>
    <row r="11" spans="2:14" ht="12.75">
      <c r="B11" s="4">
        <v>2</v>
      </c>
      <c r="C11" s="20">
        <v>0.794392523364486</v>
      </c>
      <c r="D11" s="19">
        <v>38216.743474057366</v>
      </c>
      <c r="E11" s="20">
        <v>10.623590074121816</v>
      </c>
      <c r="F11" s="20">
        <v>4.4215275539800185</v>
      </c>
      <c r="G11" s="20">
        <v>92.66194005800837</v>
      </c>
      <c r="H11" s="20">
        <v>27.455688043828555</v>
      </c>
      <c r="I11" s="19">
        <v>30500.5462455688</v>
      </c>
      <c r="J11" s="19">
        <v>488.6061875604253</v>
      </c>
      <c r="K11" s="26">
        <v>75.99581050596197</v>
      </c>
      <c r="L11" s="26">
        <v>15.762165646148887</v>
      </c>
      <c r="M11" s="26">
        <v>97.9552046406703</v>
      </c>
      <c r="N11" s="26">
        <v>90.11762810183694</v>
      </c>
    </row>
    <row r="12" spans="1:14" ht="12.75">
      <c r="A12" t="s">
        <v>48</v>
      </c>
      <c r="B12" s="4">
        <v>1</v>
      </c>
      <c r="C12" s="20">
        <v>0.683691611443349</v>
      </c>
      <c r="D12" s="19">
        <v>36974.78099240342</v>
      </c>
      <c r="E12" s="20">
        <v>9.82705673185712</v>
      </c>
      <c r="F12" s="20">
        <v>4.289639566833684</v>
      </c>
      <c r="G12" s="20">
        <v>90.06626798125102</v>
      </c>
      <c r="H12" s="20">
        <v>27.367059964441573</v>
      </c>
      <c r="I12" s="19">
        <v>30035.25456602554</v>
      </c>
      <c r="J12" s="19">
        <v>486.5039599159528</v>
      </c>
      <c r="K12" s="26">
        <v>75.6440924519153</v>
      </c>
      <c r="L12" s="26">
        <v>15.283659285598835</v>
      </c>
      <c r="M12" s="26">
        <v>96.41183125909164</v>
      </c>
      <c r="N12" s="26">
        <v>89.04962017132699</v>
      </c>
    </row>
    <row r="13" spans="2:14" ht="12.75">
      <c r="B13" s="4">
        <v>2</v>
      </c>
      <c r="C13" s="20">
        <v>0.7769945530278757</v>
      </c>
      <c r="D13" s="19">
        <v>39083.09355975649</v>
      </c>
      <c r="E13" s="20">
        <v>10.318808074335148</v>
      </c>
      <c r="F13" s="20">
        <v>4.368792053828901</v>
      </c>
      <c r="G13" s="20">
        <v>93.67190003204101</v>
      </c>
      <c r="H13" s="20">
        <v>27.73470041653316</v>
      </c>
      <c r="I13" s="19">
        <v>30476.411406600444</v>
      </c>
      <c r="J13" s="19">
        <v>492.6337712271708</v>
      </c>
      <c r="K13" s="26">
        <v>75.6872797180391</v>
      </c>
      <c r="L13" s="26">
        <v>15.847484780519064</v>
      </c>
      <c r="M13" s="26">
        <v>99.61710990067286</v>
      </c>
      <c r="N13" s="26">
        <v>90.97244472925344</v>
      </c>
    </row>
    <row r="14" spans="1:14" ht="12.75">
      <c r="A14" t="s">
        <v>49</v>
      </c>
      <c r="B14" s="4">
        <v>1</v>
      </c>
      <c r="C14" s="20">
        <v>0.7914020517830972</v>
      </c>
      <c r="D14" s="19">
        <v>34968.646800195405</v>
      </c>
      <c r="E14" s="20">
        <v>10.276827878195734</v>
      </c>
      <c r="F14" s="20">
        <v>4.097052597296857</v>
      </c>
      <c r="G14" s="20">
        <v>86.36704119850187</v>
      </c>
      <c r="H14" s="20">
        <v>24.370623676925582</v>
      </c>
      <c r="I14" s="19">
        <v>29194.745155512137</v>
      </c>
      <c r="J14" s="19">
        <v>479.5098518156652</v>
      </c>
      <c r="K14" s="26">
        <v>73.72577756065787</v>
      </c>
      <c r="L14" s="26">
        <v>14.58557238234815</v>
      </c>
      <c r="M14" s="26">
        <v>91.78472561472073</v>
      </c>
      <c r="N14" s="26">
        <v>87.75443738804755</v>
      </c>
    </row>
    <row r="15" spans="2:14" ht="12.75">
      <c r="B15" s="4">
        <v>2</v>
      </c>
      <c r="C15" s="20">
        <v>0.7284312037196488</v>
      </c>
      <c r="D15" s="19">
        <v>32530.211813328737</v>
      </c>
      <c r="E15" s="20">
        <v>10.471844325813676</v>
      </c>
      <c r="F15" s="20">
        <v>3.9486826244188054</v>
      </c>
      <c r="G15" s="20">
        <v>82.50387463406234</v>
      </c>
      <c r="H15" s="20">
        <v>26.765972102634752</v>
      </c>
      <c r="I15" s="19">
        <v>28958.846220079213</v>
      </c>
      <c r="J15" s="19">
        <v>475.49509213018774</v>
      </c>
      <c r="K15" s="26">
        <v>74.1863268469089</v>
      </c>
      <c r="L15" s="26">
        <v>14.367143103151369</v>
      </c>
      <c r="M15" s="26">
        <v>84.58584467022558</v>
      </c>
      <c r="N15" s="26">
        <v>86.09781298432927</v>
      </c>
    </row>
    <row r="16" spans="2:14" ht="12.75">
      <c r="B16" s="4"/>
      <c r="D16" s="19"/>
      <c r="E16" s="20"/>
      <c r="G16" s="20"/>
      <c r="H16" s="20"/>
      <c r="I16" s="19"/>
      <c r="J16" s="19"/>
      <c r="K16" s="26"/>
      <c r="L16" s="26"/>
      <c r="M16" s="26"/>
      <c r="N16" s="26"/>
    </row>
    <row r="17" spans="2:14" ht="12.75">
      <c r="B17" s="27" t="s">
        <v>50</v>
      </c>
      <c r="C17" s="28">
        <v>0.41</v>
      </c>
      <c r="D17" s="29">
        <v>75000</v>
      </c>
      <c r="E17" s="30">
        <v>17.7</v>
      </c>
      <c r="F17" s="28">
        <v>0.38</v>
      </c>
      <c r="G17" s="30">
        <v>130</v>
      </c>
      <c r="H17" s="30">
        <v>34.6</v>
      </c>
      <c r="I17" s="29">
        <v>35000</v>
      </c>
      <c r="J17" s="29">
        <v>538</v>
      </c>
      <c r="K17" s="31">
        <v>88</v>
      </c>
      <c r="L17" s="31">
        <v>18.9</v>
      </c>
      <c r="M17" s="31">
        <v>112</v>
      </c>
      <c r="N17" s="32">
        <v>106</v>
      </c>
    </row>
    <row r="18" spans="2:14" ht="12.75">
      <c r="B18" s="33" t="s">
        <v>18</v>
      </c>
      <c r="C18" s="34">
        <v>0.03</v>
      </c>
      <c r="D18" s="35">
        <v>0.06</v>
      </c>
      <c r="E18" s="36">
        <v>0.8</v>
      </c>
      <c r="F18" s="34">
        <v>0.01</v>
      </c>
      <c r="G18" s="36">
        <v>4</v>
      </c>
      <c r="H18" s="36">
        <v>0.7</v>
      </c>
      <c r="I18" s="35">
        <v>0.11</v>
      </c>
      <c r="J18" s="35">
        <v>17</v>
      </c>
      <c r="K18" s="37">
        <v>5</v>
      </c>
      <c r="L18" s="37">
        <v>0.5</v>
      </c>
      <c r="M18" s="37">
        <v>5</v>
      </c>
      <c r="N18" s="38">
        <v>3</v>
      </c>
    </row>
    <row r="19" spans="2:14" ht="12.75">
      <c r="B19" s="4"/>
      <c r="D19" s="19"/>
      <c r="E19" s="20"/>
      <c r="G19" s="20"/>
      <c r="H19" s="20"/>
      <c r="I19" s="19"/>
      <c r="J19" s="19"/>
      <c r="K19" s="20"/>
      <c r="L19" s="20"/>
      <c r="M19" s="20"/>
      <c r="N19" s="20"/>
    </row>
    <row r="20" spans="2:14" ht="12.75">
      <c r="B20" s="4"/>
      <c r="D20" s="19"/>
      <c r="E20" s="20"/>
      <c r="G20" s="20"/>
      <c r="H20" s="20"/>
      <c r="I20" s="19"/>
      <c r="J20" s="19"/>
      <c r="K20" s="20"/>
      <c r="L20" s="20"/>
      <c r="M20" s="20"/>
      <c r="N20" s="20"/>
    </row>
    <row r="21" spans="2:14" ht="12.75">
      <c r="B21" s="4"/>
      <c r="C21" s="21" t="s">
        <v>51</v>
      </c>
      <c r="D21" s="22"/>
      <c r="E21" s="23"/>
      <c r="F21" s="21"/>
      <c r="G21" s="23"/>
      <c r="H21" s="23"/>
      <c r="I21" s="22"/>
      <c r="J21" s="22"/>
      <c r="K21" s="23"/>
      <c r="L21" s="23"/>
      <c r="M21" s="23"/>
      <c r="N21" s="23"/>
    </row>
    <row r="22" spans="1:14" ht="12.75">
      <c r="A22" s="14" t="s">
        <v>22</v>
      </c>
      <c r="B22" s="14" t="s">
        <v>43</v>
      </c>
      <c r="C22" s="15" t="s">
        <v>24</v>
      </c>
      <c r="D22" s="24" t="s">
        <v>3</v>
      </c>
      <c r="E22" s="25" t="s">
        <v>25</v>
      </c>
      <c r="F22" s="15" t="s">
        <v>26</v>
      </c>
      <c r="G22" s="25" t="s">
        <v>4</v>
      </c>
      <c r="H22" s="25" t="s">
        <v>5</v>
      </c>
      <c r="I22" s="24" t="s">
        <v>6</v>
      </c>
      <c r="J22" s="24" t="s">
        <v>7</v>
      </c>
      <c r="K22" s="25" t="s">
        <v>8</v>
      </c>
      <c r="L22" s="25" t="s">
        <v>9</v>
      </c>
      <c r="M22" s="25" t="s">
        <v>10</v>
      </c>
      <c r="N22" s="25" t="s">
        <v>11</v>
      </c>
    </row>
    <row r="23" spans="1:14" ht="12.75">
      <c r="A23" t="s">
        <v>44</v>
      </c>
      <c r="B23" s="4">
        <v>1</v>
      </c>
      <c r="C23" s="26">
        <f aca="true" t="shared" si="0" ref="C23:N23">C4/C17*100</f>
        <v>174.0169238427078</v>
      </c>
      <c r="D23" s="19">
        <f t="shared" si="0"/>
        <v>47.35957986394558</v>
      </c>
      <c r="E23" s="20">
        <f t="shared" si="0"/>
        <v>60.43583535108959</v>
      </c>
      <c r="F23" s="26">
        <f t="shared" si="0"/>
        <v>1160.47261009667</v>
      </c>
      <c r="G23" s="20">
        <f t="shared" si="0"/>
        <v>66.23673469387757</v>
      </c>
      <c r="H23" s="20">
        <f t="shared" si="0"/>
        <v>77.07443671110063</v>
      </c>
      <c r="I23" s="19">
        <f t="shared" si="0"/>
        <v>85.90981224489795</v>
      </c>
      <c r="J23" s="19">
        <f t="shared" si="0"/>
        <v>89.62051437675441</v>
      </c>
      <c r="K23" s="20">
        <f t="shared" si="0"/>
        <v>84.95176252319109</v>
      </c>
      <c r="L23" s="20">
        <f t="shared" si="0"/>
        <v>80.49238743116294</v>
      </c>
      <c r="M23" s="20">
        <f t="shared" si="0"/>
        <v>80.79446064139943</v>
      </c>
      <c r="N23" s="20">
        <f t="shared" si="0"/>
        <v>82.63226800154023</v>
      </c>
    </row>
    <row r="24" spans="2:14" ht="12.75">
      <c r="B24" s="4">
        <v>2</v>
      </c>
      <c r="C24" s="26">
        <f aca="true" t="shared" si="1" ref="C24:N24">C5/C17*100</f>
        <v>188.4640619289385</v>
      </c>
      <c r="D24" s="19">
        <f t="shared" si="1"/>
        <v>46.97470542215803</v>
      </c>
      <c r="E24" s="20">
        <f t="shared" si="1"/>
        <v>60.281333288453844</v>
      </c>
      <c r="F24" s="26">
        <f t="shared" si="1"/>
        <v>1142.6155205670793</v>
      </c>
      <c r="G24" s="20">
        <f t="shared" si="1"/>
        <v>65.9560876025942</v>
      </c>
      <c r="H24" s="20">
        <f t="shared" si="1"/>
        <v>83.24054236538178</v>
      </c>
      <c r="I24" s="19">
        <f t="shared" si="1"/>
        <v>85.7650839501715</v>
      </c>
      <c r="J24" s="19">
        <f t="shared" si="1"/>
        <v>89.38376137842442</v>
      </c>
      <c r="K24" s="20">
        <f t="shared" si="1"/>
        <v>85.66938567841258</v>
      </c>
      <c r="L24" s="20">
        <f t="shared" si="1"/>
        <v>86.29525509828815</v>
      </c>
      <c r="M24" s="20">
        <f t="shared" si="1"/>
        <v>84.11620199623451</v>
      </c>
      <c r="N24" s="20">
        <f t="shared" si="1"/>
        <v>83.17011108196765</v>
      </c>
    </row>
    <row r="25" spans="1:14" ht="12.75">
      <c r="A25" t="s">
        <v>45</v>
      </c>
      <c r="B25" s="4">
        <v>1</v>
      </c>
      <c r="C25" s="26">
        <f aca="true" t="shared" si="2" ref="C25:N25">C6/C17*100</f>
        <v>195.6228839908796</v>
      </c>
      <c r="D25" s="19">
        <f t="shared" si="2"/>
        <v>48.858182247403214</v>
      </c>
      <c r="E25" s="20">
        <f t="shared" si="2"/>
        <v>58.29772250764233</v>
      </c>
      <c r="F25" s="26">
        <f t="shared" si="2"/>
        <v>1191.3858655136426</v>
      </c>
      <c r="G25" s="20">
        <f t="shared" si="2"/>
        <v>66.30801917629114</v>
      </c>
      <c r="H25" s="20">
        <f t="shared" si="2"/>
        <v>77.27938888797917</v>
      </c>
      <c r="I25" s="19">
        <f t="shared" si="2"/>
        <v>86.02992715499799</v>
      </c>
      <c r="J25" s="19">
        <f t="shared" si="2"/>
        <v>88.357756668808</v>
      </c>
      <c r="K25" s="20">
        <f t="shared" si="2"/>
        <v>85.32988346639196</v>
      </c>
      <c r="L25" s="20">
        <f t="shared" si="2"/>
        <v>81.40728749793907</v>
      </c>
      <c r="M25" s="20">
        <f t="shared" si="2"/>
        <v>83.56308174828006</v>
      </c>
      <c r="N25" s="20">
        <f t="shared" si="2"/>
        <v>80.69812657009994</v>
      </c>
    </row>
    <row r="26" spans="2:14" ht="12.75">
      <c r="B26" s="4">
        <v>2</v>
      </c>
      <c r="C26" s="26">
        <f aca="true" t="shared" si="3" ref="C26:N26">C7/C17*100</f>
        <v>189.4306136709969</v>
      </c>
      <c r="D26" s="19">
        <f t="shared" si="3"/>
        <v>46.60523299965482</v>
      </c>
      <c r="E26" s="20">
        <f t="shared" si="3"/>
        <v>58.01832794104167</v>
      </c>
      <c r="F26" s="26">
        <f t="shared" si="3"/>
        <v>1225.4055919917153</v>
      </c>
      <c r="G26" s="20">
        <f t="shared" si="3"/>
        <v>63.358646876078694</v>
      </c>
      <c r="H26" s="20">
        <f t="shared" si="3"/>
        <v>71.77546634848485</v>
      </c>
      <c r="I26" s="19">
        <f t="shared" si="3"/>
        <v>83.40198727747917</v>
      </c>
      <c r="J26" s="19">
        <f t="shared" si="3"/>
        <v>87.22970692666301</v>
      </c>
      <c r="K26" s="20">
        <f t="shared" si="3"/>
        <v>84.41922678633067</v>
      </c>
      <c r="L26" s="20">
        <f t="shared" si="3"/>
        <v>75.62101279740216</v>
      </c>
      <c r="M26" s="20">
        <f t="shared" si="3"/>
        <v>79.08427437250356</v>
      </c>
      <c r="N26" s="20">
        <f t="shared" si="3"/>
        <v>78.87469796341043</v>
      </c>
    </row>
    <row r="27" spans="1:14" ht="12.75">
      <c r="A27" t="s">
        <v>46</v>
      </c>
      <c r="B27" s="4">
        <v>1</v>
      </c>
      <c r="C27" s="26">
        <f aca="true" t="shared" si="4" ref="C27:N27">C8/C17*100</f>
        <v>217.88727308538225</v>
      </c>
      <c r="D27" s="19">
        <f t="shared" si="4"/>
        <v>47.68243831314491</v>
      </c>
      <c r="E27" s="20">
        <f t="shared" si="4"/>
        <v>56.36410642455763</v>
      </c>
      <c r="F27" s="26">
        <f t="shared" si="4"/>
        <v>1136.0416519090456</v>
      </c>
      <c r="G27" s="20">
        <f t="shared" si="4"/>
        <v>64.01024950823067</v>
      </c>
      <c r="H27" s="20">
        <f t="shared" si="4"/>
        <v>77.38410132333378</v>
      </c>
      <c r="I27" s="19">
        <f t="shared" si="4"/>
        <v>82.15122572582196</v>
      </c>
      <c r="J27" s="19">
        <f t="shared" si="4"/>
        <v>86.06004242821474</v>
      </c>
      <c r="K27" s="20">
        <f t="shared" si="4"/>
        <v>82.37871650556711</v>
      </c>
      <c r="L27" s="20">
        <f t="shared" si="4"/>
        <v>75.43955222286311</v>
      </c>
      <c r="M27" s="20">
        <f t="shared" si="4"/>
        <v>82.90623197462025</v>
      </c>
      <c r="N27" s="20">
        <f t="shared" si="4"/>
        <v>80.10773508722922</v>
      </c>
    </row>
    <row r="28" spans="2:14" ht="12.75">
      <c r="B28" s="4">
        <v>2</v>
      </c>
      <c r="C28" s="26">
        <f aca="true" t="shared" si="5" ref="C28:N28">C9/C17*100</f>
        <v>188.5997215706142</v>
      </c>
      <c r="D28" s="19">
        <f t="shared" si="5"/>
        <v>49.92205271426078</v>
      </c>
      <c r="E28" s="20">
        <f t="shared" si="5"/>
        <v>57.68056858110141</v>
      </c>
      <c r="F28" s="26">
        <f t="shared" si="5"/>
        <v>1242.0648409293437</v>
      </c>
      <c r="G28" s="20">
        <f t="shared" si="5"/>
        <v>66.51315171126656</v>
      </c>
      <c r="H28" s="20">
        <f t="shared" si="5"/>
        <v>81.1710423693671</v>
      </c>
      <c r="I28" s="19">
        <f t="shared" si="5"/>
        <v>85.24818093409472</v>
      </c>
      <c r="J28" s="19">
        <f t="shared" si="5"/>
        <v>88.41179131023858</v>
      </c>
      <c r="K28" s="20">
        <f t="shared" si="5"/>
        <v>86.13473714276648</v>
      </c>
      <c r="L28" s="20">
        <f t="shared" si="5"/>
        <v>82.99000444226488</v>
      </c>
      <c r="M28" s="20">
        <f t="shared" si="5"/>
        <v>85.53131935266688</v>
      </c>
      <c r="N28" s="20">
        <f t="shared" si="5"/>
        <v>81.35372171375688</v>
      </c>
    </row>
    <row r="29" spans="1:14" ht="12.75">
      <c r="A29" t="s">
        <v>47</v>
      </c>
      <c r="B29" s="4">
        <v>1</v>
      </c>
      <c r="C29" s="26">
        <f aca="true" t="shared" si="6" ref="C29:N29">C10/C17*100</f>
        <v>184.89908618762735</v>
      </c>
      <c r="D29" s="19">
        <f t="shared" si="6"/>
        <v>49.00712488769093</v>
      </c>
      <c r="E29" s="20">
        <f t="shared" si="6"/>
        <v>56.716082659478886</v>
      </c>
      <c r="F29" s="26">
        <f t="shared" si="6"/>
        <v>1166.832174776564</v>
      </c>
      <c r="G29" s="20">
        <f t="shared" si="6"/>
        <v>68.48693759071118</v>
      </c>
      <c r="H29" s="20">
        <f t="shared" si="6"/>
        <v>75.01499618278984</v>
      </c>
      <c r="I29" s="19">
        <f t="shared" si="6"/>
        <v>85.84619753561802</v>
      </c>
      <c r="J29" s="19">
        <f t="shared" si="6"/>
        <v>89.94015471096904</v>
      </c>
      <c r="K29" s="20">
        <f t="shared" si="6"/>
        <v>85.62928816466552</v>
      </c>
      <c r="L29" s="20">
        <f t="shared" si="6"/>
        <v>81.65582794962849</v>
      </c>
      <c r="M29" s="20">
        <f t="shared" si="6"/>
        <v>84.84399066230264</v>
      </c>
      <c r="N29" s="20">
        <f t="shared" si="6"/>
        <v>89.35087473935818</v>
      </c>
    </row>
    <row r="30" spans="2:14" ht="12.75">
      <c r="B30" s="4">
        <v>2</v>
      </c>
      <c r="C30" s="26">
        <f aca="true" t="shared" si="7" ref="C30:N30">C11/C17*100</f>
        <v>193.75427399133804</v>
      </c>
      <c r="D30" s="19">
        <f t="shared" si="7"/>
        <v>50.95565796540982</v>
      </c>
      <c r="E30" s="20">
        <f t="shared" si="7"/>
        <v>60.02028290464303</v>
      </c>
      <c r="F30" s="26">
        <f t="shared" si="7"/>
        <v>1163.5598826263208</v>
      </c>
      <c r="G30" s="20">
        <f t="shared" si="7"/>
        <v>71.27841542923721</v>
      </c>
      <c r="H30" s="20">
        <f t="shared" si="7"/>
        <v>79.35169954863744</v>
      </c>
      <c r="I30" s="19">
        <f t="shared" si="7"/>
        <v>87.14441784448228</v>
      </c>
      <c r="J30" s="19">
        <f t="shared" si="7"/>
        <v>90.81899397033928</v>
      </c>
      <c r="K30" s="20">
        <f t="shared" si="7"/>
        <v>86.35887557495678</v>
      </c>
      <c r="L30" s="20">
        <f t="shared" si="7"/>
        <v>83.3977018314756</v>
      </c>
      <c r="M30" s="20">
        <f t="shared" si="7"/>
        <v>87.46000414345562</v>
      </c>
      <c r="N30" s="20">
        <f t="shared" si="7"/>
        <v>85.01663028475184</v>
      </c>
    </row>
    <row r="31" spans="1:14" ht="12.75">
      <c r="A31" t="s">
        <v>48</v>
      </c>
      <c r="B31" s="4">
        <v>1</v>
      </c>
      <c r="C31" s="26">
        <f aca="true" t="shared" si="8" ref="C31:N31">C12/C17*100</f>
        <v>166.75405157154856</v>
      </c>
      <c r="D31" s="19">
        <f t="shared" si="8"/>
        <v>49.29970798987123</v>
      </c>
      <c r="E31" s="20">
        <f t="shared" si="8"/>
        <v>55.52009453026622</v>
      </c>
      <c r="F31" s="26">
        <f t="shared" si="8"/>
        <v>1128.8525175878115</v>
      </c>
      <c r="G31" s="20">
        <f t="shared" si="8"/>
        <v>69.28174460096233</v>
      </c>
      <c r="H31" s="20">
        <f t="shared" si="8"/>
        <v>79.09554903017796</v>
      </c>
      <c r="I31" s="19">
        <f t="shared" si="8"/>
        <v>85.81501304578725</v>
      </c>
      <c r="J31" s="19">
        <f t="shared" si="8"/>
        <v>90.42824533753769</v>
      </c>
      <c r="K31" s="20">
        <f t="shared" si="8"/>
        <v>85.95919596808557</v>
      </c>
      <c r="L31" s="20">
        <f t="shared" si="8"/>
        <v>80.8659221460256</v>
      </c>
      <c r="M31" s="20">
        <f t="shared" si="8"/>
        <v>86.08199219561754</v>
      </c>
      <c r="N31" s="20">
        <f t="shared" si="8"/>
        <v>84.00907563332736</v>
      </c>
    </row>
    <row r="32" spans="2:14" ht="12.75">
      <c r="B32" s="4">
        <v>2</v>
      </c>
      <c r="C32" s="26">
        <f aca="true" t="shared" si="9" ref="C32:N32">C13/C17*100</f>
        <v>189.5108665921648</v>
      </c>
      <c r="D32" s="19">
        <f t="shared" si="9"/>
        <v>52.11079141300865</v>
      </c>
      <c r="E32" s="20">
        <f t="shared" si="9"/>
        <v>58.29835070245847</v>
      </c>
      <c r="F32" s="26">
        <f t="shared" si="9"/>
        <v>1149.682119428658</v>
      </c>
      <c r="G32" s="20">
        <f t="shared" si="9"/>
        <v>72.05530771695462</v>
      </c>
      <c r="H32" s="20">
        <f t="shared" si="9"/>
        <v>80.1580936894022</v>
      </c>
      <c r="I32" s="19">
        <f t="shared" si="9"/>
        <v>87.07546116171555</v>
      </c>
      <c r="J32" s="19">
        <f t="shared" si="9"/>
        <v>91.56761546973435</v>
      </c>
      <c r="K32" s="20">
        <f t="shared" si="9"/>
        <v>86.0082724068626</v>
      </c>
      <c r="L32" s="20">
        <f t="shared" si="9"/>
        <v>83.8491258228522</v>
      </c>
      <c r="M32" s="20">
        <f t="shared" si="9"/>
        <v>88.94384812560077</v>
      </c>
      <c r="N32" s="20">
        <f t="shared" si="9"/>
        <v>85.82306106533343</v>
      </c>
    </row>
    <row r="33" spans="1:14" ht="12.75">
      <c r="A33" t="s">
        <v>49</v>
      </c>
      <c r="B33" s="4">
        <v>1</v>
      </c>
      <c r="C33" s="26">
        <f aca="true" t="shared" si="10" ref="C33:N33">C14/C17*100</f>
        <v>193.02489067880418</v>
      </c>
      <c r="D33" s="19">
        <f t="shared" si="10"/>
        <v>46.62486240026054</v>
      </c>
      <c r="E33" s="20">
        <f t="shared" si="10"/>
        <v>58.06117445308324</v>
      </c>
      <c r="F33" s="26">
        <f t="shared" si="10"/>
        <v>1078.1717361307517</v>
      </c>
      <c r="G33" s="20">
        <f t="shared" si="10"/>
        <v>66.43618553730913</v>
      </c>
      <c r="H33" s="20">
        <f t="shared" si="10"/>
        <v>70.43532854602769</v>
      </c>
      <c r="I33" s="19">
        <f t="shared" si="10"/>
        <v>83.41355758717754</v>
      </c>
      <c r="J33" s="19">
        <f t="shared" si="10"/>
        <v>89.12822524454744</v>
      </c>
      <c r="K33" s="20">
        <f t="shared" si="10"/>
        <v>83.77929268256577</v>
      </c>
      <c r="L33" s="20">
        <f t="shared" si="10"/>
        <v>77.17234064734471</v>
      </c>
      <c r="M33" s="20">
        <f t="shared" si="10"/>
        <v>81.95064787028636</v>
      </c>
      <c r="N33" s="20">
        <f t="shared" si="10"/>
        <v>82.78720508306372</v>
      </c>
    </row>
    <row r="34" spans="2:14" ht="12.75">
      <c r="B34" s="4">
        <v>2</v>
      </c>
      <c r="C34" s="26">
        <f aca="true" t="shared" si="11" ref="C34:N34">C15/C17*100</f>
        <v>177.66614724869484</v>
      </c>
      <c r="D34" s="19">
        <f t="shared" si="11"/>
        <v>43.373615751104985</v>
      </c>
      <c r="E34" s="20">
        <f t="shared" si="11"/>
        <v>59.16296229273264</v>
      </c>
      <c r="F34" s="26">
        <f t="shared" si="11"/>
        <v>1039.1270064260016</v>
      </c>
      <c r="G34" s="20">
        <f t="shared" si="11"/>
        <v>63.46451894927873</v>
      </c>
      <c r="H34" s="20">
        <f t="shared" si="11"/>
        <v>77.35830087466691</v>
      </c>
      <c r="I34" s="19">
        <f t="shared" si="11"/>
        <v>82.73956062879775</v>
      </c>
      <c r="J34" s="19">
        <f t="shared" si="11"/>
        <v>88.38198738479326</v>
      </c>
      <c r="K34" s="20">
        <f t="shared" si="11"/>
        <v>84.30264414421465</v>
      </c>
      <c r="L34" s="20">
        <f t="shared" si="11"/>
        <v>76.01663017540407</v>
      </c>
      <c r="M34" s="20">
        <f t="shared" si="11"/>
        <v>75.5230755984157</v>
      </c>
      <c r="N34" s="20">
        <f t="shared" si="11"/>
        <v>81.22435187200874</v>
      </c>
    </row>
    <row r="35" spans="2:14" ht="12.75">
      <c r="B35" s="4"/>
      <c r="D35" s="19"/>
      <c r="E35" s="20"/>
      <c r="G35" s="20"/>
      <c r="H35" s="20"/>
      <c r="I35" s="19"/>
      <c r="J35" s="19"/>
      <c r="K35" s="20"/>
      <c r="L35" s="20"/>
      <c r="M35" s="20"/>
      <c r="N35" s="20"/>
    </row>
    <row r="36" spans="2:14" ht="12.75">
      <c r="B36" s="27" t="s">
        <v>52</v>
      </c>
      <c r="C36" s="39">
        <f aca="true" t="shared" si="12" ref="C36:N36">AVERAGE(C23:C34)</f>
        <v>188.30256619664144</v>
      </c>
      <c r="D36" s="40">
        <f t="shared" si="12"/>
        <v>48.23116266399279</v>
      </c>
      <c r="E36" s="41">
        <f t="shared" si="12"/>
        <v>58.238070136379086</v>
      </c>
      <c r="F36" s="39">
        <f t="shared" si="12"/>
        <v>1152.0176264986337</v>
      </c>
      <c r="G36" s="41">
        <f t="shared" si="12"/>
        <v>66.94883328273268</v>
      </c>
      <c r="H36" s="41">
        <f t="shared" si="12"/>
        <v>77.4449121564458</v>
      </c>
      <c r="I36" s="40">
        <f t="shared" si="12"/>
        <v>85.04503542425347</v>
      </c>
      <c r="J36" s="40">
        <f t="shared" si="12"/>
        <v>89.1107329339187</v>
      </c>
      <c r="K36" s="41">
        <f t="shared" si="12"/>
        <v>85.07677342033425</v>
      </c>
      <c r="L36" s="41">
        <f t="shared" si="12"/>
        <v>80.43358733855426</v>
      </c>
      <c r="M36" s="41">
        <f t="shared" si="12"/>
        <v>83.39992739011528</v>
      </c>
      <c r="N36" s="42">
        <f t="shared" si="12"/>
        <v>82.92065492465397</v>
      </c>
    </row>
    <row r="37" spans="2:14" ht="12.75">
      <c r="B37" s="33" t="s">
        <v>53</v>
      </c>
      <c r="C37" s="43">
        <f aca="true" t="shared" si="13" ref="C37:N37">STDEV(C23:C34)</f>
        <v>12.709500412373178</v>
      </c>
      <c r="D37" s="44">
        <f t="shared" si="13"/>
        <v>2.31457069839251</v>
      </c>
      <c r="E37" s="45">
        <f t="shared" si="13"/>
        <v>1.5565100887362366</v>
      </c>
      <c r="F37" s="43">
        <f t="shared" si="13"/>
        <v>56.045070874572446</v>
      </c>
      <c r="G37" s="45">
        <f t="shared" si="13"/>
        <v>2.8388643607727326</v>
      </c>
      <c r="H37" s="45">
        <f t="shared" si="13"/>
        <v>3.67488267518972</v>
      </c>
      <c r="I37" s="44">
        <f t="shared" si="13"/>
        <v>1.6812610495864138</v>
      </c>
      <c r="J37" s="44">
        <f t="shared" si="13"/>
        <v>1.5416776204463372</v>
      </c>
      <c r="K37" s="45">
        <f t="shared" si="13"/>
        <v>1.1731929404491066</v>
      </c>
      <c r="L37" s="45">
        <f t="shared" si="13"/>
        <v>3.595769372215687</v>
      </c>
      <c r="M37" s="45">
        <f t="shared" si="13"/>
        <v>3.709727133541994</v>
      </c>
      <c r="N37" s="46">
        <f t="shared" si="13"/>
        <v>2.861457140510438</v>
      </c>
    </row>
    <row r="38" spans="2:14" ht="12.75">
      <c r="B38" s="47"/>
      <c r="C38" s="48"/>
      <c r="D38" s="49"/>
      <c r="E38" s="50"/>
      <c r="F38" s="48"/>
      <c r="G38" s="50"/>
      <c r="H38" s="50"/>
      <c r="I38" s="49"/>
      <c r="J38" s="49"/>
      <c r="K38" s="50"/>
      <c r="L38" s="50"/>
      <c r="M38" s="50"/>
      <c r="N38" s="50"/>
    </row>
  </sheetData>
  <printOptions/>
  <pageMargins left="0.75" right="0.75" top="1" bottom="1" header="0.5" footer="0.5"/>
  <pageSetup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mhornber</dc:creator>
  <cp:keywords/>
  <dc:description/>
  <cp:lastModifiedBy>cdavid</cp:lastModifiedBy>
  <cp:lastPrinted>2002-11-22T20:10:24Z</cp:lastPrinted>
  <dcterms:created xsi:type="dcterms:W3CDTF">1999-11-04T17:54:38Z</dcterms:created>
  <dcterms:modified xsi:type="dcterms:W3CDTF">2002-11-22T20:10:26Z</dcterms:modified>
  <cp:category/>
  <cp:version/>
  <cp:contentType/>
  <cp:contentStatus/>
</cp:coreProperties>
</file>