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0380" windowHeight="7815" activeTab="0"/>
  </bookViews>
  <sheets>
    <sheet name="Introduction" sheetId="1" r:id="rId1"/>
    <sheet name="Form and Instructions" sheetId="2" r:id="rId2"/>
    <sheet name="Vaccine Data" sheetId="3" state="hidden" r:id="rId3"/>
  </sheets>
  <definedNames>
    <definedName name="FEDERAL_NDCs">'Vaccine Data'!$B$4:$B$55</definedName>
    <definedName name="Grantee">'Vaccine Data'!$J$4:$J$66</definedName>
  </definedNames>
  <calcPr fullCalcOnLoad="1"/>
</workbook>
</file>

<file path=xl/sharedStrings.xml><?xml version="1.0" encoding="utf-8"?>
<sst xmlns="http://schemas.openxmlformats.org/spreadsheetml/2006/main" count="376" uniqueCount="243">
  <si>
    <t>Vaccine</t>
  </si>
  <si>
    <t>NDC</t>
  </si>
  <si>
    <t>Manufacturer</t>
  </si>
  <si>
    <t>Brand</t>
  </si>
  <si>
    <t>Description</t>
  </si>
  <si>
    <t>Quantity of Doses</t>
  </si>
  <si>
    <t>Name:</t>
  </si>
  <si>
    <t>Telephone:</t>
  </si>
  <si>
    <t>4853 Crumpler Rd</t>
  </si>
  <si>
    <t>vaccinedistributionc@cdc.gov</t>
  </si>
  <si>
    <t>Email:</t>
  </si>
  <si>
    <t>Phone: (901) 367-6982</t>
  </si>
  <si>
    <t>Fax: (901) 366-3825</t>
  </si>
  <si>
    <t>Shipping Contact: Tommy McRae</t>
  </si>
  <si>
    <t>cdc@mckesson.com</t>
  </si>
  <si>
    <t>Grantee Purchase Order Number</t>
  </si>
  <si>
    <t xml:space="preserve">Grantee: </t>
  </si>
  <si>
    <t>Grantee Contact Information:</t>
  </si>
  <si>
    <t>Date the order was placed:</t>
  </si>
  <si>
    <t>Your POB Project Officer</t>
  </si>
  <si>
    <t>State and 317 FA-Funded Bulk Orders</t>
  </si>
  <si>
    <t>Grantees should follow their normal processes for placing bulk orders both within VACMAN and outside of VACMAN.  For vaccines purchased outside of VACMAN, grantees should inform the manufacturers to ship the product to the address below:</t>
  </si>
  <si>
    <t>Sanofi</t>
  </si>
  <si>
    <t>GSK</t>
  </si>
  <si>
    <t>Merck</t>
  </si>
  <si>
    <t>Wyeth</t>
  </si>
  <si>
    <t>HENRY SC</t>
  </si>
  <si>
    <t>DAPTACEL</t>
  </si>
  <si>
    <t>Tripedia</t>
  </si>
  <si>
    <t>Infanrix</t>
  </si>
  <si>
    <t>Pediarix</t>
  </si>
  <si>
    <t>TriHIBit</t>
  </si>
  <si>
    <t>IPOL</t>
  </si>
  <si>
    <t>VAQTA</t>
  </si>
  <si>
    <t>Havrix</t>
  </si>
  <si>
    <t>Twinrix</t>
  </si>
  <si>
    <t>RECOMBIVAX HB</t>
  </si>
  <si>
    <t>ENGERIX-B</t>
  </si>
  <si>
    <t>COMVAX</t>
  </si>
  <si>
    <t>PedvaxHIB</t>
  </si>
  <si>
    <t>ActHIB</t>
  </si>
  <si>
    <t>Gardasil</t>
  </si>
  <si>
    <t>Menactra</t>
  </si>
  <si>
    <t>MMRII</t>
  </si>
  <si>
    <t>Pneumovax</t>
  </si>
  <si>
    <t>Prevnar</t>
  </si>
  <si>
    <t>RotaTeq</t>
  </si>
  <si>
    <t>Tetanus &amp; Diphtheria Toxoids Adsorbed for Adults</t>
  </si>
  <si>
    <t>DECAVAC</t>
  </si>
  <si>
    <t>ADACEL</t>
  </si>
  <si>
    <t>BOOSTRIX</t>
  </si>
  <si>
    <t>DTAP</t>
  </si>
  <si>
    <t>DTAPHBIP</t>
  </si>
  <si>
    <t>DTAP-HIB</t>
  </si>
  <si>
    <t>EIPV</t>
  </si>
  <si>
    <t>HEP A</t>
  </si>
  <si>
    <t>HEP A-AD</t>
  </si>
  <si>
    <t>HEP AB</t>
  </si>
  <si>
    <t>HEP B -A</t>
  </si>
  <si>
    <t>HEP B-PF</t>
  </si>
  <si>
    <t>HEP B-2</t>
  </si>
  <si>
    <t>HEPB-HIB</t>
  </si>
  <si>
    <t>HIB</t>
  </si>
  <si>
    <t>HPV</t>
  </si>
  <si>
    <t>MCV4</t>
  </si>
  <si>
    <t>MMR</t>
  </si>
  <si>
    <t>PNEUMO</t>
  </si>
  <si>
    <t>PNU 7</t>
  </si>
  <si>
    <t>ROTA</t>
  </si>
  <si>
    <t>TD</t>
  </si>
  <si>
    <t>TDAP</t>
  </si>
  <si>
    <t>Varicella</t>
  </si>
  <si>
    <t>Varivax</t>
  </si>
  <si>
    <t>MMR-V</t>
  </si>
  <si>
    <t>ProQuad</t>
  </si>
  <si>
    <t>Zoster</t>
  </si>
  <si>
    <t>Zostavax</t>
  </si>
  <si>
    <t>NDC Duplicate</t>
  </si>
  <si>
    <t>Federal Contract /
Non-Federal Contract</t>
  </si>
  <si>
    <t>10-pack, 1 dose syringes</t>
  </si>
  <si>
    <t>10-pack, 1 dose vials</t>
  </si>
  <si>
    <t>10-pack, 1 dose 2mL tubes</t>
  </si>
  <si>
    <t>Single dose vials</t>
  </si>
  <si>
    <t>10-pack, 5 dose vials</t>
  </si>
  <si>
    <t>10-pack, 1 dose vials or 1-pack, single dose .65 mL vials</t>
  </si>
  <si>
    <t>15 dose vials</t>
  </si>
  <si>
    <t>5-pack, 1 dose vials</t>
  </si>
  <si>
    <t>10 dose vials</t>
  </si>
  <si>
    <t>5-pack, 1 dose syringes</t>
  </si>
  <si>
    <t>In order to ensure proper management of this inventory, McKesson needs to receive information from grantees detailing incoming bulk purchases.  Grantees must complete the form on the next tab to inform McKesson that an order has been placed with a manufacturer.  Failure to include the Excel spreadsheet will delay notification of receipt of vaccine by McKesson to the grantee.  Please read the following instructions prior to completing the form, and read the instructions at the bottom of the form prior to submitting it.</t>
  </si>
  <si>
    <t>Grantee</t>
  </si>
  <si>
    <t>Maryland</t>
  </si>
  <si>
    <t>Chicago</t>
  </si>
  <si>
    <t>California</t>
  </si>
  <si>
    <t>Tennessee</t>
  </si>
  <si>
    <t>Rhode Island</t>
  </si>
  <si>
    <t>Nebraska</t>
  </si>
  <si>
    <t>Oklahoma</t>
  </si>
  <si>
    <t>Hawaii</t>
  </si>
  <si>
    <t>Arizona</t>
  </si>
  <si>
    <t>Alabama</t>
  </si>
  <si>
    <t>Alaska</t>
  </si>
  <si>
    <t>Arkansas</t>
  </si>
  <si>
    <t>Connecticut</t>
  </si>
  <si>
    <t>Delaware</t>
  </si>
  <si>
    <t>District of Columbia</t>
  </si>
  <si>
    <t>Florida</t>
  </si>
  <si>
    <t>Georgia</t>
  </si>
  <si>
    <t>Guam</t>
  </si>
  <si>
    <t>Idaho</t>
  </si>
  <si>
    <t>Illinois</t>
  </si>
  <si>
    <t>Indiana</t>
  </si>
  <si>
    <t>Iowa</t>
  </si>
  <si>
    <t>Kansas</t>
  </si>
  <si>
    <t>Kentucky</t>
  </si>
  <si>
    <t>Louisiana</t>
  </si>
  <si>
    <t>Maine</t>
  </si>
  <si>
    <t>Marshall Islands</t>
  </si>
  <si>
    <t>Massachusetts</t>
  </si>
  <si>
    <t>Michigan</t>
  </si>
  <si>
    <t>Micronesia</t>
  </si>
  <si>
    <t>Minnesota</t>
  </si>
  <si>
    <t>Mississippi</t>
  </si>
  <si>
    <t>Missouri</t>
  </si>
  <si>
    <t>Montana</t>
  </si>
  <si>
    <t>N. Mariana Island</t>
  </si>
  <si>
    <t>Nevada</t>
  </si>
  <si>
    <t>New Hampshire</t>
  </si>
  <si>
    <t>New Jersey</t>
  </si>
  <si>
    <t>New Mexico</t>
  </si>
  <si>
    <t>New York</t>
  </si>
  <si>
    <t>New York City</t>
  </si>
  <si>
    <t>North Carolina</t>
  </si>
  <si>
    <t>North Dakota</t>
  </si>
  <si>
    <t>Ohio</t>
  </si>
  <si>
    <t>Oregon</t>
  </si>
  <si>
    <t>Republic of Palau</t>
  </si>
  <si>
    <t>Pennsylvania</t>
  </si>
  <si>
    <t>Philadelphia</t>
  </si>
  <si>
    <t>Puerto Rico</t>
  </si>
  <si>
    <t>American Samoa</t>
  </si>
  <si>
    <t>San Antonio</t>
  </si>
  <si>
    <t>South Carolina</t>
  </si>
  <si>
    <t>South Dakota</t>
  </si>
  <si>
    <t>Texas</t>
  </si>
  <si>
    <t>3775 Seaport Blvd.</t>
  </si>
  <si>
    <t>West Sacramento, CA   95691</t>
  </si>
  <si>
    <t xml:space="preserve">Fax: (916) 373-5294 </t>
  </si>
  <si>
    <t>Phone: (916) 372-4600</t>
  </si>
  <si>
    <t>Sacramento Distribution Center</t>
  </si>
  <si>
    <t>00005-1970-50</t>
  </si>
  <si>
    <t>00006-4045-41</t>
  </si>
  <si>
    <t>00006-4047-41</t>
  </si>
  <si>
    <t>00006-4681-00</t>
  </si>
  <si>
    <t>00006-4739-00</t>
  </si>
  <si>
    <t>00006-4827-00</t>
  </si>
  <si>
    <t>00006-4831-41</t>
  </si>
  <si>
    <t>00006-4841-00</t>
  </si>
  <si>
    <t>00006-4841-41</t>
  </si>
  <si>
    <t>00006-4897-00</t>
  </si>
  <si>
    <t>00006-4898-00</t>
  </si>
  <si>
    <t>00006-4963-41</t>
  </si>
  <si>
    <t>00006-4981-00</t>
  </si>
  <si>
    <t>00006-4995-00</t>
  </si>
  <si>
    <t>00006-4995-41</t>
  </si>
  <si>
    <t>00006-4999-00</t>
  </si>
  <si>
    <t>14362-0111-01</t>
  </si>
  <si>
    <t>49281-0286-10</t>
  </si>
  <si>
    <t>49281-0291-10</t>
  </si>
  <si>
    <t>49281-0291-83</t>
  </si>
  <si>
    <t>49281-0298-10</t>
  </si>
  <si>
    <t>49281-0400-10</t>
  </si>
  <si>
    <t>49281-0545-05</t>
  </si>
  <si>
    <t>49281-0589-05</t>
  </si>
  <si>
    <t>49281-0597-05</t>
  </si>
  <si>
    <t>49281-0860-10</t>
  </si>
  <si>
    <t>49281-0860-55</t>
  </si>
  <si>
    <t>58160-0810-46</t>
  </si>
  <si>
    <t>58160-0811-11</t>
  </si>
  <si>
    <t>58160-0811-46</t>
  </si>
  <si>
    <t>58160-0815-11</t>
  </si>
  <si>
    <t>58160-0815-46</t>
  </si>
  <si>
    <t>58160-0820-11</t>
  </si>
  <si>
    <t>58160-0820-46</t>
  </si>
  <si>
    <t>58160-0821-11</t>
  </si>
  <si>
    <t>58160-0821-46</t>
  </si>
  <si>
    <t>58160-0825-11</t>
  </si>
  <si>
    <t>58160-0825-46</t>
  </si>
  <si>
    <t>58160-0826-46</t>
  </si>
  <si>
    <t>58160-0826-11</t>
  </si>
  <si>
    <t>58160-0840-11</t>
  </si>
  <si>
    <t>58160-0842-11</t>
  </si>
  <si>
    <t>58160-0842-46</t>
  </si>
  <si>
    <t>1) Save the form as “State and 317 FA Funded Vaccine Purchases for [Grantee Initials] [Date]” and email it to:</t>
  </si>
  <si>
    <t>FLU</t>
  </si>
  <si>
    <t>Fluarix</t>
  </si>
  <si>
    <t>58160-0875-46</t>
  </si>
  <si>
    <t>19515-0885-07</t>
  </si>
  <si>
    <t>FluLaval</t>
  </si>
  <si>
    <t>MedImmune</t>
  </si>
  <si>
    <t>FluMist</t>
  </si>
  <si>
    <t>Sprayer</t>
  </si>
  <si>
    <t>66019-0106-01</t>
  </si>
  <si>
    <t>Fluvirin</t>
  </si>
  <si>
    <t>Novartis</t>
  </si>
  <si>
    <t>single dose T-L syringe, pk of 5</t>
  </si>
  <si>
    <t>5mL multi (10) dose vial, pk of 1</t>
  </si>
  <si>
    <t>Fluzone</t>
  </si>
  <si>
    <t>49281-0008-25</t>
  </si>
  <si>
    <t>.25mL single dose syringe, pk of 10</t>
  </si>
  <si>
    <t>5mL multi (10) dose vial, pkg of 1</t>
  </si>
  <si>
    <t>.5mL single dose syringe, pk of 10</t>
  </si>
  <si>
    <t>49281-0008-50</t>
  </si>
  <si>
    <t>49281-0008-10</t>
  </si>
  <si>
    <t>.5mL single dose vial, pk of 10</t>
  </si>
  <si>
    <t>49281-0382-15</t>
  </si>
  <si>
    <t>5mL 10 dose vial, pk of 1</t>
  </si>
  <si>
    <t>Virgin Islands</t>
  </si>
  <si>
    <t>Utah</t>
  </si>
  <si>
    <t>Vermont</t>
  </si>
  <si>
    <t>Virginia</t>
  </si>
  <si>
    <t>Washington</t>
  </si>
  <si>
    <t>West Virginia</t>
  </si>
  <si>
    <t>Wisconsin</t>
  </si>
  <si>
    <t>Wyoming</t>
  </si>
  <si>
    <t>Shipping Contact: Randy Mohring</t>
  </si>
  <si>
    <t>McKesson Specialty (CDC)</t>
  </si>
  <si>
    <t>Memphis, TN  38141</t>
  </si>
  <si>
    <t>McKesson receives and ships the following vaccines to providers, in addition to the standard Federally contracted vaccine inventory:</t>
  </si>
  <si>
    <t xml:space="preserve">• Non-Federal vaccines and biologicals, which include those vaccine presentations (i.e., NDCs) that are not available on the 
    CDC Federal contract </t>
  </si>
  <si>
    <t xml:space="preserve">• Federal vaccines purchased with state dollars using the Federal contract </t>
  </si>
  <si>
    <t xml:space="preserve">• Vaccine presentations that are available on the CDC Federal contract, but are purchased with state dollars using a 
    non-Federal contract </t>
  </si>
  <si>
    <r>
      <t xml:space="preserve">Federal Contract Vaccines:  </t>
    </r>
    <r>
      <rPr>
        <sz val="10"/>
        <rFont val="Book Antiqua"/>
        <family val="1"/>
      </rPr>
      <t>For vaccines ordered using a Federal contract, and for vaccines that you ordered outside the Federal contract even though they exist on the Federal contract, select the NDC from the drop down list in the "NDC" field of the Federal Contracts section.  The "Vaccine", "Manufacturer", "Brand", and "Description" fields for that NDC will automatically populate with the appropriate information.  However, each grantee will still need to complete the remaining fields as appropriate.</t>
    </r>
  </si>
  <si>
    <r>
      <t xml:space="preserve">Non-Federal Contract Vaccines: </t>
    </r>
    <r>
      <rPr>
        <sz val="10"/>
        <rFont val="Book Antiqua"/>
        <family val="1"/>
      </rPr>
      <t>For vaccines ordered that do not exist on the Federal contract, complete all the fields when filling out the Non-Federal contract section of the form.  These fields do not auto-populate because of the various vaccines and contracts that exist between the grantees and the manufacturers.</t>
    </r>
  </si>
  <si>
    <r>
      <t xml:space="preserve">Federal Purchase Order Number
</t>
    </r>
    <r>
      <rPr>
        <sz val="10"/>
        <color indexed="9"/>
        <rFont val="Arial"/>
        <family val="2"/>
      </rPr>
      <t>If the order was placed in VACMAN, please include the Federal purchase order (PO) number.  The Federal PO number is listed in VACMAN the next business day after the order is transmitted when you do a download.  If the NDC exists on the Federal contract but you ordered it outside of VACMAN using a non-Federal contract, type “did not order in VACMAN”</t>
    </r>
  </si>
  <si>
    <r>
      <t xml:space="preserve">Federal Contract
</t>
    </r>
    <r>
      <rPr>
        <sz val="10"/>
        <rFont val="Arial"/>
        <family val="2"/>
      </rPr>
      <t>Includes: 1) NDCs ordered through VACMAN and 2) NDCs that exist on the Federal contract but you ordered outside of VACMAN using a non-Federal contract</t>
    </r>
  </si>
  <si>
    <r>
      <t xml:space="preserve">Non-Federal Contract
</t>
    </r>
    <r>
      <rPr>
        <sz val="10"/>
        <rFont val="Arial"/>
        <family val="2"/>
      </rPr>
      <t>Includes all vaccines/biologicals that do not exist on Federal contract</t>
    </r>
  </si>
  <si>
    <t>2) Include the form name “State and 317 FA Funded Vaccine Purchases for [Grantee Initials] [Date]” in the 
        subject line of the email.</t>
  </si>
  <si>
    <t>Failure to include the Excel spreadsheet will delay notification of receipt of vaccine by McKesson to the 
        grantee.</t>
  </si>
  <si>
    <t>66521-0111-01</t>
  </si>
  <si>
    <t>66521-0111-10</t>
  </si>
  <si>
    <t>Memphis Distribution Center</t>
  </si>
  <si>
    <t>Colorado</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</si>
</sst>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409]h:mm:ss\ AM/PM"/>
    <numFmt numFmtId="171" formatCode="[$-409]mmmm\ d\,\ yyyy;@"/>
    <numFmt numFmtId="172" formatCode="00000000000"/>
  </numFmts>
  <fonts count="19">
    <font>
      <sz val="10"/>
      <name val="Arial"/>
      <family val="0"/>
    </font>
    <font>
      <b/>
      <sz val="12"/>
      <name val="Arial"/>
      <family val="2"/>
    </font>
    <font>
      <b/>
      <sz val="10"/>
      <color indexed="9"/>
      <name val="Arial"/>
      <family val="2"/>
    </font>
    <font>
      <sz val="8"/>
      <name val="Arial"/>
      <family val="0"/>
    </font>
    <font>
      <i/>
      <sz val="10"/>
      <name val="Arial"/>
      <family val="2"/>
    </font>
    <font>
      <b/>
      <sz val="10"/>
      <name val="Arial"/>
      <family val="0"/>
    </font>
    <font>
      <sz val="11"/>
      <name val="Arial"/>
      <family val="2"/>
    </font>
    <font>
      <u val="single"/>
      <sz val="10"/>
      <color indexed="12"/>
      <name val="Arial"/>
      <family val="0"/>
    </font>
    <font>
      <sz val="10"/>
      <name val="Book Antiqua"/>
      <family val="1"/>
    </font>
    <font>
      <i/>
      <sz val="10"/>
      <color indexed="12"/>
      <name val="Book Antiqua"/>
      <family val="1"/>
    </font>
    <font>
      <u val="single"/>
      <sz val="10"/>
      <color indexed="36"/>
      <name val="Arial"/>
      <family val="0"/>
    </font>
    <font>
      <b/>
      <sz val="13"/>
      <name val="Book Antiqua"/>
      <family val="1"/>
    </font>
    <font>
      <b/>
      <sz val="11"/>
      <name val="Arial"/>
      <family val="2"/>
    </font>
    <font>
      <sz val="10"/>
      <color indexed="8"/>
      <name val="Arial"/>
      <family val="0"/>
    </font>
    <font>
      <b/>
      <sz val="10"/>
      <name val="Book Antiqua"/>
      <family val="1"/>
    </font>
    <font>
      <b/>
      <sz val="13"/>
      <name val="Arial"/>
      <family val="0"/>
    </font>
    <font>
      <b/>
      <i/>
      <sz val="10"/>
      <color indexed="12"/>
      <name val="Book Antiqua"/>
      <family val="1"/>
    </font>
    <font>
      <sz val="8"/>
      <name val="Tahoma"/>
      <family val="2"/>
    </font>
    <font>
      <sz val="10"/>
      <color indexed="9"/>
      <name val="Arial"/>
      <family val="2"/>
    </font>
  </fonts>
  <fills count="8">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1"/>
        <bgColor indexed="64"/>
      </patternFill>
    </fill>
    <fill>
      <patternFill patternType="solid">
        <fgColor indexed="50"/>
        <bgColor indexed="64"/>
      </patternFill>
    </fill>
    <fill>
      <patternFill patternType="solid">
        <fgColor indexed="43"/>
        <bgColor indexed="64"/>
      </patternFill>
    </fill>
    <fill>
      <patternFill patternType="solid">
        <fgColor indexed="41"/>
        <bgColor indexed="64"/>
      </patternFill>
    </fill>
  </fills>
  <borders count="23">
    <border>
      <left/>
      <right/>
      <top/>
      <bottom/>
      <diagonal/>
    </border>
    <border>
      <left style="thin">
        <color indexed="9"/>
      </left>
      <right style="thin">
        <color indexed="9"/>
      </right>
      <top style="thin">
        <color indexed="9"/>
      </top>
      <bottom style="thin">
        <color indexed="9"/>
      </bottom>
    </border>
    <border>
      <left style="thin"/>
      <right style="thin"/>
      <top style="thin"/>
      <bottom style="medium"/>
    </border>
    <border>
      <left style="thin"/>
      <right style="thin"/>
      <top>
        <color indexed="63"/>
      </top>
      <bottom style="thin"/>
    </border>
    <border>
      <left style="thin"/>
      <right style="thin"/>
      <top style="thin"/>
      <bottom style="thin"/>
    </border>
    <border>
      <left style="thin"/>
      <right style="thin"/>
      <top style="thin"/>
      <bottom style="thick"/>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right style="thick"/>
      <top>
        <color indexed="63"/>
      </top>
      <bottom style="thin"/>
    </border>
    <border>
      <left style="thin"/>
      <right style="thick"/>
      <top style="thin"/>
      <bottom style="medium"/>
    </border>
    <border>
      <left style="thin"/>
      <right style="thin"/>
      <top style="medium"/>
      <bottom style="thin"/>
    </border>
    <border>
      <left style="thin"/>
      <right>
        <color indexed="63"/>
      </right>
      <top style="thin"/>
      <bottom style="medium"/>
    </border>
    <border>
      <left style="thin"/>
      <right style="medium"/>
      <top style="medium"/>
      <bottom style="thin"/>
    </border>
    <border>
      <left style="thin"/>
      <right style="medium"/>
      <top>
        <color indexed="63"/>
      </top>
      <bottom style="thin"/>
    </border>
    <border>
      <left style="thin"/>
      <right style="medium"/>
      <top style="thin"/>
      <bottom style="thin"/>
    </border>
    <border>
      <left style="thin"/>
      <right style="medium"/>
      <top style="thin"/>
      <bottom style="thick"/>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thin"/>
      <top>
        <color indexed="63"/>
      </top>
      <bottom style="thick"/>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7" fillId="0" borderId="0" applyNumberFormat="0" applyFill="0" applyBorder="0" applyAlignment="0" applyProtection="0"/>
    <xf numFmtId="0" fontId="13" fillId="0" borderId="0">
      <alignment/>
      <protection/>
    </xf>
    <xf numFmtId="9" fontId="0" fillId="0" borderId="0" applyFont="0" applyFill="0" applyBorder="0" applyAlignment="0" applyProtection="0"/>
  </cellStyleXfs>
  <cellXfs count="93">
    <xf numFmtId="0" fontId="0" fillId="0" borderId="0" xfId="0" applyAlignment="1">
      <alignment/>
    </xf>
    <xf numFmtId="0" fontId="0" fillId="0" borderId="1" xfId="0" applyFont="1" applyBorder="1" applyAlignment="1">
      <alignment horizontal="left" vertical="top"/>
    </xf>
    <xf numFmtId="0" fontId="0" fillId="0" borderId="1" xfId="0" applyFont="1" applyBorder="1" applyAlignment="1">
      <alignment horizontal="left" vertical="top"/>
    </xf>
    <xf numFmtId="0" fontId="0" fillId="0" borderId="1" xfId="0" applyFont="1" applyBorder="1" applyAlignment="1">
      <alignment horizontal="left" vertical="top"/>
    </xf>
    <xf numFmtId="0" fontId="9" fillId="0" borderId="1" xfId="0" applyFont="1" applyBorder="1" applyAlignment="1">
      <alignment wrapText="1"/>
    </xf>
    <xf numFmtId="0" fontId="9" fillId="0" borderId="1" xfId="0" applyFont="1" applyBorder="1" applyAlignment="1">
      <alignment horizontal="left" wrapText="1"/>
    </xf>
    <xf numFmtId="0" fontId="5" fillId="2" borderId="0" xfId="0" applyFont="1" applyFill="1" applyAlignment="1">
      <alignment horizontal="center" wrapText="1"/>
    </xf>
    <xf numFmtId="0" fontId="0" fillId="3" borderId="2" xfId="0" applyFont="1" applyFill="1" applyBorder="1" applyAlignment="1" applyProtection="1">
      <alignment vertical="top"/>
      <protection locked="0"/>
    </xf>
    <xf numFmtId="0" fontId="0" fillId="3" borderId="3" xfId="0" applyFont="1" applyFill="1" applyBorder="1" applyAlignment="1" applyProtection="1">
      <alignment/>
      <protection locked="0"/>
    </xf>
    <xf numFmtId="0" fontId="0" fillId="3" borderId="4" xfId="0" applyFont="1" applyFill="1" applyBorder="1" applyAlignment="1" applyProtection="1">
      <alignment/>
      <protection locked="0"/>
    </xf>
    <xf numFmtId="0" fontId="0" fillId="3" borderId="5" xfId="0" applyFont="1" applyFill="1" applyBorder="1" applyAlignment="1" applyProtection="1">
      <alignment/>
      <protection locked="0"/>
    </xf>
    <xf numFmtId="0" fontId="0" fillId="3" borderId="3" xfId="0" applyFont="1" applyFill="1" applyBorder="1" applyAlignment="1" applyProtection="1">
      <alignment wrapText="1"/>
      <protection locked="0"/>
    </xf>
    <xf numFmtId="0" fontId="0" fillId="3" borderId="4" xfId="0" applyFont="1" applyFill="1" applyBorder="1" applyAlignment="1" applyProtection="1">
      <alignment wrapText="1"/>
      <protection locked="0"/>
    </xf>
    <xf numFmtId="0" fontId="0" fillId="3" borderId="5" xfId="0" applyFont="1" applyFill="1" applyBorder="1" applyAlignment="1" applyProtection="1">
      <alignment wrapText="1"/>
      <protection locked="0"/>
    </xf>
    <xf numFmtId="0" fontId="1" fillId="3" borderId="0" xfId="0" applyFont="1" applyFill="1" applyAlignment="1" applyProtection="1">
      <alignment horizontal="left"/>
      <protection locked="0"/>
    </xf>
    <xf numFmtId="0" fontId="0" fillId="3" borderId="0" xfId="0" applyFill="1" applyBorder="1" applyAlignment="1" applyProtection="1">
      <alignment/>
      <protection locked="0"/>
    </xf>
    <xf numFmtId="3" fontId="0" fillId="3" borderId="0" xfId="0" applyNumberFormat="1" applyFill="1" applyBorder="1" applyAlignment="1" applyProtection="1">
      <alignment/>
      <protection locked="0"/>
    </xf>
    <xf numFmtId="0" fontId="0" fillId="3" borderId="0" xfId="0" applyFill="1" applyAlignment="1" applyProtection="1">
      <alignment/>
      <protection locked="0"/>
    </xf>
    <xf numFmtId="0" fontId="6" fillId="3" borderId="0" xfId="0" applyFont="1" applyFill="1" applyAlignment="1" applyProtection="1">
      <alignment horizontal="right"/>
      <protection locked="0"/>
    </xf>
    <xf numFmtId="0" fontId="6" fillId="3" borderId="0" xfId="0" applyFont="1" applyFill="1" applyAlignment="1" applyProtection="1">
      <alignment horizontal="right"/>
      <protection locked="0"/>
    </xf>
    <xf numFmtId="0" fontId="6" fillId="3" borderId="0" xfId="0" applyFont="1" applyFill="1" applyAlignment="1" applyProtection="1">
      <alignment horizontal="left"/>
      <protection locked="0"/>
    </xf>
    <xf numFmtId="0" fontId="1" fillId="3" borderId="0" xfId="0" applyFont="1" applyFill="1" applyBorder="1" applyAlignment="1" applyProtection="1">
      <alignment horizontal="left"/>
      <protection locked="0"/>
    </xf>
    <xf numFmtId="0" fontId="5" fillId="3" borderId="0" xfId="0" applyFont="1" applyFill="1" applyAlignment="1" applyProtection="1">
      <alignment/>
      <protection locked="0"/>
    </xf>
    <xf numFmtId="0" fontId="0" fillId="3" borderId="0" xfId="0" applyFont="1" applyFill="1" applyAlignment="1" applyProtection="1">
      <alignment/>
      <protection locked="0"/>
    </xf>
    <xf numFmtId="171" fontId="3" fillId="3" borderId="0" xfId="21" applyNumberFormat="1" applyFont="1" applyFill="1" applyBorder="1" applyAlignment="1" applyProtection="1">
      <alignment horizontal="left"/>
      <protection locked="0"/>
    </xf>
    <xf numFmtId="0" fontId="0" fillId="3" borderId="0" xfId="0" applyFont="1" applyFill="1" applyAlignment="1" applyProtection="1">
      <alignment/>
      <protection locked="0"/>
    </xf>
    <xf numFmtId="0" fontId="0" fillId="3" borderId="0" xfId="0" applyFont="1" applyFill="1" applyBorder="1" applyAlignment="1" applyProtection="1">
      <alignment/>
      <protection locked="0"/>
    </xf>
    <xf numFmtId="0" fontId="12" fillId="3" borderId="0" xfId="0" applyFont="1" applyFill="1" applyAlignment="1" applyProtection="1">
      <alignment/>
      <protection locked="0"/>
    </xf>
    <xf numFmtId="0" fontId="4" fillId="3" borderId="0" xfId="0" applyFont="1" applyFill="1" applyAlignment="1" applyProtection="1">
      <alignment/>
      <protection locked="0"/>
    </xf>
    <xf numFmtId="0" fontId="8" fillId="3" borderId="6" xfId="0" applyFont="1" applyFill="1" applyBorder="1" applyAlignment="1">
      <alignment wrapText="1"/>
    </xf>
    <xf numFmtId="0" fontId="0" fillId="3" borderId="7" xfId="0" applyFont="1" applyFill="1" applyBorder="1" applyAlignment="1">
      <alignment horizontal="left" vertical="top"/>
    </xf>
    <xf numFmtId="3" fontId="0" fillId="3" borderId="3" xfId="0" applyNumberFormat="1" applyFont="1" applyFill="1" applyBorder="1" applyAlignment="1" applyProtection="1">
      <alignment vertical="top"/>
      <protection locked="0"/>
    </xf>
    <xf numFmtId="3" fontId="0" fillId="3" borderId="2" xfId="0" applyNumberFormat="1" applyFont="1" applyFill="1" applyBorder="1" applyAlignment="1" applyProtection="1">
      <alignment vertical="top"/>
      <protection locked="0"/>
    </xf>
    <xf numFmtId="14" fontId="12" fillId="3" borderId="4" xfId="0" applyNumberFormat="1" applyFont="1" applyFill="1" applyBorder="1" applyAlignment="1" applyProtection="1">
      <alignment horizontal="center"/>
      <protection locked="0"/>
    </xf>
    <xf numFmtId="3" fontId="0" fillId="3" borderId="5" xfId="0" applyNumberFormat="1" applyFont="1" applyFill="1" applyBorder="1" applyAlignment="1" applyProtection="1">
      <alignment vertical="top"/>
      <protection locked="0"/>
    </xf>
    <xf numFmtId="0" fontId="16" fillId="0" borderId="1" xfId="0" applyFont="1" applyBorder="1" applyAlignment="1">
      <alignment horizontal="left" wrapText="1"/>
    </xf>
    <xf numFmtId="1" fontId="0" fillId="3" borderId="3" xfId="0" applyNumberFormat="1" applyFont="1" applyFill="1" applyBorder="1" applyAlignment="1" applyProtection="1">
      <alignment vertical="top" wrapText="1"/>
      <protection locked="0"/>
    </xf>
    <xf numFmtId="1" fontId="0" fillId="3" borderId="8" xfId="15" applyNumberFormat="1" applyFont="1" applyFill="1" applyBorder="1" applyAlignment="1" applyProtection="1">
      <alignment vertical="top" wrapText="1"/>
      <protection locked="0"/>
    </xf>
    <xf numFmtId="1" fontId="0" fillId="3" borderId="2" xfId="0" applyNumberFormat="1" applyFont="1" applyFill="1" applyBorder="1" applyAlignment="1" applyProtection="1">
      <alignment vertical="top" wrapText="1"/>
      <protection locked="0"/>
    </xf>
    <xf numFmtId="1" fontId="0" fillId="3" borderId="9" xfId="15" applyNumberFormat="1" applyFont="1" applyFill="1" applyBorder="1" applyAlignment="1" applyProtection="1">
      <alignment vertical="top" wrapText="1"/>
      <protection locked="0"/>
    </xf>
    <xf numFmtId="0" fontId="0" fillId="3" borderId="2" xfId="0" applyNumberFormat="1" applyFont="1" applyFill="1" applyBorder="1" applyAlignment="1" applyProtection="1">
      <alignment vertical="top" wrapText="1"/>
      <protection/>
    </xf>
    <xf numFmtId="0" fontId="1" fillId="3" borderId="0" xfId="0" applyFont="1" applyFill="1" applyBorder="1" applyAlignment="1" applyProtection="1">
      <alignment horizontal="center"/>
      <protection locked="0"/>
    </xf>
    <xf numFmtId="14" fontId="12" fillId="3" borderId="0" xfId="0" applyNumberFormat="1" applyFont="1" applyFill="1" applyBorder="1" applyAlignment="1" applyProtection="1">
      <alignment horizontal="center"/>
      <protection locked="0"/>
    </xf>
    <xf numFmtId="0" fontId="0" fillId="3" borderId="0" xfId="0" applyFill="1" applyBorder="1" applyAlignment="1" applyProtection="1">
      <alignment/>
      <protection locked="0"/>
    </xf>
    <xf numFmtId="0" fontId="0" fillId="3" borderId="7" xfId="0" applyFont="1" applyFill="1" applyBorder="1" applyAlignment="1">
      <alignment horizontal="left" vertical="top"/>
    </xf>
    <xf numFmtId="0" fontId="0" fillId="3" borderId="10" xfId="0" applyFont="1" applyFill="1" applyBorder="1" applyAlignment="1" applyProtection="1">
      <alignment vertical="top"/>
      <protection locked="0"/>
    </xf>
    <xf numFmtId="0" fontId="0" fillId="3" borderId="4" xfId="0" applyFont="1" applyFill="1" applyBorder="1" applyAlignment="1" applyProtection="1">
      <alignment vertical="top"/>
      <protection locked="0"/>
    </xf>
    <xf numFmtId="0" fontId="2" fillId="4" borderId="11" xfId="0" applyFont="1" applyFill="1" applyBorder="1" applyAlignment="1" applyProtection="1">
      <alignment horizontal="center" vertical="center" wrapText="1"/>
      <protection locked="0"/>
    </xf>
    <xf numFmtId="0" fontId="2" fillId="4" borderId="2" xfId="0" applyFont="1" applyFill="1" applyBorder="1" applyAlignment="1" applyProtection="1">
      <alignment horizontal="center" vertical="center" wrapText="1"/>
      <protection locked="0"/>
    </xf>
    <xf numFmtId="0" fontId="2" fillId="4" borderId="9" xfId="0" applyFont="1" applyFill="1" applyBorder="1" applyAlignment="1" applyProtection="1">
      <alignment horizontal="center" vertical="center" wrapText="1"/>
      <protection locked="0"/>
    </xf>
    <xf numFmtId="0" fontId="0" fillId="3" borderId="10" xfId="0" applyNumberFormat="1" applyFont="1" applyFill="1" applyBorder="1" applyAlignment="1" applyProtection="1">
      <alignment vertical="top" wrapText="1"/>
      <protection/>
    </xf>
    <xf numFmtId="0" fontId="0" fillId="3" borderId="4" xfId="0" applyNumberFormat="1" applyFont="1" applyFill="1" applyBorder="1" applyAlignment="1" applyProtection="1">
      <alignment vertical="top" wrapText="1"/>
      <protection/>
    </xf>
    <xf numFmtId="1" fontId="0" fillId="3" borderId="12" xfId="0" applyNumberFormat="1" applyFont="1" applyFill="1" applyBorder="1" applyAlignment="1" applyProtection="1">
      <alignment wrapText="1"/>
      <protection locked="0"/>
    </xf>
    <xf numFmtId="1" fontId="0" fillId="3" borderId="13" xfId="0" applyNumberFormat="1" applyFont="1" applyFill="1" applyBorder="1" applyAlignment="1" applyProtection="1">
      <alignment wrapText="1"/>
      <protection locked="0"/>
    </xf>
    <xf numFmtId="1" fontId="0" fillId="3" borderId="14" xfId="0" applyNumberFormat="1" applyFont="1" applyFill="1" applyBorder="1" applyAlignment="1" applyProtection="1">
      <alignment wrapText="1"/>
      <protection locked="0"/>
    </xf>
    <xf numFmtId="1" fontId="0" fillId="3" borderId="15" xfId="0" applyNumberFormat="1" applyFont="1" applyFill="1" applyBorder="1" applyAlignment="1" applyProtection="1">
      <alignment wrapText="1"/>
      <protection locked="0"/>
    </xf>
    <xf numFmtId="0" fontId="5" fillId="2" borderId="0" xfId="0" applyFont="1" applyFill="1" applyAlignment="1">
      <alignment/>
    </xf>
    <xf numFmtId="172" fontId="0" fillId="3" borderId="3" xfId="0" applyNumberFormat="1" applyFont="1" applyFill="1" applyBorder="1" applyAlignment="1" applyProtection="1">
      <alignment horizontal="left"/>
      <protection locked="0"/>
    </xf>
    <xf numFmtId="172" fontId="0" fillId="3" borderId="4" xfId="0" applyNumberFormat="1" applyFont="1" applyFill="1" applyBorder="1" applyAlignment="1" applyProtection="1">
      <alignment horizontal="left"/>
      <protection locked="0"/>
    </xf>
    <xf numFmtId="172" fontId="0" fillId="3" borderId="5" xfId="0" applyNumberFormat="1" applyFont="1" applyFill="1" applyBorder="1" applyAlignment="1" applyProtection="1">
      <alignment horizontal="left"/>
      <protection locked="0"/>
    </xf>
    <xf numFmtId="0" fontId="0" fillId="5" borderId="0" xfId="0" applyFont="1" applyFill="1" applyAlignment="1">
      <alignment wrapText="1"/>
    </xf>
    <xf numFmtId="0" fontId="0" fillId="5" borderId="0" xfId="0" applyFill="1" applyAlignment="1">
      <alignment/>
    </xf>
    <xf numFmtId="0" fontId="0" fillId="6" borderId="0" xfId="0" applyFont="1" applyFill="1" applyAlignment="1">
      <alignment wrapText="1"/>
    </xf>
    <xf numFmtId="0" fontId="0" fillId="6" borderId="0" xfId="0" applyFont="1" applyFill="1" applyAlignment="1">
      <alignment wrapText="1"/>
    </xf>
    <xf numFmtId="0" fontId="0" fillId="6" borderId="0" xfId="0" applyFill="1" applyAlignment="1">
      <alignment/>
    </xf>
    <xf numFmtId="0" fontId="0" fillId="6" borderId="0" xfId="0" applyFont="1" applyFill="1" applyAlignment="1">
      <alignment/>
    </xf>
    <xf numFmtId="0" fontId="0" fillId="5" borderId="0" xfId="0" applyFill="1" applyAlignment="1">
      <alignment wrapText="1"/>
    </xf>
    <xf numFmtId="0" fontId="0" fillId="7" borderId="0" xfId="0" applyFont="1" applyFill="1" applyAlignment="1">
      <alignment wrapText="1"/>
    </xf>
    <xf numFmtId="0" fontId="0" fillId="7" borderId="0" xfId="0" applyFill="1" applyAlignment="1">
      <alignment wrapText="1"/>
    </xf>
    <xf numFmtId="0" fontId="0" fillId="7" borderId="0" xfId="0" applyFill="1" applyAlignment="1">
      <alignment/>
    </xf>
    <xf numFmtId="0" fontId="0" fillId="7" borderId="0" xfId="0" applyFont="1" applyFill="1" applyAlignment="1">
      <alignment wrapText="1"/>
    </xf>
    <xf numFmtId="0" fontId="0" fillId="7" borderId="0" xfId="0" applyFont="1" applyFill="1" applyBorder="1" applyAlignment="1">
      <alignment wrapText="1"/>
    </xf>
    <xf numFmtId="0" fontId="14" fillId="0" borderId="6" xfId="0" applyFont="1" applyBorder="1" applyAlignment="1">
      <alignment horizontal="left" wrapText="1" indent="2"/>
    </xf>
    <xf numFmtId="0" fontId="0" fillId="0" borderId="7" xfId="0" applyBorder="1" applyAlignment="1">
      <alignment horizontal="left"/>
    </xf>
    <xf numFmtId="0" fontId="8" fillId="0" borderId="6" xfId="0" applyFont="1" applyBorder="1" applyAlignment="1">
      <alignment wrapText="1"/>
    </xf>
    <xf numFmtId="0" fontId="0" fillId="0" borderId="7" xfId="0" applyBorder="1" applyAlignment="1">
      <alignment wrapText="1"/>
    </xf>
    <xf numFmtId="0" fontId="0" fillId="0" borderId="7" xfId="0" applyFont="1" applyBorder="1" applyAlignment="1">
      <alignment horizontal="left" vertical="top" wrapText="1"/>
    </xf>
    <xf numFmtId="0" fontId="0" fillId="0" borderId="7" xfId="0" applyFont="1" applyBorder="1" applyAlignment="1">
      <alignment horizontal="left" vertical="top"/>
    </xf>
    <xf numFmtId="0" fontId="8" fillId="0" borderId="6" xfId="0" applyFont="1" applyBorder="1" applyAlignment="1">
      <alignment horizontal="left" wrapText="1" indent="2"/>
    </xf>
    <xf numFmtId="0" fontId="0" fillId="0" borderId="7" xfId="0" applyBorder="1" applyAlignment="1">
      <alignment horizontal="left" indent="2"/>
    </xf>
    <xf numFmtId="0" fontId="11" fillId="0" borderId="6" xfId="0" applyFont="1" applyBorder="1" applyAlignment="1">
      <alignment horizontal="center" wrapText="1"/>
    </xf>
    <xf numFmtId="0" fontId="15" fillId="0" borderId="7" xfId="0" applyFont="1" applyBorder="1" applyAlignment="1">
      <alignment horizontal="center" vertical="top"/>
    </xf>
    <xf numFmtId="0" fontId="5" fillId="3" borderId="16" xfId="0" applyFont="1" applyFill="1" applyBorder="1" applyAlignment="1" applyProtection="1">
      <alignment horizontal="center" vertical="center" wrapText="1"/>
      <protection/>
    </xf>
    <xf numFmtId="0" fontId="2" fillId="3" borderId="17" xfId="0" applyFont="1" applyFill="1" applyBorder="1" applyAlignment="1" applyProtection="1">
      <alignment horizontal="center" vertical="center" wrapText="1"/>
      <protection/>
    </xf>
    <xf numFmtId="0" fontId="2" fillId="3" borderId="18" xfId="0" applyFont="1" applyFill="1" applyBorder="1" applyAlignment="1" applyProtection="1">
      <alignment horizontal="center" vertical="center" wrapText="1"/>
      <protection/>
    </xf>
    <xf numFmtId="0" fontId="2" fillId="3" borderId="19" xfId="0" applyFont="1" applyFill="1" applyBorder="1" applyAlignment="1" applyProtection="1">
      <alignment horizontal="center" vertical="center" wrapText="1"/>
      <protection/>
    </xf>
    <xf numFmtId="0" fontId="12" fillId="3" borderId="0" xfId="0" applyFont="1" applyFill="1" applyAlignment="1" applyProtection="1">
      <alignment wrapText="1"/>
      <protection locked="0"/>
    </xf>
    <xf numFmtId="0" fontId="0" fillId="0" borderId="0" xfId="0" applyAlignment="1" applyProtection="1">
      <alignment wrapText="1"/>
      <protection locked="0"/>
    </xf>
    <xf numFmtId="0" fontId="1" fillId="3" borderId="20" xfId="0" applyFont="1" applyFill="1" applyBorder="1" applyAlignment="1" applyProtection="1">
      <alignment horizontal="center"/>
      <protection locked="0"/>
    </xf>
    <xf numFmtId="0" fontId="0" fillId="0" borderId="21" xfId="0" applyBorder="1" applyAlignment="1" applyProtection="1">
      <alignment/>
      <protection locked="0"/>
    </xf>
    <xf numFmtId="0" fontId="0" fillId="0" borderId="22" xfId="0" applyBorder="1" applyAlignment="1" applyProtection="1">
      <alignment/>
      <protection locked="0"/>
    </xf>
    <xf numFmtId="0" fontId="12" fillId="3" borderId="0" xfId="0" applyFont="1" applyFill="1" applyAlignment="1" applyProtection="1">
      <alignment horizontal="left" wrapText="1" indent="3"/>
      <protection locked="0"/>
    </xf>
    <xf numFmtId="0" fontId="0" fillId="0" borderId="0" xfId="0" applyAlignment="1" applyProtection="1">
      <alignment horizontal="left" wrapText="1" indent="3"/>
      <protection locked="0"/>
    </xf>
  </cellXfs>
  <cellStyles count="9">
    <cellStyle name="Normal" xfId="0"/>
    <cellStyle name="Comma" xfId="15"/>
    <cellStyle name="Comma [0]" xfId="16"/>
    <cellStyle name="Currency" xfId="17"/>
    <cellStyle name="Currency [0]" xfId="18"/>
    <cellStyle name="Followed Hyperlink" xfId="19"/>
    <cellStyle name="Hyperlink" xfId="20"/>
    <cellStyle name="Normal_Book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933450</xdr:colOff>
      <xdr:row>0</xdr:row>
      <xdr:rowOff>47625</xdr:rowOff>
    </xdr:from>
    <xdr:to>
      <xdr:col>1</xdr:col>
      <xdr:colOff>3810000</xdr:colOff>
      <xdr:row>1</xdr:row>
      <xdr:rowOff>38100</xdr:rowOff>
    </xdr:to>
    <xdr:pic>
      <xdr:nvPicPr>
        <xdr:cNvPr id="1" name="Picture 3"/>
        <xdr:cNvPicPr preferRelativeResize="1">
          <a:picLocks noChangeAspect="1"/>
        </xdr:cNvPicPr>
      </xdr:nvPicPr>
      <xdr:blipFill>
        <a:blip r:embed="rId1"/>
        <a:stretch>
          <a:fillRect/>
        </a:stretch>
      </xdr:blipFill>
      <xdr:spPr>
        <a:xfrm>
          <a:off x="933450" y="47625"/>
          <a:ext cx="5600700" cy="523875"/>
        </a:xfrm>
        <a:prstGeom prst="rect">
          <a:avLst/>
        </a:prstGeom>
        <a:noFill/>
        <a:ln w="9525" cmpd="sng">
          <a:noFill/>
        </a:ln>
      </xdr:spPr>
    </xdr:pic>
    <xdr:clientData/>
  </xdr:twoCellAnchor>
</xdr:wsDr>
</file>

<file path=xl/tables/table1.xml><?xml version="1.0" encoding="utf-8"?>
<table xmlns="http://schemas.openxmlformats.org/spreadsheetml/2006/main" id="3" name="List1" displayName="List1" ref="B3:G55" totalsRowShown="0">
  <autoFilter ref="B3:G55"/>
  <tableColumns count="6">
    <tableColumn id="1" name="NDC"/>
    <tableColumn id="2" name="Vaccine"/>
    <tableColumn id="3" name="Brand"/>
    <tableColumn id="4" name="Manufacturer"/>
    <tableColumn id="5" name="Description"/>
    <tableColumn id="6" name="NDC Duplicate"/>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vaccinedistributionc@cdc.gov" TargetMode="External" /><Relationship Id="rId2" Type="http://schemas.openxmlformats.org/officeDocument/2006/relationships/hyperlink" Target="mailto:cdc@mckesson.co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33"/>
  <sheetViews>
    <sheetView tabSelected="1" workbookViewId="0" topLeftCell="A1">
      <selection activeCell="A1" sqref="A1:B1"/>
    </sheetView>
  </sheetViews>
  <sheetFormatPr defaultColWidth="9.140625" defaultRowHeight="12.75"/>
  <cols>
    <col min="1" max="1" width="40.8515625" style="1" customWidth="1"/>
    <col min="2" max="2" width="68.421875" style="1" customWidth="1"/>
    <col min="3" max="8" width="9.140625" style="1" customWidth="1"/>
    <col min="9" max="9" width="48.421875" style="1" customWidth="1"/>
    <col min="10" max="16384" width="9.140625" style="1" customWidth="1"/>
  </cols>
  <sheetData>
    <row r="1" spans="1:2" ht="42" customHeight="1">
      <c r="A1" s="74"/>
      <c r="B1" s="77"/>
    </row>
    <row r="2" spans="1:2" ht="27" customHeight="1">
      <c r="A2" s="74"/>
      <c r="B2" s="77"/>
    </row>
    <row r="3" spans="1:2" ht="16.5">
      <c r="A3" s="80" t="s">
        <v>20</v>
      </c>
      <c r="B3" s="81"/>
    </row>
    <row r="4" spans="1:2" ht="13.5">
      <c r="A4" s="74"/>
      <c r="B4" s="77"/>
    </row>
    <row r="5" spans="1:2" ht="27" customHeight="1">
      <c r="A5" s="74" t="s">
        <v>228</v>
      </c>
      <c r="B5" s="77"/>
    </row>
    <row r="6" spans="1:2" ht="10.5" customHeight="1">
      <c r="A6" s="29"/>
      <c r="B6" s="30"/>
    </row>
    <row r="7" spans="1:2" ht="26.25" customHeight="1">
      <c r="A7" s="78" t="s">
        <v>229</v>
      </c>
      <c r="B7" s="79"/>
    </row>
    <row r="8" spans="1:2" ht="15" customHeight="1">
      <c r="A8" s="78" t="s">
        <v>230</v>
      </c>
      <c r="B8" s="79"/>
    </row>
    <row r="9" spans="1:2" ht="28.5" customHeight="1">
      <c r="A9" s="78" t="s">
        <v>231</v>
      </c>
      <c r="B9" s="79"/>
    </row>
    <row r="10" spans="1:2" ht="13.5">
      <c r="A10" s="74"/>
      <c r="B10" s="77"/>
    </row>
    <row r="11" spans="1:2" ht="67.5" customHeight="1">
      <c r="A11" s="74" t="s">
        <v>89</v>
      </c>
      <c r="B11" s="76"/>
    </row>
    <row r="12" spans="1:2" s="2" customFormat="1" ht="13.5">
      <c r="A12" s="74"/>
      <c r="B12" s="77"/>
    </row>
    <row r="13" spans="1:2" s="2" customFormat="1" ht="65.25" customHeight="1">
      <c r="A13" s="72" t="s">
        <v>232</v>
      </c>
      <c r="B13" s="73"/>
    </row>
    <row r="14" spans="1:2" s="2" customFormat="1" ht="15">
      <c r="A14" s="72"/>
      <c r="B14" s="73"/>
    </row>
    <row r="15" spans="1:2" s="2" customFormat="1" ht="42.75" customHeight="1">
      <c r="A15" s="72" t="s">
        <v>233</v>
      </c>
      <c r="B15" s="73"/>
    </row>
    <row r="16" spans="1:2" s="2" customFormat="1" ht="13.5">
      <c r="A16" s="29"/>
      <c r="B16" s="44"/>
    </row>
    <row r="17" spans="1:2" s="3" customFormat="1" ht="26.25" customHeight="1">
      <c r="A17" s="74" t="s">
        <v>21</v>
      </c>
      <c r="B17" s="75"/>
    </row>
    <row r="18" s="3" customFormat="1" ht="15">
      <c r="A18" s="5"/>
    </row>
    <row r="19" spans="1:2" s="3" customFormat="1" ht="13.5">
      <c r="A19" s="35" t="s">
        <v>241</v>
      </c>
      <c r="B19" s="35" t="s">
        <v>149</v>
      </c>
    </row>
    <row r="20" spans="1:2" s="3" customFormat="1" ht="15">
      <c r="A20" s="4" t="s">
        <v>226</v>
      </c>
      <c r="B20" s="4" t="s">
        <v>226</v>
      </c>
    </row>
    <row r="21" spans="1:2" s="3" customFormat="1" ht="15">
      <c r="A21" s="4" t="s">
        <v>8</v>
      </c>
      <c r="B21" s="4" t="s">
        <v>145</v>
      </c>
    </row>
    <row r="22" spans="1:2" ht="15">
      <c r="A22" s="4" t="s">
        <v>227</v>
      </c>
      <c r="B22" s="4" t="s">
        <v>146</v>
      </c>
    </row>
    <row r="23" spans="1:2" ht="15">
      <c r="A23" s="4" t="s">
        <v>11</v>
      </c>
      <c r="B23" s="4" t="s">
        <v>148</v>
      </c>
    </row>
    <row r="24" spans="1:2" ht="15">
      <c r="A24" s="4" t="s">
        <v>12</v>
      </c>
      <c r="B24" s="4" t="s">
        <v>147</v>
      </c>
    </row>
    <row r="25" spans="1:2" ht="15">
      <c r="A25" s="4" t="s">
        <v>13</v>
      </c>
      <c r="B25" s="4" t="s">
        <v>225</v>
      </c>
    </row>
    <row r="26" ht="15">
      <c r="A26" s="4"/>
    </row>
    <row r="27" s="2" customFormat="1" ht="15">
      <c r="A27" s="4"/>
    </row>
    <row r="28" s="2" customFormat="1" ht="15">
      <c r="A28" s="4"/>
    </row>
    <row r="29" s="2" customFormat="1" ht="15">
      <c r="A29" s="4"/>
    </row>
    <row r="30" s="2" customFormat="1" ht="15">
      <c r="A30" s="4"/>
    </row>
    <row r="31" s="2" customFormat="1" ht="15">
      <c r="A31" s="4"/>
    </row>
    <row r="32" s="2" customFormat="1" ht="15">
      <c r="A32" s="4"/>
    </row>
    <row r="33" ht="15">
      <c r="A33" s="4"/>
    </row>
  </sheetData>
  <sheetProtection password="D90D" sheet="1" objects="1" scenarios="1"/>
  <mergeCells count="15">
    <mergeCell ref="A5:B5"/>
    <mergeCell ref="A1:B1"/>
    <mergeCell ref="A2:B2"/>
    <mergeCell ref="A3:B3"/>
    <mergeCell ref="A4:B4"/>
    <mergeCell ref="A7:B7"/>
    <mergeCell ref="A8:B8"/>
    <mergeCell ref="A9:B9"/>
    <mergeCell ref="A10:B10"/>
    <mergeCell ref="A15:B15"/>
    <mergeCell ref="A17:B17"/>
    <mergeCell ref="A11:B11"/>
    <mergeCell ref="A12:B12"/>
    <mergeCell ref="A13:B13"/>
    <mergeCell ref="A14:B14"/>
  </mergeCells>
  <printOptions/>
  <pageMargins left="0.75" right="0.75" top="1" bottom="1" header="0.5" footer="0.5"/>
  <pageSetup fitToHeight="1" fitToWidth="1" horizontalDpi="600" verticalDpi="600" orientation="portrait"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U77"/>
  <sheetViews>
    <sheetView zoomScale="75" zoomScaleNormal="75" zoomScaleSheetLayoutView="75" workbookViewId="0" topLeftCell="A1">
      <selection activeCell="C2" sqref="C2:D2"/>
    </sheetView>
  </sheetViews>
  <sheetFormatPr defaultColWidth="9.140625" defaultRowHeight="12.75"/>
  <cols>
    <col min="1" max="1" width="2.7109375" style="17" customWidth="1"/>
    <col min="2" max="2" width="19.8515625" style="17" customWidth="1"/>
    <col min="3" max="3" width="15.7109375" style="17" customWidth="1"/>
    <col min="4" max="4" width="14.140625" style="17" customWidth="1"/>
    <col min="5" max="5" width="15.28125" style="17" customWidth="1"/>
    <col min="6" max="6" width="15.00390625" style="17" customWidth="1"/>
    <col min="7" max="7" width="31.57421875" style="17" customWidth="1"/>
    <col min="8" max="8" width="11.8515625" style="17" customWidth="1"/>
    <col min="9" max="9" width="22.421875" style="17" customWidth="1"/>
    <col min="10" max="10" width="51.140625" style="17" customWidth="1"/>
    <col min="11" max="52" width="9.140625" style="17" customWidth="1"/>
    <col min="53" max="54" width="9.00390625" style="17" customWidth="1"/>
    <col min="55" max="16384" width="9.140625" style="17" customWidth="1"/>
  </cols>
  <sheetData>
    <row r="1" spans="1:10" ht="15.75">
      <c r="A1" s="14"/>
      <c r="B1" s="14"/>
      <c r="C1" s="14"/>
      <c r="D1" s="15"/>
      <c r="E1" s="16"/>
      <c r="G1" s="15"/>
      <c r="H1" s="15"/>
      <c r="I1" s="15"/>
      <c r="J1" s="15"/>
    </row>
    <row r="2" spans="2:10" ht="15.75">
      <c r="B2" s="18" t="s">
        <v>16</v>
      </c>
      <c r="C2" s="88"/>
      <c r="D2" s="89"/>
      <c r="E2" s="16"/>
      <c r="F2" s="19" t="s">
        <v>18</v>
      </c>
      <c r="G2" s="33"/>
      <c r="H2" s="15"/>
      <c r="I2" s="15"/>
      <c r="J2" s="15"/>
    </row>
    <row r="3" spans="2:10" ht="15.75">
      <c r="B3" s="18"/>
      <c r="C3" s="41"/>
      <c r="D3" s="43"/>
      <c r="E3" s="16"/>
      <c r="F3" s="19"/>
      <c r="G3" s="42"/>
      <c r="H3" s="15"/>
      <c r="I3" s="15"/>
      <c r="J3" s="15"/>
    </row>
    <row r="4" spans="2:10" ht="15.75">
      <c r="B4" s="20" t="s">
        <v>17</v>
      </c>
      <c r="C4" s="21"/>
      <c r="D4" s="15"/>
      <c r="E4" s="16"/>
      <c r="F4" s="19"/>
      <c r="G4" s="86" t="s">
        <v>193</v>
      </c>
      <c r="H4" s="87"/>
      <c r="I4" s="87"/>
      <c r="J4" s="87"/>
    </row>
    <row r="5" spans="2:21" ht="15.75">
      <c r="B5" s="18" t="s">
        <v>6</v>
      </c>
      <c r="C5" s="88"/>
      <c r="D5" s="90"/>
      <c r="E5" s="89"/>
      <c r="G5" s="91" t="s">
        <v>19</v>
      </c>
      <c r="H5" s="92"/>
      <c r="I5" s="92"/>
      <c r="J5" s="92"/>
      <c r="O5" s="22"/>
      <c r="P5" s="22"/>
      <c r="R5" s="22"/>
      <c r="S5" s="22"/>
      <c r="T5" s="22"/>
      <c r="U5" s="22"/>
    </row>
    <row r="6" spans="2:21" ht="15.75">
      <c r="B6" s="18" t="s">
        <v>7</v>
      </c>
      <c r="C6" s="88"/>
      <c r="D6" s="90"/>
      <c r="E6" s="89"/>
      <c r="G6" s="91" t="s">
        <v>9</v>
      </c>
      <c r="H6" s="92"/>
      <c r="I6" s="92"/>
      <c r="J6" s="92"/>
      <c r="R6" s="23"/>
      <c r="S6" s="23"/>
      <c r="T6" s="23"/>
      <c r="U6" s="23"/>
    </row>
    <row r="7" spans="2:21" ht="15.75">
      <c r="B7" s="18" t="s">
        <v>10</v>
      </c>
      <c r="C7" s="88"/>
      <c r="D7" s="90"/>
      <c r="E7" s="89"/>
      <c r="G7" s="91" t="s">
        <v>14</v>
      </c>
      <c r="H7" s="92"/>
      <c r="I7" s="92"/>
      <c r="J7" s="92"/>
      <c r="R7" s="23"/>
      <c r="S7" s="23"/>
      <c r="T7" s="23"/>
      <c r="U7" s="23"/>
    </row>
    <row r="8" spans="7:21" ht="30" customHeight="1">
      <c r="G8" s="86" t="s">
        <v>237</v>
      </c>
      <c r="H8" s="87"/>
      <c r="I8" s="87"/>
      <c r="J8" s="87"/>
      <c r="R8" s="23"/>
      <c r="S8" s="23"/>
      <c r="T8" s="23"/>
      <c r="U8" s="23"/>
    </row>
    <row r="9" spans="2:21" ht="29.25" customHeight="1">
      <c r="B9" s="18"/>
      <c r="C9" s="41"/>
      <c r="D9" s="41"/>
      <c r="E9" s="43"/>
      <c r="G9" s="86" t="s">
        <v>238</v>
      </c>
      <c r="H9" s="87"/>
      <c r="I9" s="87"/>
      <c r="J9" s="87"/>
      <c r="R9" s="23"/>
      <c r="S9" s="23"/>
      <c r="T9" s="23"/>
      <c r="U9" s="23"/>
    </row>
    <row r="10" spans="2:21" ht="15.75">
      <c r="B10" s="18"/>
      <c r="C10" s="41"/>
      <c r="D10" s="41"/>
      <c r="E10" s="43"/>
      <c r="H10" s="15"/>
      <c r="I10" s="15"/>
      <c r="J10" s="15"/>
      <c r="R10" s="23"/>
      <c r="S10" s="23"/>
      <c r="T10" s="23"/>
      <c r="U10" s="23"/>
    </row>
    <row r="11" spans="2:21" ht="95.25" customHeight="1" thickBot="1">
      <c r="B11" s="47" t="s">
        <v>78</v>
      </c>
      <c r="C11" s="48" t="s">
        <v>1</v>
      </c>
      <c r="D11" s="48" t="s">
        <v>0</v>
      </c>
      <c r="E11" s="48" t="s">
        <v>2</v>
      </c>
      <c r="F11" s="48" t="s">
        <v>3</v>
      </c>
      <c r="G11" s="48" t="s">
        <v>4</v>
      </c>
      <c r="H11" s="48" t="s">
        <v>5</v>
      </c>
      <c r="I11" s="48" t="s">
        <v>15</v>
      </c>
      <c r="J11" s="49" t="s">
        <v>234</v>
      </c>
      <c r="R11" s="23"/>
      <c r="S11" s="23"/>
      <c r="T11" s="23"/>
      <c r="U11" s="23"/>
    </row>
    <row r="12" spans="2:21" ht="12.75">
      <c r="B12" s="82" t="s">
        <v>235</v>
      </c>
      <c r="C12" s="45"/>
      <c r="D12" s="50">
        <f>IF(ISERROR(VLOOKUP($C12,'Vaccine Data'!$B$4:$F$55,2,FALSE)),"",VLOOKUP($C12,'Vaccine Data'!$B$4:$G$55,2,FALSE))</f>
      </c>
      <c r="E12" s="50">
        <f>IF(ISERROR(VLOOKUP($C12,'Vaccine Data'!$B$4:$G$55,4,FALSE)),"",VLOOKUP($C12,'Vaccine Data'!$B$4:$G$55,4,FALSE))</f>
      </c>
      <c r="F12" s="50">
        <f>IF(ISERROR(VLOOKUP($C12,'Vaccine Data'!$B$4:$G$55,3,FALSE)),"",VLOOKUP($C12,'Vaccine Data'!$B$4:$G$55,3,FALSE))</f>
      </c>
      <c r="G12" s="50">
        <f>IF(ISERROR(VLOOKUP($C12,'Vaccine Data'!$B$4:$G$55,5,FALSE)),"",VLOOKUP($C12,'Vaccine Data'!$B$4:$G$55,5,FALSE))</f>
      </c>
      <c r="H12" s="31"/>
      <c r="I12" s="36"/>
      <c r="J12" s="37"/>
      <c r="R12" s="23"/>
      <c r="S12" s="23"/>
      <c r="T12" s="23"/>
      <c r="U12" s="23"/>
    </row>
    <row r="13" spans="2:21" ht="12.75">
      <c r="B13" s="83"/>
      <c r="C13" s="46"/>
      <c r="D13" s="51">
        <f>IF(ISERROR(VLOOKUP($C13,'Vaccine Data'!$B$4:$F$55,2,FALSE)),"",VLOOKUP($C13,'Vaccine Data'!$B$4:$G$55,2,FALSE))</f>
      </c>
      <c r="E13" s="51">
        <f>IF(ISERROR(VLOOKUP($C13,'Vaccine Data'!$B$4:$G$55,4,FALSE)),"",VLOOKUP($C13,'Vaccine Data'!$B$4:$G$55,4,FALSE))</f>
      </c>
      <c r="F13" s="51">
        <f>IF(ISERROR(VLOOKUP($C13,'Vaccine Data'!$B$4:$G$55,3,FALSE)),"",VLOOKUP($C13,'Vaccine Data'!$B$4:$G$55,3,FALSE))</f>
      </c>
      <c r="G13" s="51">
        <f>IF(ISERROR(VLOOKUP($C13,'Vaccine Data'!$B$4:$G$55,5,FALSE)),"",VLOOKUP($C13,'Vaccine Data'!$B$4:$G$55,5,FALSE))</f>
      </c>
      <c r="H13" s="31"/>
      <c r="I13" s="36"/>
      <c r="J13" s="37"/>
      <c r="R13" s="23"/>
      <c r="S13" s="23"/>
      <c r="T13" s="23"/>
      <c r="U13" s="23"/>
    </row>
    <row r="14" spans="2:21" ht="12.75">
      <c r="B14" s="83"/>
      <c r="C14" s="46"/>
      <c r="D14" s="51">
        <f>IF(ISERROR(VLOOKUP($C14,'Vaccine Data'!$B$4:$F$55,2,FALSE)),"",VLOOKUP($C14,'Vaccine Data'!$B$4:$G$55,2,FALSE))</f>
      </c>
      <c r="E14" s="51">
        <f>IF(ISERROR(VLOOKUP($C14,'Vaccine Data'!$B$4:$G$55,4,FALSE)),"",VLOOKUP($C14,'Vaccine Data'!$B$4:$G$55,4,FALSE))</f>
      </c>
      <c r="F14" s="51">
        <f>IF(ISERROR(VLOOKUP($C14,'Vaccine Data'!$B$4:$G$55,3,FALSE)),"",VLOOKUP($C14,'Vaccine Data'!$B$4:$G$55,3,FALSE))</f>
      </c>
      <c r="G14" s="51">
        <f>IF(ISERROR(VLOOKUP($C14,'Vaccine Data'!$B$4:$G$55,5,FALSE)),"",VLOOKUP($C14,'Vaccine Data'!$B$4:$G$55,5,FALSE))</f>
      </c>
      <c r="H14" s="31"/>
      <c r="I14" s="36"/>
      <c r="J14" s="37"/>
      <c r="R14" s="23"/>
      <c r="S14" s="23"/>
      <c r="T14" s="23"/>
      <c r="U14" s="23"/>
    </row>
    <row r="15" spans="2:21" ht="12.75">
      <c r="B15" s="83"/>
      <c r="C15" s="46"/>
      <c r="D15" s="51">
        <f>IF(ISERROR(VLOOKUP($C15,'Vaccine Data'!$B$4:$F$55,2,FALSE)),"",VLOOKUP($C15,'Vaccine Data'!$B$4:$G$55,2,FALSE))</f>
      </c>
      <c r="E15" s="51">
        <f>IF(ISERROR(VLOOKUP($C15,'Vaccine Data'!$B$4:$G$55,4,FALSE)),"",VLOOKUP($C15,'Vaccine Data'!$B$4:$G$55,4,FALSE))</f>
      </c>
      <c r="F15" s="51">
        <f>IF(ISERROR(VLOOKUP($C15,'Vaccine Data'!$B$4:$G$55,3,FALSE)),"",VLOOKUP($C15,'Vaccine Data'!$B$4:$G$55,3,FALSE))</f>
      </c>
      <c r="G15" s="51">
        <f>IF(ISERROR(VLOOKUP($C15,'Vaccine Data'!$B$4:$G$55,5,FALSE)),"",VLOOKUP($C15,'Vaccine Data'!$B$4:$G$55,5,FALSE))</f>
      </c>
      <c r="H15" s="31"/>
      <c r="I15" s="36"/>
      <c r="J15" s="37"/>
      <c r="R15" s="23"/>
      <c r="S15" s="23"/>
      <c r="T15" s="23"/>
      <c r="U15" s="23"/>
    </row>
    <row r="16" spans="2:21" ht="12.75">
      <c r="B16" s="83"/>
      <c r="C16" s="46"/>
      <c r="D16" s="51">
        <f>IF(ISERROR(VLOOKUP($C16,'Vaccine Data'!$B$4:$F$55,2,FALSE)),"",VLOOKUP($C16,'Vaccine Data'!$B$4:$G$55,2,FALSE))</f>
      </c>
      <c r="E16" s="51">
        <f>IF(ISERROR(VLOOKUP($C16,'Vaccine Data'!$B$4:$G$55,4,FALSE)),"",VLOOKUP($C16,'Vaccine Data'!$B$4:$G$55,4,FALSE))</f>
      </c>
      <c r="F16" s="51">
        <f>IF(ISERROR(VLOOKUP($C16,'Vaccine Data'!$B$4:$G$55,3,FALSE)),"",VLOOKUP($C16,'Vaccine Data'!$B$4:$G$55,3,FALSE))</f>
      </c>
      <c r="G16" s="51">
        <f>IF(ISERROR(VLOOKUP($C16,'Vaccine Data'!$B$4:$G$55,5,FALSE)),"",VLOOKUP($C16,'Vaccine Data'!$B$4:$G$55,5,FALSE))</f>
      </c>
      <c r="H16" s="31"/>
      <c r="I16" s="36"/>
      <c r="J16" s="37"/>
      <c r="R16" s="23"/>
      <c r="S16" s="23"/>
      <c r="T16" s="23"/>
      <c r="U16" s="23"/>
    </row>
    <row r="17" spans="2:21" ht="12.75">
      <c r="B17" s="83"/>
      <c r="C17" s="46"/>
      <c r="D17" s="51">
        <f>IF(ISERROR(VLOOKUP($C17,'Vaccine Data'!$B$4:$F$55,2,FALSE)),"",VLOOKUP($C17,'Vaccine Data'!$B$4:$G$55,2,FALSE))</f>
      </c>
      <c r="E17" s="51">
        <f>IF(ISERROR(VLOOKUP($C17,'Vaccine Data'!$B$4:$G$55,4,FALSE)),"",VLOOKUP($C17,'Vaccine Data'!$B$4:$G$55,4,FALSE))</f>
      </c>
      <c r="F17" s="51">
        <f>IF(ISERROR(VLOOKUP($C17,'Vaccine Data'!$B$4:$G$55,3,FALSE)),"",VLOOKUP($C17,'Vaccine Data'!$B$4:$G$55,3,FALSE))</f>
      </c>
      <c r="G17" s="51">
        <f>IF(ISERROR(VLOOKUP($C17,'Vaccine Data'!$B$4:$G$55,5,FALSE)),"",VLOOKUP($C17,'Vaccine Data'!$B$4:$G$55,5,FALSE))</f>
      </c>
      <c r="H17" s="31"/>
      <c r="I17" s="36"/>
      <c r="J17" s="37"/>
      <c r="R17" s="23"/>
      <c r="S17" s="23"/>
      <c r="T17" s="23"/>
      <c r="U17" s="23"/>
    </row>
    <row r="18" spans="2:21" ht="12.75">
      <c r="B18" s="83"/>
      <c r="C18" s="46"/>
      <c r="D18" s="51">
        <f>IF(ISERROR(VLOOKUP($C18,'Vaccine Data'!$B$4:$F$55,2,FALSE)),"",VLOOKUP($C18,'Vaccine Data'!$B$4:$G$55,2,FALSE))</f>
      </c>
      <c r="E18" s="51">
        <f>IF(ISERROR(VLOOKUP($C18,'Vaccine Data'!$B$4:$G$55,4,FALSE)),"",VLOOKUP($C18,'Vaccine Data'!$B$4:$G$55,4,FALSE))</f>
      </c>
      <c r="F18" s="51">
        <f>IF(ISERROR(VLOOKUP($C18,'Vaccine Data'!$B$4:$G$55,3,FALSE)),"",VLOOKUP($C18,'Vaccine Data'!$B$4:$G$55,3,FALSE))</f>
      </c>
      <c r="G18" s="51">
        <f>IF(ISERROR(VLOOKUP($C18,'Vaccine Data'!$B$4:$G$55,5,FALSE)),"",VLOOKUP($C18,'Vaccine Data'!$B$4:$G$55,5,FALSE))</f>
      </c>
      <c r="H18" s="31"/>
      <c r="I18" s="36"/>
      <c r="J18" s="37"/>
      <c r="O18" s="15"/>
      <c r="P18" s="15"/>
      <c r="R18" s="23"/>
      <c r="S18" s="23"/>
      <c r="T18" s="23"/>
      <c r="U18" s="24"/>
    </row>
    <row r="19" spans="2:21" ht="12.75">
      <c r="B19" s="83"/>
      <c r="C19" s="46"/>
      <c r="D19" s="51">
        <f>IF(ISERROR(VLOOKUP($C19,'Vaccine Data'!$B$4:$F$55,2,FALSE)),"",VLOOKUP($C19,'Vaccine Data'!$B$4:$G$55,2,FALSE))</f>
      </c>
      <c r="E19" s="51">
        <f>IF(ISERROR(VLOOKUP($C19,'Vaccine Data'!$B$4:$G$55,4,FALSE)),"",VLOOKUP($C19,'Vaccine Data'!$B$4:$G$55,4,FALSE))</f>
      </c>
      <c r="F19" s="51">
        <f>IF(ISERROR(VLOOKUP($C19,'Vaccine Data'!$B$4:$G$55,3,FALSE)),"",VLOOKUP($C19,'Vaccine Data'!$B$4:$G$55,3,FALSE))</f>
      </c>
      <c r="G19" s="51">
        <f>IF(ISERROR(VLOOKUP($C19,'Vaccine Data'!$B$4:$G$55,5,FALSE)),"",VLOOKUP($C19,'Vaccine Data'!$B$4:$G$55,5,FALSE))</f>
      </c>
      <c r="H19" s="31"/>
      <c r="I19" s="36"/>
      <c r="J19" s="37"/>
      <c r="O19" s="15"/>
      <c r="P19" s="15"/>
      <c r="R19" s="23"/>
      <c r="S19" s="23"/>
      <c r="T19" s="23"/>
      <c r="U19" s="24"/>
    </row>
    <row r="20" spans="2:21" ht="12.75">
      <c r="B20" s="83"/>
      <c r="C20" s="46"/>
      <c r="D20" s="51">
        <f>IF(ISERROR(VLOOKUP($C20,'Vaccine Data'!$B$4:$F$55,2,FALSE)),"",VLOOKUP($C20,'Vaccine Data'!$B$4:$G$55,2,FALSE))</f>
      </c>
      <c r="E20" s="51">
        <f>IF(ISERROR(VLOOKUP($C20,'Vaccine Data'!$B$4:$G$55,4,FALSE)),"",VLOOKUP($C20,'Vaccine Data'!$B$4:$G$55,4,FALSE))</f>
      </c>
      <c r="F20" s="51">
        <f>IF(ISERROR(VLOOKUP($C20,'Vaccine Data'!$B$4:$G$55,3,FALSE)),"",VLOOKUP($C20,'Vaccine Data'!$B$4:$G$55,3,FALSE))</f>
      </c>
      <c r="G20" s="51">
        <f>IF(ISERROR(VLOOKUP($C20,'Vaccine Data'!$B$4:$G$55,5,FALSE)),"",VLOOKUP($C20,'Vaccine Data'!$B$4:$G$55,5,FALSE))</f>
      </c>
      <c r="H20" s="31"/>
      <c r="I20" s="36"/>
      <c r="J20" s="37"/>
      <c r="O20" s="15"/>
      <c r="P20" s="15"/>
      <c r="R20" s="23"/>
      <c r="S20" s="23"/>
      <c r="T20" s="23"/>
      <c r="U20" s="24"/>
    </row>
    <row r="21" spans="2:21" ht="12.75">
      <c r="B21" s="83"/>
      <c r="C21" s="46"/>
      <c r="D21" s="51">
        <f>IF(ISERROR(VLOOKUP($C21,'Vaccine Data'!$B$4:$F$55,2,FALSE)),"",VLOOKUP($C21,'Vaccine Data'!$B$4:$G$55,2,FALSE))</f>
      </c>
      <c r="E21" s="51">
        <f>IF(ISERROR(VLOOKUP($C21,'Vaccine Data'!$B$4:$G$55,4,FALSE)),"",VLOOKUP($C21,'Vaccine Data'!$B$4:$G$55,4,FALSE))</f>
      </c>
      <c r="F21" s="51">
        <f>IF(ISERROR(VLOOKUP($C21,'Vaccine Data'!$B$4:$G$55,3,FALSE)),"",VLOOKUP($C21,'Vaccine Data'!$B$4:$G$55,3,FALSE))</f>
      </c>
      <c r="G21" s="51">
        <f>IF(ISERROR(VLOOKUP($C21,'Vaccine Data'!$B$4:$G$55,5,FALSE)),"",VLOOKUP($C21,'Vaccine Data'!$B$4:$G$55,5,FALSE))</f>
      </c>
      <c r="H21" s="31"/>
      <c r="I21" s="36"/>
      <c r="J21" s="37"/>
      <c r="O21" s="15"/>
      <c r="P21" s="15"/>
      <c r="R21" s="23"/>
      <c r="S21" s="23"/>
      <c r="T21" s="23"/>
      <c r="U21" s="24"/>
    </row>
    <row r="22" spans="2:21" ht="12.75">
      <c r="B22" s="83"/>
      <c r="C22" s="46"/>
      <c r="D22" s="51">
        <f>IF(ISERROR(VLOOKUP($C22,'Vaccine Data'!$B$4:$F$55,2,FALSE)),"",VLOOKUP($C22,'Vaccine Data'!$B$4:$G$55,2,FALSE))</f>
      </c>
      <c r="E22" s="51">
        <f>IF(ISERROR(VLOOKUP($C22,'Vaccine Data'!$B$4:$G$55,4,FALSE)),"",VLOOKUP($C22,'Vaccine Data'!$B$4:$G$55,4,FALSE))</f>
      </c>
      <c r="F22" s="51">
        <f>IF(ISERROR(VLOOKUP($C22,'Vaccine Data'!$B$4:$G$55,3,FALSE)),"",VLOOKUP($C22,'Vaccine Data'!$B$4:$G$55,3,FALSE))</f>
      </c>
      <c r="G22" s="51">
        <f>IF(ISERROR(VLOOKUP($C22,'Vaccine Data'!$B$4:$G$55,5,FALSE)),"",VLOOKUP($C22,'Vaccine Data'!$B$4:$G$55,5,FALSE))</f>
      </c>
      <c r="H22" s="31"/>
      <c r="I22" s="36"/>
      <c r="J22" s="37"/>
      <c r="O22" s="15"/>
      <c r="P22" s="15"/>
      <c r="R22" s="23"/>
      <c r="S22" s="23"/>
      <c r="T22" s="23"/>
      <c r="U22" s="24"/>
    </row>
    <row r="23" spans="2:21" ht="12.75">
      <c r="B23" s="83"/>
      <c r="C23" s="46"/>
      <c r="D23" s="51">
        <f>IF(ISERROR(VLOOKUP($C23,'Vaccine Data'!$B$4:$F$55,2,FALSE)),"",VLOOKUP($C23,'Vaccine Data'!$B$4:$G$55,2,FALSE))</f>
      </c>
      <c r="E23" s="51">
        <f>IF(ISERROR(VLOOKUP($C23,'Vaccine Data'!$B$4:$G$55,4,FALSE)),"",VLOOKUP($C23,'Vaccine Data'!$B$4:$G$55,4,FALSE))</f>
      </c>
      <c r="F23" s="51">
        <f>IF(ISERROR(VLOOKUP($C23,'Vaccine Data'!$B$4:$G$55,3,FALSE)),"",VLOOKUP($C23,'Vaccine Data'!$B$4:$G$55,3,FALSE))</f>
      </c>
      <c r="G23" s="51">
        <f>IF(ISERROR(VLOOKUP($C23,'Vaccine Data'!$B$4:$G$55,5,FALSE)),"",VLOOKUP($C23,'Vaccine Data'!$B$4:$G$55,5,FALSE))</f>
      </c>
      <c r="H23" s="31"/>
      <c r="I23" s="36"/>
      <c r="J23" s="37"/>
      <c r="O23" s="15"/>
      <c r="P23" s="15"/>
      <c r="R23" s="23"/>
      <c r="S23" s="23"/>
      <c r="T23" s="23"/>
      <c r="U23" s="24"/>
    </row>
    <row r="24" spans="2:21" ht="12.75">
      <c r="B24" s="83"/>
      <c r="C24" s="46"/>
      <c r="D24" s="51">
        <f>IF(ISERROR(VLOOKUP($C24,'Vaccine Data'!$B$4:$F$55,2,FALSE)),"",VLOOKUP($C24,'Vaccine Data'!$B$4:$G$55,2,FALSE))</f>
      </c>
      <c r="E24" s="51">
        <f>IF(ISERROR(VLOOKUP($C24,'Vaccine Data'!$B$4:$G$55,4,FALSE)),"",VLOOKUP($C24,'Vaccine Data'!$B$4:$G$55,4,FALSE))</f>
      </c>
      <c r="F24" s="51">
        <f>IF(ISERROR(VLOOKUP($C24,'Vaccine Data'!$B$4:$G$55,3,FALSE)),"",VLOOKUP($C24,'Vaccine Data'!$B$4:$G$55,3,FALSE))</f>
      </c>
      <c r="G24" s="51">
        <f>IF(ISERROR(VLOOKUP($C24,'Vaccine Data'!$B$4:$G$55,5,FALSE)),"",VLOOKUP($C24,'Vaccine Data'!$B$4:$G$55,5,FALSE))</f>
      </c>
      <c r="H24" s="31"/>
      <c r="I24" s="36"/>
      <c r="J24" s="37"/>
      <c r="O24" s="15"/>
      <c r="P24" s="15"/>
      <c r="R24" s="23"/>
      <c r="S24" s="23"/>
      <c r="T24" s="23"/>
      <c r="U24" s="24"/>
    </row>
    <row r="25" spans="2:21" ht="13.5" customHeight="1">
      <c r="B25" s="83"/>
      <c r="C25" s="46"/>
      <c r="D25" s="51">
        <f>IF(ISERROR(VLOOKUP($C25,'Vaccine Data'!$B$4:$F$55,2,FALSE)),"",VLOOKUP($C25,'Vaccine Data'!$B$4:$G$55,2,FALSE))</f>
      </c>
      <c r="E25" s="51">
        <f>IF(ISERROR(VLOOKUP($C25,'Vaccine Data'!$B$4:$G$55,4,FALSE)),"",VLOOKUP($C25,'Vaccine Data'!$B$4:$G$55,4,FALSE))</f>
      </c>
      <c r="F25" s="51">
        <f>IF(ISERROR(VLOOKUP($C25,'Vaccine Data'!$B$4:$G$55,3,FALSE)),"",VLOOKUP($C25,'Vaccine Data'!$B$4:$G$55,3,FALSE))</f>
      </c>
      <c r="G25" s="51">
        <f>IF(ISERROR(VLOOKUP($C25,'Vaccine Data'!$B$4:$G$55,5,FALSE)),"",VLOOKUP($C25,'Vaccine Data'!$B$4:$G$55,5,FALSE))</f>
      </c>
      <c r="H25" s="31"/>
      <c r="I25" s="36"/>
      <c r="J25" s="37"/>
      <c r="O25" s="15"/>
      <c r="P25" s="15"/>
      <c r="R25" s="23"/>
      <c r="S25" s="23"/>
      <c r="T25" s="23"/>
      <c r="U25" s="24"/>
    </row>
    <row r="26" spans="2:21" ht="12.75">
      <c r="B26" s="83"/>
      <c r="C26" s="46"/>
      <c r="D26" s="51">
        <f>IF(ISERROR(VLOOKUP($C26,'Vaccine Data'!$B$4:$F$55,2,FALSE)),"",VLOOKUP($C26,'Vaccine Data'!$B$4:$G$55,2,FALSE))</f>
      </c>
      <c r="E26" s="51">
        <f>IF(ISERROR(VLOOKUP($C26,'Vaccine Data'!$B$4:$G$55,4,FALSE)),"",VLOOKUP($C26,'Vaccine Data'!$B$4:$G$55,4,FALSE))</f>
      </c>
      <c r="F26" s="51">
        <f>IF(ISERROR(VLOOKUP($C26,'Vaccine Data'!$B$4:$G$55,3,FALSE)),"",VLOOKUP($C26,'Vaccine Data'!$B$4:$G$55,3,FALSE))</f>
      </c>
      <c r="G26" s="51">
        <f>IF(ISERROR(VLOOKUP($C26,'Vaccine Data'!$B$4:$G$55,5,FALSE)),"",VLOOKUP($C26,'Vaccine Data'!$B$4:$G$55,5,FALSE))</f>
      </c>
      <c r="H26" s="31"/>
      <c r="I26" s="36"/>
      <c r="J26" s="37"/>
      <c r="O26" s="15"/>
      <c r="P26" s="15"/>
      <c r="R26" s="23"/>
      <c r="S26" s="23"/>
      <c r="T26" s="23"/>
      <c r="U26" s="24"/>
    </row>
    <row r="27" spans="2:21" ht="12.75">
      <c r="B27" s="83"/>
      <c r="C27" s="46"/>
      <c r="D27" s="51">
        <f>IF(ISERROR(VLOOKUP($C27,'Vaccine Data'!$B$4:$F$55,2,FALSE)),"",VLOOKUP($C27,'Vaccine Data'!$B$4:$G$55,2,FALSE))</f>
      </c>
      <c r="E27" s="51">
        <f>IF(ISERROR(VLOOKUP($C27,'Vaccine Data'!$B$4:$G$55,4,FALSE)),"",VLOOKUP($C27,'Vaccine Data'!$B$4:$G$55,4,FALSE))</f>
      </c>
      <c r="F27" s="51">
        <f>IF(ISERROR(VLOOKUP($C27,'Vaccine Data'!$B$4:$G$55,3,FALSE)),"",VLOOKUP($C27,'Vaccine Data'!$B$4:$G$55,3,FALSE))</f>
      </c>
      <c r="G27" s="51">
        <f>IF(ISERROR(VLOOKUP($C27,'Vaccine Data'!$B$4:$G$55,5,FALSE)),"",VLOOKUP($C27,'Vaccine Data'!$B$4:$G$55,5,FALSE))</f>
      </c>
      <c r="H27" s="31"/>
      <c r="I27" s="36"/>
      <c r="J27" s="37"/>
      <c r="O27" s="15"/>
      <c r="P27" s="15"/>
      <c r="R27" s="23"/>
      <c r="S27" s="23"/>
      <c r="T27" s="23"/>
      <c r="U27" s="24"/>
    </row>
    <row r="28" spans="2:21" ht="12.75">
      <c r="B28" s="83"/>
      <c r="C28" s="46"/>
      <c r="D28" s="51">
        <f>IF(ISERROR(VLOOKUP($C28,'Vaccine Data'!$B$4:$F$55,2,FALSE)),"",VLOOKUP($C28,'Vaccine Data'!$B$4:$G$55,2,FALSE))</f>
      </c>
      <c r="E28" s="51">
        <f>IF(ISERROR(VLOOKUP($C28,'Vaccine Data'!$B$4:$G$55,4,FALSE)),"",VLOOKUP($C28,'Vaccine Data'!$B$4:$G$55,4,FALSE))</f>
      </c>
      <c r="F28" s="51">
        <f>IF(ISERROR(VLOOKUP($C28,'Vaccine Data'!$B$4:$G$55,3,FALSE)),"",VLOOKUP($C28,'Vaccine Data'!$B$4:$G$55,3,FALSE))</f>
      </c>
      <c r="G28" s="51">
        <f>IF(ISERROR(VLOOKUP($C28,'Vaccine Data'!$B$4:$G$55,5,FALSE)),"",VLOOKUP($C28,'Vaccine Data'!$B$4:$G$55,5,FALSE))</f>
      </c>
      <c r="H28" s="31"/>
      <c r="I28" s="36"/>
      <c r="J28" s="37"/>
      <c r="O28" s="15"/>
      <c r="P28" s="15"/>
      <c r="R28" s="23"/>
      <c r="S28" s="23"/>
      <c r="T28" s="23"/>
      <c r="U28" s="24"/>
    </row>
    <row r="29" spans="2:21" ht="12.75">
      <c r="B29" s="83"/>
      <c r="C29" s="46"/>
      <c r="D29" s="51">
        <f>IF(ISERROR(VLOOKUP($C29,'Vaccine Data'!$B$4:$F$55,2,FALSE)),"",VLOOKUP($C29,'Vaccine Data'!$B$4:$G$55,2,FALSE))</f>
      </c>
      <c r="E29" s="51">
        <f>IF(ISERROR(VLOOKUP($C29,'Vaccine Data'!$B$4:$G$55,4,FALSE)),"",VLOOKUP($C29,'Vaccine Data'!$B$4:$G$55,4,FALSE))</f>
      </c>
      <c r="F29" s="51">
        <f>IF(ISERROR(VLOOKUP($C29,'Vaccine Data'!$B$4:$G$55,3,FALSE)),"",VLOOKUP($C29,'Vaccine Data'!$B$4:$G$55,3,FALSE))</f>
      </c>
      <c r="G29" s="51">
        <f>IF(ISERROR(VLOOKUP($C29,'Vaccine Data'!$B$4:$G$55,5,FALSE)),"",VLOOKUP($C29,'Vaccine Data'!$B$4:$G$55,5,FALSE))</f>
      </c>
      <c r="H29" s="31"/>
      <c r="I29" s="36"/>
      <c r="J29" s="37"/>
      <c r="O29" s="15"/>
      <c r="P29" s="15"/>
      <c r="R29" s="23"/>
      <c r="S29" s="23"/>
      <c r="T29" s="23"/>
      <c r="U29" s="24"/>
    </row>
    <row r="30" spans="2:21" ht="12.75">
      <c r="B30" s="83"/>
      <c r="C30" s="46"/>
      <c r="D30" s="51">
        <f>IF(ISERROR(VLOOKUP($C30,'Vaccine Data'!$B$4:$F$55,2,FALSE)),"",VLOOKUP($C30,'Vaccine Data'!$B$4:$G$55,2,FALSE))</f>
      </c>
      <c r="E30" s="51">
        <f>IF(ISERROR(VLOOKUP($C30,'Vaccine Data'!$B$4:$G$55,4,FALSE)),"",VLOOKUP($C30,'Vaccine Data'!$B$4:$G$55,4,FALSE))</f>
      </c>
      <c r="F30" s="51">
        <f>IF(ISERROR(VLOOKUP($C30,'Vaccine Data'!$B$4:$G$55,3,FALSE)),"",VLOOKUP($C30,'Vaccine Data'!$B$4:$G$55,3,FALSE))</f>
      </c>
      <c r="G30" s="51">
        <f>IF(ISERROR(VLOOKUP($C30,'Vaccine Data'!$B$4:$G$55,5,FALSE)),"",VLOOKUP($C30,'Vaccine Data'!$B$4:$G$55,5,FALSE))</f>
      </c>
      <c r="H30" s="31"/>
      <c r="I30" s="36"/>
      <c r="J30" s="37"/>
      <c r="O30" s="15"/>
      <c r="P30" s="15"/>
      <c r="R30" s="23"/>
      <c r="S30" s="23"/>
      <c r="T30" s="23"/>
      <c r="U30" s="24"/>
    </row>
    <row r="31" spans="2:21" ht="12.75">
      <c r="B31" s="83"/>
      <c r="C31" s="46"/>
      <c r="D31" s="51">
        <f>IF(ISERROR(VLOOKUP($C31,'Vaccine Data'!$B$4:$F$55,2,FALSE)),"",VLOOKUP($C31,'Vaccine Data'!$B$4:$G$55,2,FALSE))</f>
      </c>
      <c r="E31" s="51">
        <f>IF(ISERROR(VLOOKUP($C31,'Vaccine Data'!$B$4:$G$55,4,FALSE)),"",VLOOKUP($C31,'Vaccine Data'!$B$4:$G$55,4,FALSE))</f>
      </c>
      <c r="F31" s="51">
        <f>IF(ISERROR(VLOOKUP($C31,'Vaccine Data'!$B$4:$G$55,3,FALSE)),"",VLOOKUP($C31,'Vaccine Data'!$B$4:$G$55,3,FALSE))</f>
      </c>
      <c r="G31" s="51">
        <f>IF(ISERROR(VLOOKUP($C31,'Vaccine Data'!$B$4:$G$55,5,FALSE)),"",VLOOKUP($C31,'Vaccine Data'!$B$4:$G$55,5,FALSE))</f>
      </c>
      <c r="H31" s="31"/>
      <c r="I31" s="36"/>
      <c r="J31" s="37"/>
      <c r="O31" s="15"/>
      <c r="P31" s="15"/>
      <c r="R31" s="23"/>
      <c r="S31" s="23"/>
      <c r="T31" s="23"/>
      <c r="U31" s="24"/>
    </row>
    <row r="32" spans="2:21" ht="12.75">
      <c r="B32" s="83"/>
      <c r="C32" s="46"/>
      <c r="D32" s="51">
        <f>IF(ISERROR(VLOOKUP($C32,'Vaccine Data'!$B$4:$F$55,2,FALSE)),"",VLOOKUP($C32,'Vaccine Data'!$B$4:$G$55,2,FALSE))</f>
      </c>
      <c r="E32" s="51">
        <f>IF(ISERROR(VLOOKUP($C32,'Vaccine Data'!$B$4:$G$55,4,FALSE)),"",VLOOKUP($C32,'Vaccine Data'!$B$4:$G$55,4,FALSE))</f>
      </c>
      <c r="F32" s="51">
        <f>IF(ISERROR(VLOOKUP($C32,'Vaccine Data'!$B$4:$G$55,3,FALSE)),"",VLOOKUP($C32,'Vaccine Data'!$B$4:$G$55,3,FALSE))</f>
      </c>
      <c r="G32" s="51">
        <f>IF(ISERROR(VLOOKUP($C32,'Vaccine Data'!$B$4:$G$55,5,FALSE)),"",VLOOKUP($C32,'Vaccine Data'!$B$4:$G$55,5,FALSE))</f>
      </c>
      <c r="H32" s="31"/>
      <c r="I32" s="36"/>
      <c r="J32" s="37"/>
      <c r="O32" s="15"/>
      <c r="P32" s="15"/>
      <c r="R32" s="23"/>
      <c r="S32" s="23"/>
      <c r="T32" s="23"/>
      <c r="U32" s="24"/>
    </row>
    <row r="33" spans="2:21" ht="12.75">
      <c r="B33" s="83"/>
      <c r="C33" s="46"/>
      <c r="D33" s="51">
        <f>IF(ISERROR(VLOOKUP($C33,'Vaccine Data'!$B$4:$F$55,2,FALSE)),"",VLOOKUP($C33,'Vaccine Data'!$B$4:$G$55,2,FALSE))</f>
      </c>
      <c r="E33" s="51">
        <f>IF(ISERROR(VLOOKUP($C33,'Vaccine Data'!$B$4:$G$55,4,FALSE)),"",VLOOKUP($C33,'Vaccine Data'!$B$4:$G$55,4,FALSE))</f>
      </c>
      <c r="F33" s="51">
        <f>IF(ISERROR(VLOOKUP($C33,'Vaccine Data'!$B$4:$G$55,3,FALSE)),"",VLOOKUP($C33,'Vaccine Data'!$B$4:$G$55,3,FALSE))</f>
      </c>
      <c r="G33" s="51">
        <f>IF(ISERROR(VLOOKUP($C33,'Vaccine Data'!$B$4:$G$55,5,FALSE)),"",VLOOKUP($C33,'Vaccine Data'!$B$4:$G$55,5,FALSE))</f>
      </c>
      <c r="H33" s="31"/>
      <c r="I33" s="36"/>
      <c r="J33" s="37"/>
      <c r="O33" s="15"/>
      <c r="P33" s="15"/>
      <c r="R33" s="23"/>
      <c r="S33" s="23"/>
      <c r="T33" s="23"/>
      <c r="U33" s="24"/>
    </row>
    <row r="34" spans="2:21" ht="12.75">
      <c r="B34" s="83"/>
      <c r="C34" s="46"/>
      <c r="D34" s="51">
        <f>IF(ISERROR(VLOOKUP($C34,'Vaccine Data'!$B$4:$F$55,2,FALSE)),"",VLOOKUP($C34,'Vaccine Data'!$B$4:$G$55,2,FALSE))</f>
      </c>
      <c r="E34" s="51">
        <f>IF(ISERROR(VLOOKUP($C34,'Vaccine Data'!$B$4:$G$55,4,FALSE)),"",VLOOKUP($C34,'Vaccine Data'!$B$4:$G$55,4,FALSE))</f>
      </c>
      <c r="F34" s="51">
        <f>IF(ISERROR(VLOOKUP($C34,'Vaccine Data'!$B$4:$G$55,3,FALSE)),"",VLOOKUP($C34,'Vaccine Data'!$B$4:$G$55,3,FALSE))</f>
      </c>
      <c r="G34" s="51">
        <f>IF(ISERROR(VLOOKUP($C34,'Vaccine Data'!$B$4:$G$55,5,FALSE)),"",VLOOKUP($C34,'Vaccine Data'!$B$4:$G$55,5,FALSE))</f>
      </c>
      <c r="H34" s="31"/>
      <c r="I34" s="36"/>
      <c r="J34" s="37"/>
      <c r="O34" s="15"/>
      <c r="P34" s="15"/>
      <c r="R34" s="25"/>
      <c r="S34" s="25"/>
      <c r="T34" s="25"/>
      <c r="U34" s="25"/>
    </row>
    <row r="35" spans="2:21" ht="12.75">
      <c r="B35" s="83"/>
      <c r="C35" s="46"/>
      <c r="D35" s="51">
        <f>IF(ISERROR(VLOOKUP($C35,'Vaccine Data'!$B$4:$F$55,2,FALSE)),"",VLOOKUP($C35,'Vaccine Data'!$B$4:$G$55,2,FALSE))</f>
      </c>
      <c r="E35" s="51">
        <f>IF(ISERROR(VLOOKUP($C35,'Vaccine Data'!$B$4:$G$55,4,FALSE)),"",VLOOKUP($C35,'Vaccine Data'!$B$4:$G$55,4,FALSE))</f>
      </c>
      <c r="F35" s="51">
        <f>IF(ISERROR(VLOOKUP($C35,'Vaccine Data'!$B$4:$G$55,3,FALSE)),"",VLOOKUP($C35,'Vaccine Data'!$B$4:$G$55,3,FALSE))</f>
      </c>
      <c r="G35" s="51">
        <f>IF(ISERROR(VLOOKUP($C35,'Vaccine Data'!$B$4:$G$55,5,FALSE)),"",VLOOKUP($C35,'Vaccine Data'!$B$4:$G$55,5,FALSE))</f>
      </c>
      <c r="H35" s="31"/>
      <c r="I35" s="36"/>
      <c r="J35" s="37"/>
      <c r="O35" s="15"/>
      <c r="P35" s="15"/>
      <c r="R35" s="25"/>
      <c r="S35" s="25"/>
      <c r="T35" s="25"/>
      <c r="U35" s="25"/>
    </row>
    <row r="36" spans="2:21" ht="12.75">
      <c r="B36" s="83"/>
      <c r="C36" s="46"/>
      <c r="D36" s="51">
        <f>IF(ISERROR(VLOOKUP($C36,'Vaccine Data'!$B$4:$F$55,2,FALSE)),"",VLOOKUP($C36,'Vaccine Data'!$B$4:$G$55,2,FALSE))</f>
      </c>
      <c r="E36" s="51">
        <f>IF(ISERROR(VLOOKUP($C36,'Vaccine Data'!$B$4:$G$55,4,FALSE)),"",VLOOKUP($C36,'Vaccine Data'!$B$4:$G$55,4,FALSE))</f>
      </c>
      <c r="F36" s="51">
        <f>IF(ISERROR(VLOOKUP($C36,'Vaccine Data'!$B$4:$G$55,3,FALSE)),"",VLOOKUP($C36,'Vaccine Data'!$B$4:$G$55,3,FALSE))</f>
      </c>
      <c r="G36" s="51">
        <f>IF(ISERROR(VLOOKUP($C36,'Vaccine Data'!$B$4:$G$55,5,FALSE)),"",VLOOKUP($C36,'Vaccine Data'!$B$4:$G$55,5,FALSE))</f>
      </c>
      <c r="H36" s="31"/>
      <c r="I36" s="36"/>
      <c r="J36" s="37"/>
      <c r="O36" s="15"/>
      <c r="P36" s="15"/>
      <c r="R36" s="25"/>
      <c r="S36" s="25"/>
      <c r="T36" s="25"/>
      <c r="U36" s="25"/>
    </row>
    <row r="37" spans="2:21" ht="12.75">
      <c r="B37" s="83"/>
      <c r="C37" s="46"/>
      <c r="D37" s="51">
        <f>IF(ISERROR(VLOOKUP($C37,'Vaccine Data'!$B$4:$F$55,2,FALSE)),"",VLOOKUP($C37,'Vaccine Data'!$B$4:$G$55,2,FALSE))</f>
      </c>
      <c r="E37" s="51">
        <f>IF(ISERROR(VLOOKUP($C37,'Vaccine Data'!$B$4:$G$55,4,FALSE)),"",VLOOKUP($C37,'Vaccine Data'!$B$4:$G$55,4,FALSE))</f>
      </c>
      <c r="F37" s="51">
        <f>IF(ISERROR(VLOOKUP($C37,'Vaccine Data'!$B$4:$G$55,3,FALSE)),"",VLOOKUP($C37,'Vaccine Data'!$B$4:$G$55,3,FALSE))</f>
      </c>
      <c r="G37" s="51">
        <f>IF(ISERROR(VLOOKUP($C37,'Vaccine Data'!$B$4:$G$55,5,FALSE)),"",VLOOKUP($C37,'Vaccine Data'!$B$4:$G$55,5,FALSE))</f>
      </c>
      <c r="H37" s="31"/>
      <c r="I37" s="36"/>
      <c r="J37" s="37"/>
      <c r="O37" s="15"/>
      <c r="P37" s="15"/>
      <c r="R37" s="25"/>
      <c r="S37" s="25"/>
      <c r="T37" s="25"/>
      <c r="U37" s="25"/>
    </row>
    <row r="38" spans="2:21" ht="12.75">
      <c r="B38" s="83"/>
      <c r="C38" s="46"/>
      <c r="D38" s="51">
        <f>IF(ISERROR(VLOOKUP($C38,'Vaccine Data'!$B$4:$F$55,2,FALSE)),"",VLOOKUP($C38,'Vaccine Data'!$B$4:$G$55,2,FALSE))</f>
      </c>
      <c r="E38" s="51">
        <f>IF(ISERROR(VLOOKUP($C38,'Vaccine Data'!$B$4:$G$55,4,FALSE)),"",VLOOKUP($C38,'Vaccine Data'!$B$4:$G$55,4,FALSE))</f>
      </c>
      <c r="F38" s="51">
        <f>IF(ISERROR(VLOOKUP($C38,'Vaccine Data'!$B$4:$G$55,3,FALSE)),"",VLOOKUP($C38,'Vaccine Data'!$B$4:$G$55,3,FALSE))</f>
      </c>
      <c r="G38" s="51">
        <f>IF(ISERROR(VLOOKUP($C38,'Vaccine Data'!$B$4:$G$55,5,FALSE)),"",VLOOKUP($C38,'Vaccine Data'!$B$4:$G$55,5,FALSE))</f>
      </c>
      <c r="H38" s="31"/>
      <c r="I38" s="36"/>
      <c r="J38" s="37"/>
      <c r="O38" s="15"/>
      <c r="P38" s="15"/>
      <c r="R38" s="25"/>
      <c r="S38" s="25"/>
      <c r="T38" s="25"/>
      <c r="U38" s="25"/>
    </row>
    <row r="39" spans="2:21" ht="13.5" thickBot="1">
      <c r="B39" s="84"/>
      <c r="C39" s="7"/>
      <c r="D39" s="40">
        <f>IF(ISERROR(VLOOKUP($C39,'Vaccine Data'!$B$4:$F$55,2,FALSE)),"",VLOOKUP($C39,'Vaccine Data'!$B$4:$G$55,2,FALSE))</f>
      </c>
      <c r="E39" s="40">
        <f>IF(ISERROR(VLOOKUP($C39,'Vaccine Data'!$B$4:$G$55,4,FALSE)),"",VLOOKUP($C39,'Vaccine Data'!$B$4:$G$55,4,FALSE))</f>
      </c>
      <c r="F39" s="40">
        <f>IF(ISERROR(VLOOKUP($C39,'Vaccine Data'!$B$4:$G$55,3,FALSE)),"",VLOOKUP($C39,'Vaccine Data'!$B$4:$G$55,3,FALSE))</f>
      </c>
      <c r="G39" s="40">
        <f>IF(ISERROR(VLOOKUP($C39,'Vaccine Data'!$B$4:$G$55,5,FALSE)),"",VLOOKUP($C39,'Vaccine Data'!$B$4:$G$55,5,FALSE))</f>
      </c>
      <c r="H39" s="32"/>
      <c r="I39" s="38"/>
      <c r="J39" s="39"/>
      <c r="O39" s="15"/>
      <c r="P39" s="15"/>
      <c r="R39" s="25"/>
      <c r="S39" s="25"/>
      <c r="T39" s="25"/>
      <c r="U39" s="25"/>
    </row>
    <row r="40" spans="2:20" ht="12.75">
      <c r="B40" s="82" t="s">
        <v>236</v>
      </c>
      <c r="C40" s="57"/>
      <c r="D40" s="8"/>
      <c r="E40" s="8"/>
      <c r="F40" s="8"/>
      <c r="G40" s="11"/>
      <c r="H40" s="31"/>
      <c r="I40" s="52"/>
      <c r="N40" s="15"/>
      <c r="O40" s="15"/>
      <c r="Q40" s="25"/>
      <c r="R40" s="25"/>
      <c r="S40" s="25"/>
      <c r="T40" s="25"/>
    </row>
    <row r="41" spans="2:20" ht="12.75">
      <c r="B41" s="83"/>
      <c r="C41" s="57"/>
      <c r="D41" s="8"/>
      <c r="E41" s="8"/>
      <c r="F41" s="8"/>
      <c r="G41" s="11"/>
      <c r="H41" s="31"/>
      <c r="I41" s="53"/>
      <c r="N41" s="15"/>
      <c r="O41" s="15"/>
      <c r="Q41" s="25"/>
      <c r="R41" s="25"/>
      <c r="S41" s="25"/>
      <c r="T41" s="25"/>
    </row>
    <row r="42" spans="2:20" ht="12.75">
      <c r="B42" s="83"/>
      <c r="C42" s="57"/>
      <c r="D42" s="8"/>
      <c r="E42" s="8"/>
      <c r="F42" s="8"/>
      <c r="G42" s="11"/>
      <c r="H42" s="31"/>
      <c r="I42" s="53"/>
      <c r="N42" s="15"/>
      <c r="O42" s="15"/>
      <c r="Q42" s="25"/>
      <c r="R42" s="25"/>
      <c r="S42" s="25"/>
      <c r="T42" s="25"/>
    </row>
    <row r="43" spans="2:20" ht="12.75">
      <c r="B43" s="83"/>
      <c r="C43" s="57"/>
      <c r="D43" s="8"/>
      <c r="E43" s="8"/>
      <c r="F43" s="8"/>
      <c r="G43" s="11"/>
      <c r="H43" s="31"/>
      <c r="I43" s="53"/>
      <c r="N43" s="15"/>
      <c r="O43" s="15"/>
      <c r="Q43" s="25"/>
      <c r="R43" s="25"/>
      <c r="S43" s="25"/>
      <c r="T43" s="25"/>
    </row>
    <row r="44" spans="2:20" ht="12.75">
      <c r="B44" s="83"/>
      <c r="C44" s="57"/>
      <c r="D44" s="8"/>
      <c r="E44" s="8"/>
      <c r="F44" s="8"/>
      <c r="G44" s="11"/>
      <c r="H44" s="31"/>
      <c r="I44" s="53"/>
      <c r="N44" s="15"/>
      <c r="O44" s="15"/>
      <c r="Q44" s="25"/>
      <c r="R44" s="25"/>
      <c r="S44" s="25"/>
      <c r="T44" s="25"/>
    </row>
    <row r="45" spans="2:20" ht="12.75">
      <c r="B45" s="83"/>
      <c r="C45" s="57"/>
      <c r="D45" s="8"/>
      <c r="E45" s="8"/>
      <c r="F45" s="8"/>
      <c r="G45" s="11"/>
      <c r="H45" s="31"/>
      <c r="I45" s="53"/>
      <c r="N45" s="15"/>
      <c r="O45" s="15"/>
      <c r="Q45" s="25"/>
      <c r="R45" s="25"/>
      <c r="S45" s="25"/>
      <c r="T45" s="25"/>
    </row>
    <row r="46" spans="2:20" ht="12.75">
      <c r="B46" s="83"/>
      <c r="C46" s="57"/>
      <c r="D46" s="8"/>
      <c r="E46" s="8"/>
      <c r="F46" s="8"/>
      <c r="G46" s="11"/>
      <c r="H46" s="31"/>
      <c r="I46" s="53"/>
      <c r="N46" s="15"/>
      <c r="O46" s="15"/>
      <c r="Q46" s="25"/>
      <c r="R46" s="25"/>
      <c r="S46" s="25"/>
      <c r="T46" s="25"/>
    </row>
    <row r="47" spans="2:20" ht="12.75">
      <c r="B47" s="83"/>
      <c r="C47" s="57"/>
      <c r="D47" s="8"/>
      <c r="E47" s="8"/>
      <c r="F47" s="8"/>
      <c r="G47" s="11"/>
      <c r="H47" s="31"/>
      <c r="I47" s="53"/>
      <c r="N47" s="15"/>
      <c r="O47" s="15"/>
      <c r="Q47" s="25"/>
      <c r="R47" s="25"/>
      <c r="S47" s="25"/>
      <c r="T47" s="25"/>
    </row>
    <row r="48" spans="2:20" ht="12.75">
      <c r="B48" s="83"/>
      <c r="C48" s="57"/>
      <c r="D48" s="8"/>
      <c r="E48" s="8"/>
      <c r="F48" s="8"/>
      <c r="G48" s="11"/>
      <c r="H48" s="31"/>
      <c r="I48" s="53"/>
      <c r="N48" s="15"/>
      <c r="O48" s="15"/>
      <c r="Q48" s="25"/>
      <c r="R48" s="25"/>
      <c r="S48" s="25"/>
      <c r="T48" s="25"/>
    </row>
    <row r="49" spans="2:20" ht="12.75">
      <c r="B49" s="83"/>
      <c r="C49" s="58"/>
      <c r="D49" s="9"/>
      <c r="E49" s="9"/>
      <c r="F49" s="9"/>
      <c r="G49" s="12"/>
      <c r="H49" s="31"/>
      <c r="I49" s="54"/>
      <c r="N49" s="15"/>
      <c r="O49" s="15"/>
      <c r="Q49" s="25"/>
      <c r="R49" s="25"/>
      <c r="S49" s="25"/>
      <c r="T49" s="25"/>
    </row>
    <row r="50" spans="2:20" ht="12.75">
      <c r="B50" s="83"/>
      <c r="C50" s="58"/>
      <c r="D50" s="9"/>
      <c r="E50" s="9"/>
      <c r="F50" s="9"/>
      <c r="G50" s="12"/>
      <c r="H50" s="31"/>
      <c r="I50" s="54"/>
      <c r="N50" s="15"/>
      <c r="O50" s="15"/>
      <c r="Q50" s="25"/>
      <c r="R50" s="25"/>
      <c r="S50" s="25"/>
      <c r="T50" s="25"/>
    </row>
    <row r="51" spans="2:20" ht="12.75">
      <c r="B51" s="83"/>
      <c r="C51" s="58"/>
      <c r="D51" s="9"/>
      <c r="E51" s="9"/>
      <c r="F51" s="9"/>
      <c r="G51" s="12"/>
      <c r="H51" s="31"/>
      <c r="I51" s="54"/>
      <c r="N51" s="15"/>
      <c r="O51" s="15"/>
      <c r="Q51" s="25"/>
      <c r="R51" s="25"/>
      <c r="S51" s="25"/>
      <c r="T51" s="25"/>
    </row>
    <row r="52" spans="2:20" ht="12.75">
      <c r="B52" s="83"/>
      <c r="C52" s="58"/>
      <c r="D52" s="9"/>
      <c r="E52" s="9"/>
      <c r="F52" s="9"/>
      <c r="G52" s="12"/>
      <c r="H52" s="31"/>
      <c r="I52" s="54"/>
      <c r="N52" s="15"/>
      <c r="O52" s="15"/>
      <c r="Q52" s="25"/>
      <c r="R52" s="25"/>
      <c r="S52" s="25"/>
      <c r="T52" s="25"/>
    </row>
    <row r="53" spans="2:20" ht="12.75">
      <c r="B53" s="83"/>
      <c r="C53" s="58"/>
      <c r="D53" s="9"/>
      <c r="E53" s="9"/>
      <c r="F53" s="9"/>
      <c r="G53" s="12"/>
      <c r="H53" s="31"/>
      <c r="I53" s="54"/>
      <c r="Q53" s="25"/>
      <c r="R53" s="25"/>
      <c r="S53" s="25"/>
      <c r="T53" s="25"/>
    </row>
    <row r="54" spans="2:20" ht="12.75">
      <c r="B54" s="83"/>
      <c r="C54" s="58"/>
      <c r="D54" s="9"/>
      <c r="E54" s="9"/>
      <c r="F54" s="9"/>
      <c r="G54" s="12"/>
      <c r="H54" s="31"/>
      <c r="I54" s="54"/>
      <c r="Q54" s="25"/>
      <c r="R54" s="25"/>
      <c r="S54" s="25"/>
      <c r="T54" s="25"/>
    </row>
    <row r="55" spans="2:20" ht="12.75">
      <c r="B55" s="83"/>
      <c r="C55" s="58"/>
      <c r="D55" s="9"/>
      <c r="E55" s="9"/>
      <c r="F55" s="9"/>
      <c r="G55" s="12"/>
      <c r="H55" s="31"/>
      <c r="I55" s="54"/>
      <c r="Q55" s="25"/>
      <c r="R55" s="25"/>
      <c r="S55" s="25"/>
      <c r="T55" s="25"/>
    </row>
    <row r="56" spans="2:20" ht="13.5" thickBot="1">
      <c r="B56" s="85"/>
      <c r="C56" s="59"/>
      <c r="D56" s="10"/>
      <c r="E56" s="10"/>
      <c r="F56" s="10"/>
      <c r="G56" s="13"/>
      <c r="H56" s="34"/>
      <c r="I56" s="55"/>
      <c r="Q56" s="25"/>
      <c r="R56" s="25"/>
      <c r="S56" s="25"/>
      <c r="T56" s="25"/>
    </row>
    <row r="57" spans="18:21" ht="13.5" thickTop="1">
      <c r="R57" s="25"/>
      <c r="S57" s="25"/>
      <c r="T57" s="25"/>
      <c r="U57" s="25"/>
    </row>
    <row r="58" spans="1:21" ht="15">
      <c r="A58" s="27"/>
      <c r="C58" s="28"/>
      <c r="R58" s="25"/>
      <c r="S58" s="25"/>
      <c r="T58" s="25"/>
      <c r="U58" s="25"/>
    </row>
    <row r="59" spans="1:21" ht="15">
      <c r="A59" s="27"/>
      <c r="B59" s="27"/>
      <c r="C59" s="28"/>
      <c r="R59" s="25"/>
      <c r="S59" s="25"/>
      <c r="T59" s="25"/>
      <c r="U59" s="25"/>
    </row>
    <row r="60" spans="18:21" ht="12.75">
      <c r="R60" s="25"/>
      <c r="S60" s="25"/>
      <c r="T60" s="25"/>
      <c r="U60" s="25"/>
    </row>
    <row r="61" spans="1:21" ht="15">
      <c r="A61" s="27"/>
      <c r="B61" s="27"/>
      <c r="R61" s="25"/>
      <c r="S61" s="25"/>
      <c r="T61" s="25"/>
      <c r="U61" s="25"/>
    </row>
    <row r="62" spans="18:21" ht="12.75">
      <c r="R62" s="25"/>
      <c r="S62" s="25"/>
      <c r="T62" s="25"/>
      <c r="U62" s="25"/>
    </row>
    <row r="63" spans="18:21" ht="12.75">
      <c r="R63" s="25"/>
      <c r="S63" s="25"/>
      <c r="T63" s="25"/>
      <c r="U63" s="25"/>
    </row>
    <row r="64" spans="18:21" ht="12.75">
      <c r="R64" s="26"/>
      <c r="S64" s="25"/>
      <c r="T64" s="25"/>
      <c r="U64" s="26"/>
    </row>
    <row r="65" spans="18:21" ht="12.75">
      <c r="R65" s="26"/>
      <c r="S65" s="25"/>
      <c r="T65" s="25"/>
      <c r="U65" s="26"/>
    </row>
    <row r="66" spans="18:21" ht="12.75">
      <c r="R66" s="26"/>
      <c r="S66" s="25"/>
      <c r="T66" s="25"/>
      <c r="U66" s="26"/>
    </row>
    <row r="67" spans="18:21" ht="12.75">
      <c r="R67" s="26"/>
      <c r="S67" s="25"/>
      <c r="T67" s="25"/>
      <c r="U67" s="26"/>
    </row>
    <row r="68" spans="18:21" ht="12.75">
      <c r="R68" s="26"/>
      <c r="S68" s="25"/>
      <c r="T68" s="25"/>
      <c r="U68" s="26"/>
    </row>
    <row r="69" spans="18:21" ht="12.75">
      <c r="R69" s="25"/>
      <c r="S69" s="25"/>
      <c r="T69" s="25"/>
      <c r="U69" s="25"/>
    </row>
    <row r="70" spans="18:21" ht="12.75">
      <c r="R70" s="25"/>
      <c r="S70" s="25"/>
      <c r="T70" s="25"/>
      <c r="U70" s="25"/>
    </row>
    <row r="71" spans="18:21" ht="12.75">
      <c r="R71" s="25"/>
      <c r="S71" s="25"/>
      <c r="T71" s="25"/>
      <c r="U71" s="25"/>
    </row>
    <row r="72" spans="18:21" ht="12.75">
      <c r="R72" s="25"/>
      <c r="S72" s="25"/>
      <c r="T72" s="25"/>
      <c r="U72" s="25"/>
    </row>
    <row r="73" spans="18:21" ht="12.75">
      <c r="R73" s="25"/>
      <c r="S73" s="25"/>
      <c r="T73" s="25"/>
      <c r="U73" s="25"/>
    </row>
    <row r="74" spans="18:21" ht="12.75">
      <c r="R74" s="25"/>
      <c r="S74" s="25"/>
      <c r="T74" s="25"/>
      <c r="U74" s="25"/>
    </row>
    <row r="75" spans="18:21" ht="12.75">
      <c r="R75" s="25"/>
      <c r="S75" s="25"/>
      <c r="T75" s="25"/>
      <c r="U75" s="25"/>
    </row>
    <row r="76" spans="18:21" ht="12.75">
      <c r="R76" s="25"/>
      <c r="S76" s="25"/>
      <c r="T76" s="25"/>
      <c r="U76" s="25"/>
    </row>
    <row r="77" spans="18:21" ht="12.75">
      <c r="R77" s="25"/>
      <c r="S77" s="25"/>
      <c r="T77" s="25"/>
      <c r="U77" s="25"/>
    </row>
  </sheetData>
  <sheetProtection password="D90D" sheet="1" objects="1" scenarios="1" formatCells="0" formatColumns="0" formatRows="0" insertColumns="0" insertHyperlinks="0" deleteColumns="0" deleteRows="0" selectLockedCells="1" autoFilter="0"/>
  <mergeCells count="12">
    <mergeCell ref="C2:D2"/>
    <mergeCell ref="C6:E6"/>
    <mergeCell ref="C7:E7"/>
    <mergeCell ref="G4:J4"/>
    <mergeCell ref="G5:J5"/>
    <mergeCell ref="G6:J6"/>
    <mergeCell ref="G7:J7"/>
    <mergeCell ref="C5:E5"/>
    <mergeCell ref="B12:B39"/>
    <mergeCell ref="B40:B56"/>
    <mergeCell ref="G8:J8"/>
    <mergeCell ref="G9:J9"/>
  </mergeCells>
  <dataValidations count="4">
    <dataValidation type="whole" allowBlank="1" showInputMessage="1" showErrorMessage="1" errorTitle="Invalid data value" error="Only whole number values can be entered into this cell." sqref="H12:H56">
      <formula1>0</formula1>
      <formula2>100000000</formula2>
    </dataValidation>
    <dataValidation type="list" allowBlank="1" showInputMessage="1" showErrorMessage="1" sqref="C12:C39">
      <formula1>FEDERAL_NDCs</formula1>
    </dataValidation>
    <dataValidation type="date" operator="greaterThan" allowBlank="1" showInputMessage="1" showErrorMessage="1" errorTitle="Invalid Date Value" error="Please enter the date when the order was placed (Format: MM/DD/YYYY)." sqref="G2:G3">
      <formula1>39083</formula1>
    </dataValidation>
    <dataValidation type="list" allowBlank="1" showInputMessage="1" showErrorMessage="1" sqref="C2:D2">
      <formula1>Grantee</formula1>
    </dataValidation>
  </dataValidations>
  <hyperlinks>
    <hyperlink ref="G6" r:id="rId1" display="vaccinedistributionc@cdc.gov"/>
    <hyperlink ref="G7" r:id="rId2" display="cdc@mckesson.com"/>
  </hyperlinks>
  <printOptions horizontalCentered="1" verticalCentered="1"/>
  <pageMargins left="1" right="1" top="1" bottom="1" header="0.47" footer="0.5"/>
  <pageSetup fitToHeight="1" fitToWidth="1" horizontalDpi="600" verticalDpi="600" orientation="landscape" scale="37" r:id="rId3"/>
  <headerFooter alignWithMargins="0">
    <oddHeader>&amp;C&amp;A</oddHeader>
    <oddFooter>&amp;L&amp;F&amp;R&amp;P</oddFooter>
  </headerFooter>
</worksheet>
</file>

<file path=xl/worksheets/sheet3.xml><?xml version="1.0" encoding="utf-8"?>
<worksheet xmlns="http://schemas.openxmlformats.org/spreadsheetml/2006/main" xmlns:r="http://schemas.openxmlformats.org/officeDocument/2006/relationships">
  <dimension ref="B3:J66"/>
  <sheetViews>
    <sheetView zoomScale="80" zoomScaleNormal="80" workbookViewId="0" topLeftCell="F1">
      <selection activeCell="I11" sqref="I11"/>
    </sheetView>
  </sheetViews>
  <sheetFormatPr defaultColWidth="9.140625" defaultRowHeight="12.75"/>
  <cols>
    <col min="1" max="1" width="3.28125" style="0" customWidth="1"/>
    <col min="2" max="2" width="15.00390625" style="0" bestFit="1" customWidth="1"/>
    <col min="3" max="3" width="11.28125" style="0" customWidth="1"/>
    <col min="4" max="4" width="26.57421875" style="0" customWidth="1"/>
    <col min="5" max="5" width="15.7109375" style="0" customWidth="1"/>
    <col min="6" max="6" width="71.00390625" style="0" customWidth="1"/>
    <col min="7" max="7" width="22.28125" style="0" bestFit="1" customWidth="1"/>
    <col min="10" max="10" width="13.57421875" style="0" customWidth="1"/>
  </cols>
  <sheetData>
    <row r="3" spans="2:10" ht="12.75">
      <c r="B3" s="6" t="s">
        <v>1</v>
      </c>
      <c r="C3" s="6" t="s">
        <v>0</v>
      </c>
      <c r="D3" s="6" t="s">
        <v>3</v>
      </c>
      <c r="E3" s="6" t="s">
        <v>2</v>
      </c>
      <c r="F3" s="6" t="s">
        <v>4</v>
      </c>
      <c r="G3" s="6" t="s">
        <v>77</v>
      </c>
      <c r="J3" s="56" t="s">
        <v>90</v>
      </c>
    </row>
    <row r="4" spans="2:10" ht="12.75">
      <c r="B4" s="67" t="s">
        <v>150</v>
      </c>
      <c r="C4" s="67" t="s">
        <v>67</v>
      </c>
      <c r="D4" s="67" t="s">
        <v>45</v>
      </c>
      <c r="E4" s="68" t="s">
        <v>25</v>
      </c>
      <c r="F4" s="69" t="s">
        <v>79</v>
      </c>
      <c r="G4" s="67" t="str">
        <f aca="true" t="shared" si="0" ref="G4:G35">B4</f>
        <v>00005-1970-50</v>
      </c>
      <c r="J4" t="s">
        <v>100</v>
      </c>
    </row>
    <row r="5" spans="2:10" ht="12.75">
      <c r="B5" s="71" t="s">
        <v>151</v>
      </c>
      <c r="C5" s="71" t="s">
        <v>63</v>
      </c>
      <c r="D5" s="67" t="s">
        <v>41</v>
      </c>
      <c r="E5" s="68" t="s">
        <v>24</v>
      </c>
      <c r="F5" s="69" t="s">
        <v>80</v>
      </c>
      <c r="G5" s="67" t="str">
        <f t="shared" si="0"/>
        <v>00006-4045-41</v>
      </c>
      <c r="J5" t="s">
        <v>101</v>
      </c>
    </row>
    <row r="6" spans="2:10" ht="12.75">
      <c r="B6" s="67" t="s">
        <v>152</v>
      </c>
      <c r="C6" s="67" t="s">
        <v>68</v>
      </c>
      <c r="D6" s="67" t="s">
        <v>46</v>
      </c>
      <c r="E6" s="68" t="s">
        <v>24</v>
      </c>
      <c r="F6" s="69" t="s">
        <v>81</v>
      </c>
      <c r="G6" s="67" t="str">
        <f t="shared" si="0"/>
        <v>00006-4047-41</v>
      </c>
      <c r="J6" t="s">
        <v>99</v>
      </c>
    </row>
    <row r="7" spans="2:10" ht="12.75">
      <c r="B7" s="71" t="s">
        <v>153</v>
      </c>
      <c r="C7" s="71" t="s">
        <v>65</v>
      </c>
      <c r="D7" s="67" t="s">
        <v>43</v>
      </c>
      <c r="E7" s="68" t="s">
        <v>24</v>
      </c>
      <c r="F7" s="69" t="s">
        <v>80</v>
      </c>
      <c r="G7" s="67" t="str">
        <f t="shared" si="0"/>
        <v>00006-4681-00</v>
      </c>
      <c r="J7" t="s">
        <v>102</v>
      </c>
    </row>
    <row r="8" spans="2:10" ht="12.75">
      <c r="B8" s="60" t="s">
        <v>154</v>
      </c>
      <c r="C8" s="60" t="s">
        <v>66</v>
      </c>
      <c r="D8" s="60" t="s">
        <v>44</v>
      </c>
      <c r="E8" s="66" t="s">
        <v>24</v>
      </c>
      <c r="F8" s="61" t="s">
        <v>83</v>
      </c>
      <c r="G8" s="60" t="str">
        <f t="shared" si="0"/>
        <v>00006-4739-00</v>
      </c>
      <c r="J8" t="s">
        <v>93</v>
      </c>
    </row>
    <row r="9" spans="2:10" ht="12.75">
      <c r="B9" s="67" t="s">
        <v>155</v>
      </c>
      <c r="C9" s="67" t="s">
        <v>71</v>
      </c>
      <c r="D9" s="67" t="s">
        <v>72</v>
      </c>
      <c r="E9" s="68" t="s">
        <v>24</v>
      </c>
      <c r="F9" s="69" t="s">
        <v>80</v>
      </c>
      <c r="G9" s="67" t="str">
        <f t="shared" si="0"/>
        <v>00006-4827-00</v>
      </c>
      <c r="J9" t="s">
        <v>92</v>
      </c>
    </row>
    <row r="10" spans="2:10" ht="12.75">
      <c r="B10" s="70" t="s">
        <v>156</v>
      </c>
      <c r="C10" s="70" t="s">
        <v>55</v>
      </c>
      <c r="D10" s="70" t="s">
        <v>33</v>
      </c>
      <c r="E10" s="68" t="s">
        <v>24</v>
      </c>
      <c r="F10" s="69" t="s">
        <v>80</v>
      </c>
      <c r="G10" s="67" t="str">
        <f t="shared" si="0"/>
        <v>00006-4831-41</v>
      </c>
      <c r="J10" t="s">
        <v>242</v>
      </c>
    </row>
    <row r="11" spans="2:10" ht="12.75">
      <c r="B11" s="60" t="s">
        <v>157</v>
      </c>
      <c r="C11" s="60" t="s">
        <v>56</v>
      </c>
      <c r="D11" s="60" t="s">
        <v>33</v>
      </c>
      <c r="E11" s="66" t="s">
        <v>24</v>
      </c>
      <c r="F11" s="61" t="s">
        <v>82</v>
      </c>
      <c r="G11" s="60" t="str">
        <f t="shared" si="0"/>
        <v>00006-4841-00</v>
      </c>
      <c r="J11" t="s">
        <v>103</v>
      </c>
    </row>
    <row r="12" spans="2:10" ht="12.75">
      <c r="B12" s="60" t="s">
        <v>158</v>
      </c>
      <c r="C12" s="60" t="s">
        <v>56</v>
      </c>
      <c r="D12" s="60" t="s">
        <v>33</v>
      </c>
      <c r="E12" s="66" t="s">
        <v>24</v>
      </c>
      <c r="F12" s="61" t="s">
        <v>80</v>
      </c>
      <c r="G12" s="60" t="str">
        <f t="shared" si="0"/>
        <v>00006-4841-41</v>
      </c>
      <c r="J12" t="s">
        <v>104</v>
      </c>
    </row>
    <row r="13" spans="2:10" ht="12.75">
      <c r="B13" s="67" t="s">
        <v>159</v>
      </c>
      <c r="C13" s="67" t="s">
        <v>62</v>
      </c>
      <c r="D13" s="67" t="s">
        <v>39</v>
      </c>
      <c r="E13" s="68" t="s">
        <v>24</v>
      </c>
      <c r="F13" s="69" t="s">
        <v>80</v>
      </c>
      <c r="G13" s="67" t="str">
        <f t="shared" si="0"/>
        <v>00006-4897-00</v>
      </c>
      <c r="J13" t="s">
        <v>105</v>
      </c>
    </row>
    <row r="14" spans="2:10" ht="12.75">
      <c r="B14" s="67" t="s">
        <v>160</v>
      </c>
      <c r="C14" s="67" t="s">
        <v>61</v>
      </c>
      <c r="D14" s="67" t="s">
        <v>38</v>
      </c>
      <c r="E14" s="68" t="s">
        <v>24</v>
      </c>
      <c r="F14" s="69" t="s">
        <v>80</v>
      </c>
      <c r="G14" s="67" t="str">
        <f t="shared" si="0"/>
        <v>00006-4898-00</v>
      </c>
      <c r="J14" t="s">
        <v>106</v>
      </c>
    </row>
    <row r="15" spans="2:10" ht="12.75">
      <c r="B15" s="60" t="s">
        <v>161</v>
      </c>
      <c r="C15" s="60" t="s">
        <v>75</v>
      </c>
      <c r="D15" s="60" t="s">
        <v>76</v>
      </c>
      <c r="E15" s="66" t="s">
        <v>24</v>
      </c>
      <c r="F15" s="61" t="s">
        <v>84</v>
      </c>
      <c r="G15" s="60" t="str">
        <f t="shared" si="0"/>
        <v>00006-4963-41</v>
      </c>
      <c r="J15" t="s">
        <v>107</v>
      </c>
    </row>
    <row r="16" spans="2:10" ht="12.75">
      <c r="B16" s="67" t="s">
        <v>162</v>
      </c>
      <c r="C16" s="67" t="s">
        <v>59</v>
      </c>
      <c r="D16" s="67" t="s">
        <v>36</v>
      </c>
      <c r="E16" s="68" t="s">
        <v>24</v>
      </c>
      <c r="F16" s="69" t="s">
        <v>80</v>
      </c>
      <c r="G16" s="67" t="str">
        <f t="shared" si="0"/>
        <v>00006-4981-00</v>
      </c>
      <c r="J16" t="s">
        <v>108</v>
      </c>
    </row>
    <row r="17" spans="2:10" ht="12.75">
      <c r="B17" s="60" t="s">
        <v>163</v>
      </c>
      <c r="C17" s="60" t="s">
        <v>58</v>
      </c>
      <c r="D17" s="60" t="s">
        <v>36</v>
      </c>
      <c r="E17" s="66" t="s">
        <v>24</v>
      </c>
      <c r="F17" s="61" t="s">
        <v>80</v>
      </c>
      <c r="G17" s="60" t="str">
        <f t="shared" si="0"/>
        <v>00006-4995-00</v>
      </c>
      <c r="J17" t="s">
        <v>98</v>
      </c>
    </row>
    <row r="18" spans="2:10" ht="12.75">
      <c r="B18" s="67" t="s">
        <v>164</v>
      </c>
      <c r="C18" s="67" t="s">
        <v>60</v>
      </c>
      <c r="D18" s="67" t="s">
        <v>36</v>
      </c>
      <c r="E18" s="68" t="s">
        <v>24</v>
      </c>
      <c r="F18" s="69" t="s">
        <v>80</v>
      </c>
      <c r="G18" s="67" t="str">
        <f t="shared" si="0"/>
        <v>00006-4995-41</v>
      </c>
      <c r="J18" t="s">
        <v>109</v>
      </c>
    </row>
    <row r="19" spans="2:10" ht="12.75">
      <c r="B19" s="67" t="s">
        <v>165</v>
      </c>
      <c r="C19" s="67" t="s">
        <v>73</v>
      </c>
      <c r="D19" s="67" t="s">
        <v>74</v>
      </c>
      <c r="E19" s="68" t="s">
        <v>24</v>
      </c>
      <c r="F19" s="69" t="s">
        <v>80</v>
      </c>
      <c r="G19" s="67" t="str">
        <f t="shared" si="0"/>
        <v>00006-4999-00</v>
      </c>
      <c r="J19" t="s">
        <v>110</v>
      </c>
    </row>
    <row r="20" spans="2:10" ht="25.5">
      <c r="B20" s="60" t="s">
        <v>166</v>
      </c>
      <c r="C20" s="60" t="s">
        <v>69</v>
      </c>
      <c r="D20" s="60" t="s">
        <v>47</v>
      </c>
      <c r="E20" s="66" t="s">
        <v>26</v>
      </c>
      <c r="F20" s="61" t="s">
        <v>85</v>
      </c>
      <c r="G20" s="60" t="str">
        <f t="shared" si="0"/>
        <v>14362-0111-01</v>
      </c>
      <c r="J20" t="s">
        <v>111</v>
      </c>
    </row>
    <row r="21" spans="2:10" ht="12.75">
      <c r="B21" s="62" t="s">
        <v>197</v>
      </c>
      <c r="C21" s="63" t="s">
        <v>194</v>
      </c>
      <c r="D21" s="63" t="s">
        <v>198</v>
      </c>
      <c r="E21" s="63" t="s">
        <v>23</v>
      </c>
      <c r="F21" s="64" t="s">
        <v>206</v>
      </c>
      <c r="G21" s="63" t="str">
        <f t="shared" si="0"/>
        <v>19515-0885-07</v>
      </c>
      <c r="J21" t="s">
        <v>112</v>
      </c>
    </row>
    <row r="22" spans="2:10" ht="12.75">
      <c r="B22" s="62" t="s">
        <v>213</v>
      </c>
      <c r="C22" s="63" t="s">
        <v>194</v>
      </c>
      <c r="D22" s="63" t="s">
        <v>207</v>
      </c>
      <c r="E22" s="63" t="s">
        <v>22</v>
      </c>
      <c r="F22" s="65" t="s">
        <v>214</v>
      </c>
      <c r="G22" s="63" t="str">
        <f t="shared" si="0"/>
        <v>49281-0008-10</v>
      </c>
      <c r="J22" t="s">
        <v>113</v>
      </c>
    </row>
    <row r="23" spans="2:10" ht="12.75">
      <c r="B23" s="62" t="s">
        <v>208</v>
      </c>
      <c r="C23" s="63" t="s">
        <v>194</v>
      </c>
      <c r="D23" s="63" t="s">
        <v>207</v>
      </c>
      <c r="E23" s="63" t="s">
        <v>22</v>
      </c>
      <c r="F23" s="65" t="s">
        <v>209</v>
      </c>
      <c r="G23" s="63" t="str">
        <f t="shared" si="0"/>
        <v>49281-0008-25</v>
      </c>
      <c r="J23" t="s">
        <v>114</v>
      </c>
    </row>
    <row r="24" spans="2:10" ht="12.75">
      <c r="B24" s="62" t="s">
        <v>212</v>
      </c>
      <c r="C24" s="63" t="s">
        <v>194</v>
      </c>
      <c r="D24" s="63" t="s">
        <v>207</v>
      </c>
      <c r="E24" s="63" t="s">
        <v>22</v>
      </c>
      <c r="F24" s="65" t="s">
        <v>211</v>
      </c>
      <c r="G24" s="63" t="str">
        <f t="shared" si="0"/>
        <v>49281-0008-50</v>
      </c>
      <c r="J24" t="s">
        <v>115</v>
      </c>
    </row>
    <row r="25" spans="2:10" ht="12.75">
      <c r="B25" s="70" t="s">
        <v>167</v>
      </c>
      <c r="C25" s="70" t="s">
        <v>51</v>
      </c>
      <c r="D25" s="70" t="s">
        <v>27</v>
      </c>
      <c r="E25" s="68" t="s">
        <v>22</v>
      </c>
      <c r="F25" s="69" t="s">
        <v>80</v>
      </c>
      <c r="G25" s="67" t="str">
        <f t="shared" si="0"/>
        <v>49281-0286-10</v>
      </c>
      <c r="J25" t="s">
        <v>116</v>
      </c>
    </row>
    <row r="26" spans="2:10" ht="12.75">
      <c r="B26" s="67" t="s">
        <v>168</v>
      </c>
      <c r="C26" s="67" t="s">
        <v>69</v>
      </c>
      <c r="D26" s="67" t="s">
        <v>48</v>
      </c>
      <c r="E26" s="68" t="s">
        <v>22</v>
      </c>
      <c r="F26" s="69" t="s">
        <v>79</v>
      </c>
      <c r="G26" s="67" t="str">
        <f t="shared" si="0"/>
        <v>49281-0291-10</v>
      </c>
      <c r="J26" t="s">
        <v>117</v>
      </c>
    </row>
    <row r="27" spans="2:10" ht="12.75">
      <c r="B27" s="67" t="s">
        <v>169</v>
      </c>
      <c r="C27" s="67" t="s">
        <v>69</v>
      </c>
      <c r="D27" s="67" t="s">
        <v>48</v>
      </c>
      <c r="E27" s="68" t="s">
        <v>22</v>
      </c>
      <c r="F27" s="69" t="s">
        <v>80</v>
      </c>
      <c r="G27" s="67" t="str">
        <f t="shared" si="0"/>
        <v>49281-0291-83</v>
      </c>
      <c r="J27" t="s">
        <v>91</v>
      </c>
    </row>
    <row r="28" spans="2:10" ht="12.75">
      <c r="B28" s="70" t="s">
        <v>170</v>
      </c>
      <c r="C28" s="70" t="s">
        <v>51</v>
      </c>
      <c r="D28" s="70" t="s">
        <v>28</v>
      </c>
      <c r="E28" s="68" t="s">
        <v>22</v>
      </c>
      <c r="F28" s="69" t="s">
        <v>80</v>
      </c>
      <c r="G28" s="67" t="str">
        <f t="shared" si="0"/>
        <v>49281-0298-10</v>
      </c>
      <c r="J28" t="s">
        <v>118</v>
      </c>
    </row>
    <row r="29" spans="2:10" ht="12.75">
      <c r="B29" s="62" t="s">
        <v>215</v>
      </c>
      <c r="C29" s="63" t="s">
        <v>194</v>
      </c>
      <c r="D29" s="63" t="s">
        <v>207</v>
      </c>
      <c r="E29" s="63" t="s">
        <v>22</v>
      </c>
      <c r="F29" s="65" t="s">
        <v>216</v>
      </c>
      <c r="G29" s="63" t="str">
        <f t="shared" si="0"/>
        <v>49281-0382-15</v>
      </c>
      <c r="J29" t="s">
        <v>119</v>
      </c>
    </row>
    <row r="30" spans="2:10" ht="12.75">
      <c r="B30" s="67" t="s">
        <v>171</v>
      </c>
      <c r="C30" s="67" t="s">
        <v>70</v>
      </c>
      <c r="D30" s="67" t="s">
        <v>49</v>
      </c>
      <c r="E30" s="68" t="s">
        <v>22</v>
      </c>
      <c r="F30" s="69" t="s">
        <v>80</v>
      </c>
      <c r="G30" s="67" t="str">
        <f t="shared" si="0"/>
        <v>49281-0400-10</v>
      </c>
      <c r="J30" t="s">
        <v>120</v>
      </c>
    </row>
    <row r="31" spans="2:10" ht="12.75">
      <c r="B31" s="71" t="s">
        <v>172</v>
      </c>
      <c r="C31" s="71" t="s">
        <v>62</v>
      </c>
      <c r="D31" s="67" t="s">
        <v>40</v>
      </c>
      <c r="E31" s="68" t="s">
        <v>22</v>
      </c>
      <c r="F31" s="69" t="s">
        <v>86</v>
      </c>
      <c r="G31" s="67" t="str">
        <f t="shared" si="0"/>
        <v>49281-0545-05</v>
      </c>
      <c r="J31" t="s">
        <v>121</v>
      </c>
    </row>
    <row r="32" spans="2:10" ht="12.75">
      <c r="B32" s="71" t="s">
        <v>173</v>
      </c>
      <c r="C32" s="71" t="s">
        <v>64</v>
      </c>
      <c r="D32" s="67" t="s">
        <v>42</v>
      </c>
      <c r="E32" s="68" t="s">
        <v>22</v>
      </c>
      <c r="F32" s="69" t="s">
        <v>86</v>
      </c>
      <c r="G32" s="67" t="str">
        <f t="shared" si="0"/>
        <v>49281-0589-05</v>
      </c>
      <c r="J32" t="s">
        <v>122</v>
      </c>
    </row>
    <row r="33" spans="2:10" ht="12.75">
      <c r="B33" s="70" t="s">
        <v>174</v>
      </c>
      <c r="C33" s="70" t="s">
        <v>53</v>
      </c>
      <c r="D33" s="70" t="s">
        <v>31</v>
      </c>
      <c r="E33" s="68" t="s">
        <v>22</v>
      </c>
      <c r="F33" s="69" t="s">
        <v>86</v>
      </c>
      <c r="G33" s="67" t="str">
        <f t="shared" si="0"/>
        <v>49281-0597-05</v>
      </c>
      <c r="J33" t="s">
        <v>123</v>
      </c>
    </row>
    <row r="34" spans="2:10" ht="12.75">
      <c r="B34" s="70" t="s">
        <v>175</v>
      </c>
      <c r="C34" s="70" t="s">
        <v>54</v>
      </c>
      <c r="D34" s="70" t="s">
        <v>32</v>
      </c>
      <c r="E34" s="68" t="s">
        <v>22</v>
      </c>
      <c r="F34" s="69" t="s">
        <v>87</v>
      </c>
      <c r="G34" s="67" t="str">
        <f t="shared" si="0"/>
        <v>49281-0860-10</v>
      </c>
      <c r="J34" t="s">
        <v>124</v>
      </c>
    </row>
    <row r="35" spans="2:10" ht="12.75">
      <c r="B35" s="70" t="s">
        <v>176</v>
      </c>
      <c r="C35" s="70" t="s">
        <v>54</v>
      </c>
      <c r="D35" s="70" t="s">
        <v>32</v>
      </c>
      <c r="E35" s="68" t="s">
        <v>22</v>
      </c>
      <c r="F35" s="69" t="s">
        <v>79</v>
      </c>
      <c r="G35" s="67" t="str">
        <f t="shared" si="0"/>
        <v>49281-0860-55</v>
      </c>
      <c r="J35" t="s">
        <v>125</v>
      </c>
    </row>
    <row r="36" spans="2:10" ht="12.75">
      <c r="B36" s="70" t="s">
        <v>177</v>
      </c>
      <c r="C36" s="70" t="s">
        <v>51</v>
      </c>
      <c r="D36" s="70" t="s">
        <v>29</v>
      </c>
      <c r="E36" s="68" t="s">
        <v>23</v>
      </c>
      <c r="F36" s="69" t="s">
        <v>88</v>
      </c>
      <c r="G36" s="67" t="str">
        <f aca="true" t="shared" si="1" ref="G36:G55">B36</f>
        <v>58160-0810-46</v>
      </c>
      <c r="J36" t="s">
        <v>96</v>
      </c>
    </row>
    <row r="37" spans="2:10" ht="12.75">
      <c r="B37" s="70" t="s">
        <v>178</v>
      </c>
      <c r="C37" s="70" t="s">
        <v>52</v>
      </c>
      <c r="D37" s="70" t="s">
        <v>30</v>
      </c>
      <c r="E37" s="68" t="s">
        <v>23</v>
      </c>
      <c r="F37" s="69" t="s">
        <v>80</v>
      </c>
      <c r="G37" s="67" t="str">
        <f t="shared" si="1"/>
        <v>58160-0811-11</v>
      </c>
      <c r="J37" t="s">
        <v>126</v>
      </c>
    </row>
    <row r="38" spans="2:10" ht="12.75">
      <c r="B38" s="70" t="s">
        <v>179</v>
      </c>
      <c r="C38" s="70" t="s">
        <v>52</v>
      </c>
      <c r="D38" s="70" t="s">
        <v>30</v>
      </c>
      <c r="E38" s="68" t="s">
        <v>23</v>
      </c>
      <c r="F38" s="69" t="s">
        <v>88</v>
      </c>
      <c r="G38" s="67" t="str">
        <f t="shared" si="1"/>
        <v>58160-0811-46</v>
      </c>
      <c r="J38" t="s">
        <v>127</v>
      </c>
    </row>
    <row r="39" spans="2:10" ht="12.75">
      <c r="B39" s="67" t="s">
        <v>180</v>
      </c>
      <c r="C39" s="67" t="s">
        <v>57</v>
      </c>
      <c r="D39" s="67" t="s">
        <v>35</v>
      </c>
      <c r="E39" s="68" t="s">
        <v>23</v>
      </c>
      <c r="F39" s="69" t="s">
        <v>80</v>
      </c>
      <c r="G39" s="67" t="str">
        <f t="shared" si="1"/>
        <v>58160-0815-11</v>
      </c>
      <c r="J39" t="s">
        <v>128</v>
      </c>
    </row>
    <row r="40" spans="2:10" ht="12.75">
      <c r="B40" s="67" t="s">
        <v>181</v>
      </c>
      <c r="C40" s="67" t="s">
        <v>57</v>
      </c>
      <c r="D40" s="67" t="s">
        <v>35</v>
      </c>
      <c r="E40" s="68" t="s">
        <v>23</v>
      </c>
      <c r="F40" s="69" t="s">
        <v>88</v>
      </c>
      <c r="G40" s="67" t="str">
        <f t="shared" si="1"/>
        <v>58160-0815-46</v>
      </c>
      <c r="J40" t="s">
        <v>129</v>
      </c>
    </row>
    <row r="41" spans="2:10" ht="12.75">
      <c r="B41" s="67" t="s">
        <v>182</v>
      </c>
      <c r="C41" s="67" t="s">
        <v>59</v>
      </c>
      <c r="D41" s="67" t="s">
        <v>37</v>
      </c>
      <c r="E41" s="68" t="s">
        <v>23</v>
      </c>
      <c r="F41" s="69" t="s">
        <v>80</v>
      </c>
      <c r="G41" s="67" t="str">
        <f t="shared" si="1"/>
        <v>58160-0820-11</v>
      </c>
      <c r="J41" t="s">
        <v>130</v>
      </c>
    </row>
    <row r="42" spans="2:10" ht="12.75">
      <c r="B42" s="67" t="s">
        <v>183</v>
      </c>
      <c r="C42" s="67" t="s">
        <v>59</v>
      </c>
      <c r="D42" s="67" t="s">
        <v>37</v>
      </c>
      <c r="E42" s="68" t="s">
        <v>23</v>
      </c>
      <c r="F42" s="69" t="s">
        <v>88</v>
      </c>
      <c r="G42" s="67" t="str">
        <f t="shared" si="1"/>
        <v>58160-0820-46</v>
      </c>
      <c r="J42" t="s">
        <v>131</v>
      </c>
    </row>
    <row r="43" spans="2:10" ht="12.75">
      <c r="B43" s="60" t="s">
        <v>184</v>
      </c>
      <c r="C43" s="60" t="s">
        <v>58</v>
      </c>
      <c r="D43" s="60" t="s">
        <v>37</v>
      </c>
      <c r="E43" s="66" t="s">
        <v>23</v>
      </c>
      <c r="F43" s="61" t="s">
        <v>80</v>
      </c>
      <c r="G43" s="60" t="str">
        <f t="shared" si="1"/>
        <v>58160-0821-11</v>
      </c>
      <c r="J43" t="s">
        <v>132</v>
      </c>
    </row>
    <row r="44" spans="2:10" ht="12.75">
      <c r="B44" s="60" t="s">
        <v>185</v>
      </c>
      <c r="C44" s="60" t="s">
        <v>58</v>
      </c>
      <c r="D44" s="60" t="s">
        <v>37</v>
      </c>
      <c r="E44" s="66" t="s">
        <v>23</v>
      </c>
      <c r="F44" s="61" t="s">
        <v>88</v>
      </c>
      <c r="G44" s="60" t="str">
        <f t="shared" si="1"/>
        <v>58160-0821-46</v>
      </c>
      <c r="J44" t="s">
        <v>133</v>
      </c>
    </row>
    <row r="45" spans="2:10" ht="12.75">
      <c r="B45" s="70" t="s">
        <v>186</v>
      </c>
      <c r="C45" s="70" t="s">
        <v>55</v>
      </c>
      <c r="D45" s="70" t="s">
        <v>34</v>
      </c>
      <c r="E45" s="68" t="s">
        <v>23</v>
      </c>
      <c r="F45" s="69" t="s">
        <v>80</v>
      </c>
      <c r="G45" s="67" t="str">
        <f t="shared" si="1"/>
        <v>58160-0825-11</v>
      </c>
      <c r="J45" t="s">
        <v>134</v>
      </c>
    </row>
    <row r="46" spans="2:10" ht="12.75">
      <c r="B46" s="70" t="s">
        <v>187</v>
      </c>
      <c r="C46" s="70" t="s">
        <v>55</v>
      </c>
      <c r="D46" s="70" t="s">
        <v>34</v>
      </c>
      <c r="E46" s="68" t="s">
        <v>23</v>
      </c>
      <c r="F46" s="69" t="s">
        <v>88</v>
      </c>
      <c r="G46" s="67" t="str">
        <f t="shared" si="1"/>
        <v>58160-0825-46</v>
      </c>
      <c r="J46" t="s">
        <v>97</v>
      </c>
    </row>
    <row r="47" spans="2:10" ht="12.75">
      <c r="B47" s="60" t="s">
        <v>189</v>
      </c>
      <c r="C47" s="60" t="s">
        <v>56</v>
      </c>
      <c r="D47" s="60" t="s">
        <v>34</v>
      </c>
      <c r="E47" s="66" t="s">
        <v>23</v>
      </c>
      <c r="F47" s="61" t="s">
        <v>80</v>
      </c>
      <c r="G47" s="60" t="str">
        <f t="shared" si="1"/>
        <v>58160-0826-11</v>
      </c>
      <c r="J47" t="s">
        <v>135</v>
      </c>
    </row>
    <row r="48" spans="2:10" ht="12.75">
      <c r="B48" s="60" t="s">
        <v>188</v>
      </c>
      <c r="C48" s="60" t="s">
        <v>56</v>
      </c>
      <c r="D48" s="60" t="s">
        <v>34</v>
      </c>
      <c r="E48" s="66" t="s">
        <v>23</v>
      </c>
      <c r="F48" s="61" t="s">
        <v>88</v>
      </c>
      <c r="G48" s="60" t="str">
        <f t="shared" si="1"/>
        <v>58160-0826-46</v>
      </c>
      <c r="J48" t="s">
        <v>136</v>
      </c>
    </row>
    <row r="49" spans="2:10" ht="12.75">
      <c r="B49" s="70" t="s">
        <v>190</v>
      </c>
      <c r="C49" s="70" t="s">
        <v>51</v>
      </c>
      <c r="D49" s="70" t="s">
        <v>29</v>
      </c>
      <c r="E49" s="68" t="s">
        <v>23</v>
      </c>
      <c r="F49" s="69" t="s">
        <v>80</v>
      </c>
      <c r="G49" s="67" t="str">
        <f t="shared" si="1"/>
        <v>58160-0840-11</v>
      </c>
      <c r="J49" t="s">
        <v>137</v>
      </c>
    </row>
    <row r="50" spans="2:10" ht="12.75">
      <c r="B50" s="67" t="s">
        <v>191</v>
      </c>
      <c r="C50" s="67" t="s">
        <v>70</v>
      </c>
      <c r="D50" s="67" t="s">
        <v>50</v>
      </c>
      <c r="E50" s="68" t="s">
        <v>23</v>
      </c>
      <c r="F50" s="69" t="s">
        <v>80</v>
      </c>
      <c r="G50" s="67" t="str">
        <f t="shared" si="1"/>
        <v>58160-0842-11</v>
      </c>
      <c r="J50" t="s">
        <v>138</v>
      </c>
    </row>
    <row r="51" spans="2:10" ht="12.75">
      <c r="B51" s="67" t="s">
        <v>192</v>
      </c>
      <c r="C51" s="67" t="s">
        <v>70</v>
      </c>
      <c r="D51" s="67" t="s">
        <v>50</v>
      </c>
      <c r="E51" s="68" t="s">
        <v>23</v>
      </c>
      <c r="F51" s="69" t="s">
        <v>88</v>
      </c>
      <c r="G51" s="67" t="str">
        <f t="shared" si="1"/>
        <v>58160-0842-46</v>
      </c>
      <c r="J51" t="s">
        <v>139</v>
      </c>
    </row>
    <row r="52" spans="2:10" ht="12.75">
      <c r="B52" s="65" t="s">
        <v>196</v>
      </c>
      <c r="C52" s="63" t="s">
        <v>194</v>
      </c>
      <c r="D52" s="63" t="s">
        <v>195</v>
      </c>
      <c r="E52" s="63" t="s">
        <v>23</v>
      </c>
      <c r="F52" s="64" t="s">
        <v>205</v>
      </c>
      <c r="G52" s="63" t="str">
        <f t="shared" si="1"/>
        <v>58160-0875-46</v>
      </c>
      <c r="J52" t="s">
        <v>95</v>
      </c>
    </row>
    <row r="53" spans="2:10" ht="12.75">
      <c r="B53" s="62" t="s">
        <v>202</v>
      </c>
      <c r="C53" s="63" t="s">
        <v>194</v>
      </c>
      <c r="D53" s="63" t="s">
        <v>200</v>
      </c>
      <c r="E53" s="63" t="s">
        <v>199</v>
      </c>
      <c r="F53" s="65" t="s">
        <v>201</v>
      </c>
      <c r="G53" s="63" t="str">
        <f t="shared" si="1"/>
        <v>66019-0106-01</v>
      </c>
      <c r="J53" t="s">
        <v>140</v>
      </c>
    </row>
    <row r="54" spans="2:10" ht="12.75">
      <c r="B54" s="62" t="s">
        <v>239</v>
      </c>
      <c r="C54" s="63" t="s">
        <v>194</v>
      </c>
      <c r="D54" s="63" t="s">
        <v>203</v>
      </c>
      <c r="E54" s="63" t="s">
        <v>204</v>
      </c>
      <c r="F54" s="65" t="s">
        <v>211</v>
      </c>
      <c r="G54" s="63" t="str">
        <f t="shared" si="1"/>
        <v>66521-0111-01</v>
      </c>
      <c r="J54" t="s">
        <v>141</v>
      </c>
    </row>
    <row r="55" spans="2:10" ht="12.75">
      <c r="B55" s="62" t="s">
        <v>240</v>
      </c>
      <c r="C55" s="63" t="s">
        <v>194</v>
      </c>
      <c r="D55" s="63" t="s">
        <v>203</v>
      </c>
      <c r="E55" s="63" t="s">
        <v>204</v>
      </c>
      <c r="F55" s="64" t="s">
        <v>210</v>
      </c>
      <c r="G55" s="63" t="str">
        <f t="shared" si="1"/>
        <v>66521-0111-10</v>
      </c>
      <c r="J55" t="s">
        <v>142</v>
      </c>
    </row>
    <row r="56" ht="12.75">
      <c r="J56" t="s">
        <v>143</v>
      </c>
    </row>
    <row r="57" ht="12.75">
      <c r="J57" t="s">
        <v>94</v>
      </c>
    </row>
    <row r="58" ht="12.75">
      <c r="J58" t="s">
        <v>144</v>
      </c>
    </row>
    <row r="59" ht="12.75">
      <c r="J59" t="s">
        <v>217</v>
      </c>
    </row>
    <row r="60" ht="12.75">
      <c r="J60" t="s">
        <v>218</v>
      </c>
    </row>
    <row r="61" ht="12.75">
      <c r="J61" t="s">
        <v>219</v>
      </c>
    </row>
    <row r="62" ht="12.75">
      <c r="J62" t="s">
        <v>220</v>
      </c>
    </row>
    <row r="63" ht="12.75">
      <c r="J63" t="s">
        <v>221</v>
      </c>
    </row>
    <row r="64" ht="12.75">
      <c r="J64" t="s">
        <v>222</v>
      </c>
    </row>
    <row r="65" ht="12.75">
      <c r="J65" t="s">
        <v>223</v>
      </c>
    </row>
    <row r="66" ht="12.75">
      <c r="J66" t="s">
        <v>224</v>
      </c>
    </row>
  </sheetData>
  <sheetProtection/>
  <printOptions/>
  <pageMargins left="0.75" right="0.75" top="1" bottom="1" header="0.5" footer="0.5"/>
  <pageSetup horizontalDpi="600" verticalDpi="600" orientation="portrait"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State and 317 FA Funded Vaccine Purchases</dc:title>
  <dc:subject>Stae and 317 FA Vaccine Purchases</dc:subject>
  <dc:creator>cdc</dc:creator>
  <cp:keywords>State, 317FA, vaccine purchases, updated, spreadsheet</cp:keywords>
  <dc:description/>
  <cp:lastModifiedBy>gyj6</cp:lastModifiedBy>
  <cp:lastPrinted>2008-03-05T15:12:01Z</cp:lastPrinted>
  <dcterms:created xsi:type="dcterms:W3CDTF">2007-01-03T15:54:50Z</dcterms:created>
  <dcterms:modified xsi:type="dcterms:W3CDTF">2008-04-08T12:35:31Z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