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85" yWindow="360" windowWidth="11220" windowHeight="6735" activeTab="0"/>
  </bookViews>
  <sheets>
    <sheet name="Identification" sheetId="1" r:id="rId1"/>
    <sheet name="Risk" sheetId="2" r:id="rId2"/>
    <sheet name="Oil Calculations" sheetId="3" r:id="rId3"/>
    <sheet name="Gas Calculations" sheetId="4" r:id="rId4"/>
    <sheet name="Risked Output" sheetId="5" r:id="rId5"/>
  </sheets>
  <definedNames>
    <definedName name="fieldNum">'Oil Calculations'!$B$1</definedName>
    <definedName name="GfieldNum">'Gas Calculations'!$B$1</definedName>
    <definedName name="GsizeAssums">'Gas Calculations'!$D$1:$D$40</definedName>
    <definedName name="OfieldNum">'Oil Calculations'!$B$1</definedName>
    <definedName name="OsizeAssums">'Oil Calculations'!$E$1</definedName>
    <definedName name="sizeAssums">'Oil Calculations'!$D$1:$D$15</definedName>
    <definedName name="ZA0" localSheetId="3">"Crystal Ball Data : Ver. 4.0.5"</definedName>
    <definedName name="ZA0" localSheetId="2">"Crystal Ball Data : Ver. 4.0.5"</definedName>
    <definedName name="ZA0" localSheetId="1">"Crystal Ball Data : Ver. 4.0.5"</definedName>
    <definedName name="ZA0" localSheetId="4">"Crystal Ball Data : Ver. 4.0.5"</definedName>
    <definedName name="ZA0A" localSheetId="3">4+419</definedName>
    <definedName name="ZA0A" localSheetId="2">4+427</definedName>
    <definedName name="ZA0A" localSheetId="1">1+101</definedName>
    <definedName name="ZA0A" localSheetId="4">0+0</definedName>
    <definedName name="ZA0C" localSheetId="3">0+0</definedName>
    <definedName name="ZA0C" localSheetId="2">0+0</definedName>
    <definedName name="ZA0C" localSheetId="1">0+0</definedName>
    <definedName name="ZA0C" localSheetId="4">0+0</definedName>
    <definedName name="ZA0D" localSheetId="3">0+0</definedName>
    <definedName name="ZA0D" localSheetId="2">0+0</definedName>
    <definedName name="ZA0D" localSheetId="1">0+0</definedName>
    <definedName name="ZA0D" localSheetId="4">0+0</definedName>
    <definedName name="ZA0F" localSheetId="3">4+103</definedName>
    <definedName name="ZA0F" localSheetId="2">4+103</definedName>
    <definedName name="ZA0F" localSheetId="1">1+101</definedName>
    <definedName name="ZA0F" localSheetId="4">12+117</definedName>
    <definedName name="ZA0T" localSheetId="3">3705160+0</definedName>
    <definedName name="ZA0T" localSheetId="2">24851632+0</definedName>
    <definedName name="ZA0T" localSheetId="1">1940249+0</definedName>
    <definedName name="ZA0T" localSheetId="4">4645149+0</definedName>
    <definedName name="ZA100" localSheetId="3">'Gas Calculations'!$B$1+"lNumber of Gas Fields"+1+448+1+1+0+0+1+0+1+3+0+1+0+8</definedName>
    <definedName name="ZA100" localSheetId="2">'Oil Calculations'!$B$1+"lNumber of Oil Fields"+1+448+1+1+0+0+1+0+1+3+0+1+0+8</definedName>
    <definedName name="ZA100AA" localSheetId="3">2+1+0+9</definedName>
    <definedName name="ZA100AA" localSheetId="2">2+1+0+9</definedName>
    <definedName name="ZA101" localSheetId="3">'Gas Calculations'!$B$3+"lLGR in Gas Fields"+513+448+1+1+0+0+1+0+1+3+0+1+0+8</definedName>
    <definedName name="ZA101" localSheetId="1">'Risk'!$E$11+"fRandom Probability"+545+0+"?"+1</definedName>
    <definedName name="ZA101AA" localSheetId="3">2+1+0+9</definedName>
    <definedName name="ZA101AA" localSheetId="2">2+1+0+9</definedName>
    <definedName name="ZA102" localSheetId="3">'Gas Calculations'!$B$5+"lOGR in Gas Fields"+513+448+1+1+0+0+1+0+1+3+0+1+0+8</definedName>
    <definedName name="ZA102AA" localSheetId="3">2+1+0+9</definedName>
    <definedName name="ZA187" localSheetId="2">'Oil Calculations'!$B$3+"lGOR in Oil Fields"+513+448+1+1+0+0+1+0+1+3+0+1+0+8</definedName>
    <definedName name="ZA187AA" localSheetId="2">2+1+0+9</definedName>
    <definedName name="ZA188" localSheetId="2">'Oil Calculations'!$B$5+"lLGR in Oil Fields"+513+448+1+1+0+0+1+0+1+3+0+1+0+8</definedName>
    <definedName name="ZA188AA" localSheetId="2">2+1+0+9</definedName>
    <definedName name="ZA419" localSheetId="3">'Gas Calculations'!$E$1+"lSizes of Gas Fields"+545+448+1+1+0+0+1+0+1+3+0+1+0+8</definedName>
    <definedName name="ZA419AA" localSheetId="3">2+1+0+9</definedName>
    <definedName name="ZA427" localSheetId="2">'Oil Calculations'!$E$1+"lSizes of Oil Fields"+545+448+1+1+0+0+1+0+1+3+0+1+0+8</definedName>
    <definedName name="ZA427AA" localSheetId="2">2+1+0+9</definedName>
    <definedName name="ZF100" localSheetId="3">'Gas Calculations'!$B$12+"Gas in Gas Fields"+"BCFG"+545+513+184+113+18+347+454+4+3+"-"+"+"+2.6+50+2</definedName>
    <definedName name="ZF100" localSheetId="2">'Oil Calculations'!$B$12+"Oil in Oil Fields"+"MMBO"+545+513+184+113+18+347+454+4+3+"-"+"+"+2.6+50+2</definedName>
    <definedName name="ZF101" localSheetId="3">'Gas Calculations'!$B$14+"NGL in Gas Fields"+"MMBNGL"+545+513+184+128+40+362+476+4+3+"-"+"+"+2.6+50+2</definedName>
    <definedName name="ZF101" localSheetId="2">'Oil Calculations'!$B$19+"Largest Oil Field"+"MMBO"+545+513+1208+113+18+347+454+4+3+"-"+"+"+2.6+50+2</definedName>
    <definedName name="ZF101" localSheetId="1">'Risk'!$E$13+"Random Probability"+""+545+0+184+0+0+0+0+4+3+"-"+"+"+2.6+50+2</definedName>
    <definedName name="ZF102" localSheetId="3">'Gas Calculations'!$B$16+"Oil in Gas Fields"+"MMBO"+545+513+1208+143+62+377+498+4+3+"-"+"+"+2.6+50+2</definedName>
    <definedName name="ZF102" localSheetId="2">'Oil Calculations'!$B$14+"Gas in Oil Fields"+"BCFG"+545+513+184+113+18+347+454+4+3+"-"+"+"+2.6+50+2</definedName>
    <definedName name="ZF103" localSheetId="3">'Gas Calculations'!$B$19+"Largest Gas Field"+"BCFG"+545+513+184+158+84+392+520+4+3+"-"+"+"+2.6+50+2</definedName>
    <definedName name="ZF103" localSheetId="2">'Oil Calculations'!$B$16+"NGL in Oil Fields"+"MMBNGL"+545+513+184+128+40+362+476+4+3+"-"+"+"+2.6+50+2</definedName>
    <definedName name="ZF106" localSheetId="4">'Risked Output'!$B$5+"G-Risked Oil in Oil Fields"+"MMBO"+513+513+440+0+0+0+0+4+3+"-"+"+"+2.6+50+2</definedName>
    <definedName name="ZF107" localSheetId="4">'Risked Output'!$B$7+"G-Risked Gas in Oil Fields"+"BCFG"+513+513+440+0+0+0+0+4+3+"-"+"+"+2.6+50+2</definedName>
    <definedName name="ZF108" localSheetId="4">'Risked Output'!$B$9+"G-Risked NGL in Oil Fields"+"MMBNGL"+513+513+440+0+0+0+0+4+3+"-"+"+"+2.6+50+2</definedName>
    <definedName name="ZF109" localSheetId="4">'Risked Output'!$B$15+"G-Risked Gas in Gas Fields"+"BCFG"+513+513+440+0+0+0+0+4+3+"-"+"+"+2.6+50+2</definedName>
    <definedName name="ZF110" localSheetId="4">'Risked Output'!$B$17+"G-Risked NGL in Gas Fields"+"MMBNGL"+513+513+440+0+0+0+0+4+3+"-"+"+"+2.6+50+2</definedName>
    <definedName name="ZF111" localSheetId="4">'Risked Output'!$B$19+"G-Risked Oil in Gas Fields"+"MMBO"+513+513+440+0+0+0+0+4+3+"-"+"+"+2.6+50+2</definedName>
    <definedName name="ZF112" localSheetId="4">'Risked Output'!$E$5+"GA-Risked Oil in Oil Fields"+"MMBO"+513+513+440+0+0+0+0+4+3+"-"+"+"+2.6+50+2</definedName>
    <definedName name="ZF113" localSheetId="4">'Risked Output'!$E$7+"GA-Risked Gas in Oil Fields"+"BCFG"+513+513+440+0+0+0+0+4+3+"-"+"+"+2.6+50+2</definedName>
    <definedName name="ZF114" localSheetId="4">'Risked Output'!$E$9+"GA-Risked NGL in Oil Fields"+"MMBNGL"+513+513+440+0+0+0+0+4+3+"-"+"+"+2.6+50+2</definedName>
    <definedName name="ZF115" localSheetId="4">'Risked Output'!$E$15+"GA-Risked Gas in Gas Fields"+"BCFG"+513+513+440+0+0+0+0+4+3+"-"+"+"+2.6+50+2</definedName>
    <definedName name="ZF116" localSheetId="4">'Risked Output'!$E$17+"GA-Risked NGL in Gas Fields"+"MMBNGL"+513+513+440+0+0+0+0+4+3+"-"+"+"+2.6+50+2</definedName>
    <definedName name="ZF117" localSheetId="4">'Risked Output'!$E$19+"GA-Risked Oil in Gas Fields"+"MMBO"+513+513+440+0+0+0+0+4+3+"-"+"+"+2.6+50+2</definedName>
  </definedNames>
  <calcPr fullCalcOnLoad="1"/>
</workbook>
</file>

<file path=xl/sharedStrings.xml><?xml version="1.0" encoding="utf-8"?>
<sst xmlns="http://schemas.openxmlformats.org/spreadsheetml/2006/main" count="71" uniqueCount="37">
  <si>
    <t>DATA FORM FOR CONVENTIONAL ASSESSMENT UNITS</t>
  </si>
  <si>
    <t>Province Geologist(s):</t>
  </si>
  <si>
    <t>Date:</t>
  </si>
  <si>
    <t>Number</t>
  </si>
  <si>
    <t>Name</t>
  </si>
  <si>
    <t>Region:</t>
  </si>
  <si>
    <t>Province:</t>
  </si>
  <si>
    <t>Total Petroleum System:</t>
  </si>
  <si>
    <t>Assessment Unit:</t>
  </si>
  <si>
    <t>Fluids:</t>
  </si>
  <si>
    <t>Rocks:</t>
  </si>
  <si>
    <t>Timing:</t>
  </si>
  <si>
    <t>Probability:</t>
  </si>
  <si>
    <t>Number of undiscovered oil fields:</t>
  </si>
  <si>
    <t>Field sizes:</t>
  </si>
  <si>
    <t>MMBO</t>
  </si>
  <si>
    <t>Gas/oil ratio:</t>
  </si>
  <si>
    <t>CFG/BO</t>
  </si>
  <si>
    <t>NGL/gas ratio:</t>
  </si>
  <si>
    <t>BNGL/MMCFG</t>
  </si>
  <si>
    <t>In Oil Fields</t>
  </si>
  <si>
    <t>Undiscovered oil:</t>
  </si>
  <si>
    <t>Undiscovered gas:</t>
  </si>
  <si>
    <t>BCFG</t>
  </si>
  <si>
    <t>Undiscovered natural gas liquids:</t>
  </si>
  <si>
    <t>MMBNGL</t>
  </si>
  <si>
    <t>Largest undiscovered oil field:</t>
  </si>
  <si>
    <t>Number of undiscovered gas fields:</t>
  </si>
  <si>
    <t>Oil/gas ratio:</t>
  </si>
  <si>
    <t>BO/MMCFG</t>
  </si>
  <si>
    <t>In Gas Fields</t>
  </si>
  <si>
    <t>Largest undiscovered gas field:</t>
  </si>
  <si>
    <t>Geologic Probability of Assessment Unit:</t>
  </si>
  <si>
    <t>Geologic and Access Probability of Assessment Unit:</t>
  </si>
  <si>
    <t>Accessability:</t>
  </si>
  <si>
    <t>With Geologic Risk</t>
  </si>
  <si>
    <t>With Geologic and Access Risk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</si>
</sst>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21.625" style="0" bestFit="1" customWidth="1"/>
    <col min="2" max="2" width="11.375" style="0" customWidth="1"/>
    <col min="3" max="3" width="50.00390625" style="0" customWidth="1"/>
    <col min="4" max="4" width="10.25390625" style="0" customWidth="1"/>
    <col min="5" max="16384" width="11.375" style="0" customWidth="1"/>
  </cols>
  <sheetData>
    <row r="1" ht="12.75">
      <c r="B1" s="6" t="s">
        <v>0</v>
      </c>
    </row>
    <row r="3" ht="13.5" thickBot="1"/>
    <row r="4" spans="1:5" ht="13.5" thickBot="1">
      <c r="A4" s="2" t="s">
        <v>1</v>
      </c>
      <c r="B4" s="8"/>
      <c r="C4" s="9"/>
      <c r="D4" s="2" t="s">
        <v>2</v>
      </c>
      <c r="E4" s="7"/>
    </row>
    <row r="5" ht="12.75">
      <c r="A5" s="2"/>
    </row>
    <row r="6" ht="12.75">
      <c r="A6" s="2"/>
    </row>
    <row r="7" spans="1:3" ht="13.5" thickBot="1">
      <c r="A7" s="2"/>
      <c r="B7" s="3" t="s">
        <v>3</v>
      </c>
      <c r="C7" s="1" t="s">
        <v>4</v>
      </c>
    </row>
    <row r="8" spans="1:3" ht="12.75">
      <c r="A8" s="2" t="s">
        <v>5</v>
      </c>
      <c r="B8" s="10"/>
      <c r="C8" s="11"/>
    </row>
    <row r="9" spans="1:3" ht="12.75">
      <c r="A9" s="2" t="s">
        <v>6</v>
      </c>
      <c r="B9" s="12"/>
      <c r="C9" s="13"/>
    </row>
    <row r="10" spans="1:3" ht="12.75">
      <c r="A10" s="16" t="s">
        <v>7</v>
      </c>
      <c r="B10" s="12"/>
      <c r="C10" s="13"/>
    </row>
    <row r="11" spans="1:3" ht="13.5" thickBot="1">
      <c r="A11" s="2" t="s">
        <v>8</v>
      </c>
      <c r="B11" s="14"/>
      <c r="C11" s="15"/>
    </row>
  </sheetData>
  <printOptions gridLines="1"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19"/>
  <sheetViews>
    <sheetView workbookViewId="0" topLeftCell="A1">
      <selection activeCell="G26" sqref="G26"/>
    </sheetView>
  </sheetViews>
  <sheetFormatPr defaultColWidth="9.00390625" defaultRowHeight="12.75"/>
  <cols>
    <col min="1" max="1" width="11.375" style="0" customWidth="1"/>
    <col min="2" max="2" width="12.875" style="0" customWidth="1"/>
    <col min="3" max="3" width="11.375" style="0" customWidth="1"/>
    <col min="4" max="4" width="26.00390625" style="0" customWidth="1"/>
    <col min="5" max="16384" width="11.375" style="0" customWidth="1"/>
  </cols>
  <sheetData>
    <row r="2" ht="12.75">
      <c r="A2" s="6" t="s">
        <v>32</v>
      </c>
    </row>
    <row r="3" ht="13.5" thickBot="1"/>
    <row r="4" spans="2:3" ht="13.5" thickBot="1">
      <c r="B4" s="2" t="s">
        <v>9</v>
      </c>
      <c r="C4" s="17">
        <v>1</v>
      </c>
    </row>
    <row r="5" ht="13.5" thickBot="1">
      <c r="B5" s="2"/>
    </row>
    <row r="6" spans="2:3" ht="13.5" thickBot="1">
      <c r="B6" s="2" t="s">
        <v>10</v>
      </c>
      <c r="C6" s="17">
        <v>1</v>
      </c>
    </row>
    <row r="7" ht="13.5" thickBot="1">
      <c r="B7" s="2"/>
    </row>
    <row r="8" spans="2:3" ht="13.5" thickBot="1">
      <c r="B8" s="2" t="s">
        <v>11</v>
      </c>
      <c r="C8" s="17">
        <v>1</v>
      </c>
    </row>
    <row r="9" ht="12.75">
      <c r="B9" s="2"/>
    </row>
    <row r="10" ht="12.75">
      <c r="B10" s="2"/>
    </row>
    <row r="11" spans="2:5" ht="12.75">
      <c r="B11" s="2" t="s">
        <v>12</v>
      </c>
      <c r="C11">
        <f>$C$4*$C$6*$C$8</f>
        <v>1</v>
      </c>
      <c r="E11">
        <v>0.48609959170506317</v>
      </c>
    </row>
    <row r="13" ht="12.75">
      <c r="E13">
        <f>$E$11</f>
        <v>0.48609959170506317</v>
      </c>
    </row>
    <row r="14" ht="12.75">
      <c r="A14" s="6" t="s">
        <v>33</v>
      </c>
    </row>
    <row r="15" ht="13.5" thickBot="1"/>
    <row r="16" spans="2:3" ht="13.5" thickBot="1">
      <c r="B16" s="2" t="s">
        <v>34</v>
      </c>
      <c r="C16" s="17">
        <v>1</v>
      </c>
    </row>
    <row r="19" spans="2:3" ht="12.75">
      <c r="B19" s="2" t="s">
        <v>12</v>
      </c>
      <c r="C19">
        <f>$C$11*$C$16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9"/>
  <sheetViews>
    <sheetView workbookViewId="0" topLeftCell="A1">
      <selection activeCell="F16" sqref="F16"/>
    </sheetView>
  </sheetViews>
  <sheetFormatPr defaultColWidth="9.00390625" defaultRowHeight="12.75"/>
  <cols>
    <col min="1" max="1" width="28.625" style="0" customWidth="1"/>
    <col min="2" max="2" width="11.375" style="0" customWidth="1"/>
    <col min="3" max="3" width="14.125" style="0" customWidth="1"/>
    <col min="4" max="16384" width="11.375" style="0" customWidth="1"/>
  </cols>
  <sheetData>
    <row r="1" spans="1:6" ht="13.5" thickBot="1">
      <c r="A1" t="s">
        <v>13</v>
      </c>
      <c r="B1" s="18">
        <v>0</v>
      </c>
      <c r="D1" s="2" t="s">
        <v>14</v>
      </c>
      <c r="E1" s="17">
        <v>0</v>
      </c>
      <c r="F1" t="s">
        <v>15</v>
      </c>
    </row>
    <row r="2" ht="13.5" thickBot="1"/>
    <row r="3" spans="1:3" ht="13.5" thickBot="1">
      <c r="A3" t="s">
        <v>16</v>
      </c>
      <c r="B3" s="19">
        <v>0</v>
      </c>
      <c r="C3" t="s">
        <v>17</v>
      </c>
    </row>
    <row r="4" ht="13.5" thickBot="1"/>
    <row r="5" spans="1:3" ht="13.5" thickBot="1">
      <c r="A5" t="s">
        <v>18</v>
      </c>
      <c r="B5" s="19">
        <v>0</v>
      </c>
      <c r="C5" t="s">
        <v>19</v>
      </c>
    </row>
    <row r="10" ht="12.75">
      <c r="A10" s="4" t="s">
        <v>20</v>
      </c>
    </row>
    <row r="12" spans="1:3" ht="12.75">
      <c r="A12" t="s">
        <v>21</v>
      </c>
      <c r="B12" s="5">
        <v>0</v>
      </c>
      <c r="C12" t="s">
        <v>15</v>
      </c>
    </row>
    <row r="14" spans="1:3" ht="12.75">
      <c r="A14" t="s">
        <v>22</v>
      </c>
      <c r="B14" s="5">
        <f>$B$12*$B$3/1000</f>
        <v>0</v>
      </c>
      <c r="C14" t="s">
        <v>23</v>
      </c>
    </row>
    <row r="16" spans="1:3" ht="12.75">
      <c r="A16" t="s">
        <v>24</v>
      </c>
      <c r="B16" s="5">
        <f>$B$14*$B$5/1000</f>
        <v>0</v>
      </c>
      <c r="C16" t="s">
        <v>25</v>
      </c>
    </row>
    <row r="19" spans="1:3" ht="12.75">
      <c r="A19" t="s">
        <v>26</v>
      </c>
      <c r="B19" s="5">
        <v>0</v>
      </c>
      <c r="C19" t="s">
        <v>15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9"/>
  <sheetViews>
    <sheetView workbookViewId="0" topLeftCell="A1">
      <selection activeCell="F14" sqref="F14"/>
    </sheetView>
  </sheetViews>
  <sheetFormatPr defaultColWidth="9.00390625" defaultRowHeight="12.75"/>
  <cols>
    <col min="1" max="1" width="29.75390625" style="0" bestFit="1" customWidth="1"/>
    <col min="2" max="2" width="11.375" style="0" customWidth="1"/>
    <col min="3" max="3" width="14.25390625" style="0" customWidth="1"/>
    <col min="4" max="16384" width="11.375" style="0" customWidth="1"/>
  </cols>
  <sheetData>
    <row r="1" spans="1:6" ht="13.5" thickBot="1">
      <c r="A1" t="s">
        <v>27</v>
      </c>
      <c r="B1" s="18">
        <v>0</v>
      </c>
      <c r="D1" s="2" t="s">
        <v>14</v>
      </c>
      <c r="E1" s="17">
        <v>0</v>
      </c>
      <c r="F1" t="s">
        <v>23</v>
      </c>
    </row>
    <row r="2" ht="13.5" thickBot="1"/>
    <row r="3" spans="1:3" ht="13.5" thickBot="1">
      <c r="A3" t="s">
        <v>18</v>
      </c>
      <c r="B3" s="19">
        <v>0</v>
      </c>
      <c r="C3" t="s">
        <v>19</v>
      </c>
    </row>
    <row r="4" ht="13.5" thickBot="1"/>
    <row r="5" spans="1:3" ht="13.5" thickBot="1">
      <c r="A5" t="s">
        <v>28</v>
      </c>
      <c r="B5" s="19">
        <v>0</v>
      </c>
      <c r="C5" t="s">
        <v>29</v>
      </c>
    </row>
    <row r="10" ht="12.75">
      <c r="A10" s="4" t="s">
        <v>30</v>
      </c>
    </row>
    <row r="12" spans="1:3" ht="12.75">
      <c r="A12" t="s">
        <v>22</v>
      </c>
      <c r="B12" s="5">
        <v>0</v>
      </c>
      <c r="C12" t="s">
        <v>23</v>
      </c>
    </row>
    <row r="14" spans="1:3" ht="12.75">
      <c r="A14" t="s">
        <v>24</v>
      </c>
      <c r="B14" s="5">
        <f>$B$12*$B$3/1000</f>
        <v>0</v>
      </c>
      <c r="C14" t="s">
        <v>25</v>
      </c>
    </row>
    <row r="16" spans="1:3" ht="12.75">
      <c r="A16" t="s">
        <v>21</v>
      </c>
      <c r="B16" s="5">
        <f>$B$12*$B$5/1000</f>
        <v>0</v>
      </c>
      <c r="C16" t="s">
        <v>15</v>
      </c>
    </row>
    <row r="19" spans="1:3" ht="12.75">
      <c r="A19" t="s">
        <v>31</v>
      </c>
      <c r="B19" s="5">
        <v>0</v>
      </c>
      <c r="C19" t="s">
        <v>23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9"/>
  <sheetViews>
    <sheetView workbookViewId="0" topLeftCell="A1">
      <selection activeCell="I22" sqref="I22"/>
    </sheetView>
  </sheetViews>
  <sheetFormatPr defaultColWidth="9.00390625" defaultRowHeight="12.75"/>
  <cols>
    <col min="1" max="1" width="28.25390625" style="0" customWidth="1"/>
    <col min="2" max="16384" width="11.375" style="0" customWidth="1"/>
  </cols>
  <sheetData>
    <row r="1" spans="2:5" ht="12.75">
      <c r="B1" s="6" t="s">
        <v>35</v>
      </c>
      <c r="E1" s="6" t="s">
        <v>36</v>
      </c>
    </row>
    <row r="3" ht="12.75">
      <c r="A3" s="4" t="s">
        <v>20</v>
      </c>
    </row>
    <row r="5" spans="1:6" ht="12.75">
      <c r="A5" t="s">
        <v>21</v>
      </c>
      <c r="B5" s="5">
        <f>'Oil Calculations'!$B$12</f>
        <v>0</v>
      </c>
      <c r="C5" t="s">
        <v>15</v>
      </c>
      <c r="E5" s="5">
        <f>'Oil Calculations'!$B$12</f>
        <v>0</v>
      </c>
      <c r="F5" t="s">
        <v>15</v>
      </c>
    </row>
    <row r="7" spans="1:6" ht="12.75">
      <c r="A7" t="s">
        <v>22</v>
      </c>
      <c r="B7" s="5">
        <f>$B$5*'Oil Calculations'!$B$3/1000</f>
        <v>0</v>
      </c>
      <c r="C7" t="s">
        <v>23</v>
      </c>
      <c r="E7" s="5">
        <f>$E$5*'Oil Calculations'!$B$3/1000</f>
        <v>0</v>
      </c>
      <c r="F7" t="s">
        <v>23</v>
      </c>
    </row>
    <row r="9" spans="1:6" ht="12.75">
      <c r="A9" t="s">
        <v>24</v>
      </c>
      <c r="B9" s="5">
        <f>$B$7*'Oil Calculations'!$B$5/1000</f>
        <v>0</v>
      </c>
      <c r="C9" t="s">
        <v>25</v>
      </c>
      <c r="E9" s="5">
        <f>$E$7*'Oil Calculations'!$B$5/1000</f>
        <v>0</v>
      </c>
      <c r="F9" t="s">
        <v>25</v>
      </c>
    </row>
    <row r="13" ht="12.75">
      <c r="A13" s="4" t="s">
        <v>30</v>
      </c>
    </row>
    <row r="15" spans="1:6" ht="12.75">
      <c r="A15" t="s">
        <v>22</v>
      </c>
      <c r="B15" s="5">
        <f>'Gas Calculations'!$B$12</f>
        <v>0</v>
      </c>
      <c r="C15" t="s">
        <v>23</v>
      </c>
      <c r="E15" s="5">
        <f>'Gas Calculations'!$B$12</f>
        <v>0</v>
      </c>
      <c r="F15" t="s">
        <v>23</v>
      </c>
    </row>
    <row r="17" spans="1:6" ht="12.75">
      <c r="A17" t="s">
        <v>24</v>
      </c>
      <c r="B17" s="5">
        <f>$B$15*'Gas Calculations'!$B$3/1000</f>
        <v>0</v>
      </c>
      <c r="C17" t="s">
        <v>25</v>
      </c>
      <c r="E17" s="5">
        <f>$E$15*'Gas Calculations'!$B$3/1000</f>
        <v>0</v>
      </c>
      <c r="F17" t="s">
        <v>25</v>
      </c>
    </row>
    <row r="19" spans="1:6" ht="12.75">
      <c r="A19" t="s">
        <v>21</v>
      </c>
      <c r="B19" s="5">
        <f>$B$15*'Gas Calculations'!$B$5/1000</f>
        <v>0</v>
      </c>
      <c r="C19" t="s">
        <v>15</v>
      </c>
      <c r="E19" s="5">
        <f>$E$15*'Gas Calculations'!$B$5/1000</f>
        <v>0</v>
      </c>
      <c r="F19" t="s">
        <v>15</v>
      </c>
    </row>
  </sheetData>
  <printOptions gridLines="1"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R. Charpentier</dc:creator>
  <cp:keywords/>
  <dc:description/>
  <cp:lastModifiedBy>Ronald R. Charpentier</cp:lastModifiedBy>
  <dcterms:created xsi:type="dcterms:W3CDTF">1999-01-25T20:03:41Z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