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7560" activeTab="0"/>
  </bookViews>
  <sheets>
    <sheet name="Fuel Use and Emissions" sheetId="1" r:id="rId1"/>
    <sheet name="Control Costs" sheetId="2" r:id="rId2"/>
    <sheet name="Sheet1" sheetId="3" r:id="rId3"/>
  </sheets>
  <definedNames>
    <definedName name="_26ipm6_UDE">#REF!</definedName>
    <definedName name="Dollars97to90">93.6/112.4</definedName>
    <definedName name="emis_rate">0.17</definedName>
    <definedName name="Qs_Check_NOx_Policy">#REF!</definedName>
    <definedName name="Qs_Mstr21_s126_13_States_ORIS">#REF!</definedName>
    <definedName name="Qs_ORIS_s126_13_States">#REF!</definedName>
    <definedName name="Qs_s126_4_States_Matched_ORIS">#REF!</definedName>
    <definedName name="shadow_cost">3.168</definedName>
  </definedNames>
  <calcPr calcMode="manual" fullCalcOnLoad="1"/>
</workbook>
</file>

<file path=xl/sharedStrings.xml><?xml version="1.0" encoding="utf-8"?>
<sst xmlns="http://schemas.openxmlformats.org/spreadsheetml/2006/main" count="107" uniqueCount="43">
  <si>
    <t>Table 1</t>
  </si>
  <si>
    <t>Plant Type</t>
  </si>
  <si>
    <t>Coal Steam</t>
  </si>
  <si>
    <t>Combined Cycle</t>
  </si>
  <si>
    <t>O/G Steam</t>
  </si>
  <si>
    <t>Turbine</t>
  </si>
  <si>
    <t>Grand Total</t>
  </si>
  <si>
    <t>Notes:</t>
  </si>
  <si>
    <t>Source:</t>
  </si>
  <si>
    <t>Number of Generating Units</t>
  </si>
  <si>
    <t>Summer Fuel Use (TBtu)</t>
  </si>
  <si>
    <t>Annual Fuel Use (TBtu)</t>
  </si>
  <si>
    <t>Excess NOx Emission Reductions in the Policy Case (Base Case NOx Emis. - Policy Case NOx Emis.)</t>
  </si>
  <si>
    <r>
      <t xml:space="preserve">Excess NOx </t>
    </r>
    <r>
      <rPr>
        <i/>
        <sz val="10"/>
        <rFont val="Arial"/>
        <family val="2"/>
      </rPr>
      <t>Emission Reductions</t>
    </r>
    <r>
      <rPr>
        <sz val="10"/>
        <rFont val="Arial"/>
        <family val="2"/>
      </rPr>
      <t xml:space="preserve"> in the Policy Case (Base Case NOx Emis. - Policy Case NOx Emis.)</t>
    </r>
  </si>
  <si>
    <t>Policy Case</t>
  </si>
  <si>
    <t>Generating Capacity (MW)</t>
  </si>
  <si>
    <t>Base Case</t>
  </si>
  <si>
    <t>Table 2</t>
  </si>
  <si>
    <t>Table 3</t>
  </si>
  <si>
    <t xml:space="preserve"> Four partial states refer to those areas of New York, Indiana, Michigan, and Kentucky that are exempt from the EPA's 13 jurisdiction-Section 126 policy.</t>
  </si>
  <si>
    <t xml:space="preserve"> New electricity generating units refer to the IPM new builds (i.e., the decision to build these new units were endogenously determined by the model, which in this case, refers to 126ipm1). </t>
  </si>
  <si>
    <t xml:space="preserve">Projections of Capacity, Fuel Use, and NOx Emissions in 2007 for All Affected Electricity Generating Units Located in the Four Partial States </t>
  </si>
  <si>
    <t xml:space="preserve"> Affected electricity generating units refer to the fossil-fired electricity generating units that are greater than 25 MW in capacity.</t>
  </si>
  <si>
    <t xml:space="preserve"> Policy case refers to the EPA's 13 jurisdiction-Section 126 policy IPM run, 126ipm1, whose NOx emission cap is based on the emission rate standard of 0.15 lbs/MMBtu.</t>
  </si>
  <si>
    <t>Base case NOx emissions were calculated by multiplying the policy case fuel use and the base case NOx emission rate.</t>
  </si>
  <si>
    <t xml:space="preserve"> ICF's analysis based on the EPA's 13 jurisdiction-Section 126 policy IPM run, 126ipm1, and its parsed results for the year 2007.</t>
  </si>
  <si>
    <t>Total Cost ($K, Annual) 1990$</t>
  </si>
  <si>
    <t>Combustion Control Ozone Season NOx Emission Reduction (1,000 Tons)</t>
  </si>
  <si>
    <t>Post Combustion Control Ozone Season NOx Emission Reductions (1,000 Tons)</t>
  </si>
  <si>
    <t>Ozone Season NOx Emission Reductions due to Allowance Purchased from the Rest of the 13 Affected Jurisdictions (1,000 Tons)</t>
  </si>
  <si>
    <t>Total NOx Emission Reductions (1,000 Tons)</t>
  </si>
  <si>
    <t>Because all new electricity generating units need to conform to the New Source Performance Standards for NOx emissions, for the new IPM built units, the base case and the policy case NOx emission rates are the same.</t>
  </si>
  <si>
    <t>Summer NOx Emissions (1,000 tons)</t>
  </si>
  <si>
    <t>Annual NOx Emissions (1,000 tons)</t>
  </si>
  <si>
    <t xml:space="preserve"> Summer NOx Emis.Reductions (1,000 tons)</t>
  </si>
  <si>
    <t>Annual NOx Emis. Reductions (1,000 tons)</t>
  </si>
  <si>
    <t>Projections of Capacity, Fuel Use, and NOx Emissions in 2007 for Existing Affected Electricity Generating Units Located in the Four Partial States</t>
  </si>
  <si>
    <t xml:space="preserve">Projections of Capacity, Fuel Use, and NOx Emissions in 2007 for the New Affected Electricity Generating Units Located in the Four Partial States </t>
  </si>
  <si>
    <t>Projections of Capacity, NOx Control Costs, and NOx Emissions Reductions in 2007 for Existing Affected Electricity Generating Units Located in the Four Partial States for the 0.15 lbs/MMBtu NOx Emission Rate Standard Option</t>
  </si>
  <si>
    <t xml:space="preserve"> ICF's analysis based on the EPA's 13 jurisdiction-Section 126 policy IPM run, 126ipm1 (1999), and its parsed results for the year 2007 (1999), and EPA's combustion control cost estimates (TitleIV~2.xls, 1998).</t>
  </si>
  <si>
    <t>Combustion Control Cost ($K, Annual) 1990$</t>
  </si>
  <si>
    <t>Cost of Allowance Purchased from the Rest of the Affected 13 Jurisdictions ($K, Annual) 1990$</t>
  </si>
  <si>
    <t>Post-combustion Retrofit Control Technology Cost ($K, Annual) 1990$</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</si>
</sst>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_(* #,##0.0_);_(* \(#,##0.0\);_(* &quot;-&quot;??_);_(@_)"/>
    <numFmt numFmtId="167" formatCode="mmmm\ d\,\ yyyy"/>
    <numFmt numFmtId="168" formatCode="0.0%"/>
    <numFmt numFmtId="169" formatCode="0.000%"/>
    <numFmt numFmtId="170" formatCode="0.0"/>
    <numFmt numFmtId="171" formatCode="0.0000"/>
    <numFmt numFmtId="172" formatCode="0,000"/>
    <numFmt numFmtId="173" formatCode="0.00000"/>
    <numFmt numFmtId="174" formatCode="_(* #,##0.000_);_(* \(#,##0.000\);_(* &quot;-&quot;??_);_(@_)"/>
    <numFmt numFmtId="175" formatCode="_(* #,##0.0000_);_(* \(#,##0.0000\);_(* &quot;-&quot;??_);_(@_)"/>
    <numFmt numFmtId="176" formatCode="_(* #,##0.00000_);_(* \(#,##0.00000\);_(* &quot;-&quot;??_);_(@_)"/>
    <numFmt numFmtId="177" formatCode="0_);[Red]\(0\)"/>
    <numFmt numFmtId="178" formatCode="0.0_);[Red]\(0.0\)"/>
    <numFmt numFmtId="179" formatCode="0,000.0"/>
    <numFmt numFmtId="180" formatCode="#,##0.0000_);[Red]\(#,##0.0000\)"/>
    <numFmt numFmtId="181" formatCode="0.000000"/>
    <numFmt numFmtId="182" formatCode="0.00_)"/>
    <numFmt numFmtId="183" formatCode="0_)"/>
    <numFmt numFmtId="184" formatCode="0.000_)"/>
    <numFmt numFmtId="185" formatCode="0.0000000_)"/>
    <numFmt numFmtId="186" formatCode="0.00000000"/>
    <numFmt numFmtId="187" formatCode="0.0000000"/>
    <numFmt numFmtId="188" formatCode="0.0000%"/>
    <numFmt numFmtId="189" formatCode="0.00000%"/>
    <numFmt numFmtId="190" formatCode="_(* #,##0.0000_);_(* \(#,##0.0000\);_(* &quot;-&quot;????_);_(@_)"/>
    <numFmt numFmtId="191" formatCode="#,##0.0000"/>
    <numFmt numFmtId="192" formatCode="#,##0.0"/>
  </numFmts>
  <fonts count="13">
    <font>
      <sz val="10"/>
      <name val="Arial"/>
      <family val="0"/>
    </font>
    <font>
      <b/>
      <sz val="10"/>
      <name val="Arial"/>
      <family val="0"/>
    </font>
    <font>
      <i/>
      <sz val="10"/>
      <name val="Arial"/>
      <family val="0"/>
    </font>
    <font>
      <b/>
      <i/>
      <sz val="10"/>
      <name val="Arial"/>
      <family val="0"/>
    </font>
    <font>
      <u val="single"/>
      <sz val="10"/>
      <color indexed="14"/>
      <name val="MS Sans Serif"/>
      <family val="0"/>
    </font>
    <font>
      <u val="single"/>
      <sz val="10"/>
      <color indexed="12"/>
      <name val="MS Sans Serif"/>
      <family val="0"/>
    </font>
    <font>
      <sz val="10"/>
      <name val="MS Sans Serif"/>
      <family val="0"/>
    </font>
    <font>
      <sz val="11"/>
      <name val="Arial"/>
      <family val="0"/>
    </font>
    <font>
      <sz val="10"/>
      <name val="Helv"/>
      <family val="0"/>
    </font>
    <font>
      <sz val="10"/>
      <color indexed="8"/>
      <name val="MS Sans Serif"/>
      <family val="0"/>
    </font>
    <font>
      <sz val="10"/>
      <name val="Courier"/>
      <family val="0"/>
    </font>
    <font>
      <u val="single"/>
      <sz val="8"/>
      <name val="Arial"/>
      <family val="2"/>
    </font>
    <font>
      <sz val="8"/>
      <name val="Arial"/>
      <family val="2"/>
    </font>
  </fonts>
  <fills count="2">
    <fill>
      <patternFill/>
    </fill>
    <fill>
      <patternFill patternType="gray125"/>
    </fill>
  </fills>
  <borders count="27">
    <border>
      <left/>
      <right/>
      <top/>
      <bottom/>
      <diagonal/>
    </border>
    <border>
      <left style="thin"/>
      <right style="thin"/>
      <top style="thin"/>
      <bottom style="thin"/>
    </border>
    <border>
      <left>
        <color indexed="63"/>
      </left>
      <right style="medium"/>
      <top style="thin"/>
      <bottom style="thin"/>
    </border>
    <border>
      <left style="medium"/>
      <right>
        <color indexed="63"/>
      </right>
      <top>
        <color indexed="63"/>
      </top>
      <bottom>
        <color indexed="63"/>
      </bottom>
    </border>
    <border>
      <left style="thin"/>
      <right style="thin"/>
      <top>
        <color indexed="63"/>
      </top>
      <bottom>
        <color indexed="63"/>
      </bottom>
    </border>
    <border>
      <left style="medium"/>
      <right>
        <color indexed="63"/>
      </right>
      <top style="medium"/>
      <bottom style="medium"/>
    </border>
    <border>
      <left style="thin"/>
      <right style="thin"/>
      <top style="medium"/>
      <bottom style="medium"/>
    </border>
    <border>
      <left style="medium"/>
      <right>
        <color indexed="63"/>
      </right>
      <top style="thin">
        <color indexed="8"/>
      </top>
      <bottom>
        <color indexed="63"/>
      </bottom>
    </border>
    <border>
      <left style="thin">
        <color indexed="8"/>
      </left>
      <right style="thin"/>
      <top style="thin">
        <color indexed="8"/>
      </top>
      <bottom>
        <color indexed="63"/>
      </bottom>
    </border>
    <border>
      <left>
        <color indexed="63"/>
      </left>
      <right>
        <color indexed="63"/>
      </right>
      <top style="thin">
        <color indexed="8"/>
      </top>
      <bottom>
        <color indexed="63"/>
      </bottom>
    </border>
    <border>
      <left style="thin"/>
      <right style="thin"/>
      <top style="thin">
        <color indexed="8"/>
      </top>
      <bottom>
        <color indexed="63"/>
      </bottom>
    </border>
    <border>
      <left style="thin">
        <color indexed="8"/>
      </left>
      <right style="thin"/>
      <top>
        <color indexed="63"/>
      </top>
      <bottom>
        <color indexed="63"/>
      </bottom>
    </border>
    <border>
      <left style="thin">
        <color indexed="8"/>
      </left>
      <right style="thin"/>
      <top style="medium"/>
      <bottom style="medium"/>
    </border>
    <border>
      <left style="thin"/>
      <right style="medium"/>
      <top>
        <color indexed="63"/>
      </top>
      <bottom>
        <color indexed="63"/>
      </bottom>
    </border>
    <border>
      <left style="thin"/>
      <right style="medium"/>
      <top style="medium"/>
      <bottom style="medium"/>
    </border>
    <border>
      <left>
        <color indexed="63"/>
      </left>
      <right style="medium"/>
      <top>
        <color indexed="63"/>
      </top>
      <bottom>
        <color indexed="63"/>
      </bottom>
    </border>
    <border>
      <left>
        <color indexed="63"/>
      </left>
      <right style="medium"/>
      <top style="thin">
        <color indexed="8"/>
      </top>
      <bottom>
        <color indexed="63"/>
      </bottom>
    </border>
    <border>
      <left style="medium"/>
      <right style="medium"/>
      <top style="medium"/>
      <bottom style="medium"/>
    </border>
    <border>
      <left style="medium"/>
      <right style="thin"/>
      <top>
        <color indexed="63"/>
      </top>
      <bottom>
        <color indexed="63"/>
      </bottom>
    </border>
    <border>
      <left style="medium"/>
      <right style="thin"/>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style="thin"/>
    </border>
    <border>
      <left style="thin"/>
      <right style="thin"/>
      <top style="medium"/>
      <bottom style="thin"/>
    </border>
    <border>
      <left style="thin"/>
      <right>
        <color indexed="63"/>
      </right>
      <top style="medium"/>
      <bottom style="thin"/>
    </border>
    <border>
      <left>
        <color indexed="63"/>
      </left>
      <right style="medium"/>
      <top style="medium"/>
      <bottom style="thin"/>
    </border>
    <border>
      <left>
        <color indexed="63"/>
      </left>
      <right>
        <color indexed="63"/>
      </right>
      <top>
        <color indexed="63"/>
      </top>
      <bottom style="medium"/>
    </border>
  </borders>
  <cellStyleXfs count="6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alignment/>
      <protection/>
    </xf>
    <xf numFmtId="0" fontId="0" fillId="0" borderId="0">
      <alignment/>
      <protection/>
    </xf>
    <xf numFmtId="0" fontId="6" fillId="0" borderId="0">
      <alignment/>
      <protection/>
    </xf>
    <xf numFmtId="0" fontId="7"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9" fillId="0" borderId="0">
      <alignment/>
      <protection/>
    </xf>
    <xf numFmtId="0" fontId="10" fillId="0" borderId="0">
      <alignment/>
      <protection/>
    </xf>
    <xf numFmtId="0" fontId="7" fillId="0" borderId="0">
      <alignment/>
      <protection/>
    </xf>
    <xf numFmtId="0" fontId="9" fillId="0" borderId="0" applyNumberFormat="0" applyFont="0" applyFill="0" applyBorder="0" applyAlignment="0" applyProtection="0"/>
    <xf numFmtId="0" fontId="6"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6" fillId="0" borderId="0">
      <alignment/>
      <protection/>
    </xf>
    <xf numFmtId="9" fontId="0" fillId="0" borderId="0" applyFont="0" applyFill="0" applyBorder="0" applyAlignment="0" applyProtection="0"/>
  </cellStyleXfs>
  <cellXfs count="75">
    <xf numFmtId="0" fontId="0" fillId="0" borderId="0" xfId="0" applyAlignment="1">
      <alignment/>
    </xf>
    <xf numFmtId="171" fontId="0" fillId="0" borderId="0" xfId="0" applyNumberFormat="1" applyAlignment="1">
      <alignment/>
    </xf>
    <xf numFmtId="171" fontId="1" fillId="0" borderId="0" xfId="0" applyNumberFormat="1" applyFont="1" applyAlignment="1">
      <alignment/>
    </xf>
    <xf numFmtId="43" fontId="0" fillId="0" borderId="1" xfId="15" applyNumberFormat="1" applyFont="1" applyBorder="1" applyAlignment="1">
      <alignment horizontal="center" wrapText="1"/>
    </xf>
    <xf numFmtId="43" fontId="0" fillId="0" borderId="2" xfId="15" applyNumberFormat="1" applyFont="1" applyBorder="1" applyAlignment="1">
      <alignment horizontal="center" wrapText="1"/>
    </xf>
    <xf numFmtId="0" fontId="1" fillId="0" borderId="0" xfId="0" applyFont="1" applyAlignment="1">
      <alignment/>
    </xf>
    <xf numFmtId="164" fontId="0" fillId="0" borderId="3" xfId="15" applyNumberFormat="1" applyBorder="1" applyAlignment="1">
      <alignment wrapText="1"/>
    </xf>
    <xf numFmtId="164" fontId="0" fillId="0" borderId="4" xfId="15" applyNumberFormat="1" applyBorder="1" applyAlignment="1">
      <alignment horizontal="right" wrapText="1"/>
    </xf>
    <xf numFmtId="164" fontId="1" fillId="0" borderId="5" xfId="15" applyNumberFormat="1" applyFont="1" applyBorder="1" applyAlignment="1">
      <alignment wrapText="1"/>
    </xf>
    <xf numFmtId="164" fontId="1" fillId="0" borderId="6" xfId="15" applyNumberFormat="1" applyFont="1" applyBorder="1" applyAlignment="1">
      <alignment horizontal="right" wrapText="1"/>
    </xf>
    <xf numFmtId="0" fontId="11" fillId="0" borderId="0" xfId="0" applyFont="1" applyAlignment="1">
      <alignment/>
    </xf>
    <xf numFmtId="164" fontId="1" fillId="0" borderId="0" xfId="15" applyNumberFormat="1" applyFont="1" applyBorder="1" applyAlignment="1">
      <alignment wrapText="1"/>
    </xf>
    <xf numFmtId="43" fontId="1" fillId="0" borderId="0" xfId="15" applyNumberFormat="1" applyFont="1" applyBorder="1" applyAlignment="1">
      <alignment wrapText="1"/>
    </xf>
    <xf numFmtId="164" fontId="12" fillId="0" borderId="0" xfId="15" applyNumberFormat="1" applyFont="1" applyBorder="1" applyAlignment="1">
      <alignment/>
    </xf>
    <xf numFmtId="43" fontId="12" fillId="0" borderId="0" xfId="15" applyNumberFormat="1" applyFont="1" applyBorder="1" applyAlignment="1">
      <alignment/>
    </xf>
    <xf numFmtId="43" fontId="0" fillId="0" borderId="0" xfId="0" applyNumberFormat="1" applyAlignment="1">
      <alignment/>
    </xf>
    <xf numFmtId="0" fontId="12" fillId="0" borderId="0" xfId="0" applyFont="1" applyAlignment="1">
      <alignment/>
    </xf>
    <xf numFmtId="0" fontId="0" fillId="0" borderId="7" xfId="0" applyBorder="1" applyAlignment="1">
      <alignment/>
    </xf>
    <xf numFmtId="0" fontId="0" fillId="0" borderId="8" xfId="0" applyNumberFormat="1" applyBorder="1" applyAlignment="1">
      <alignment horizontal="right" wrapText="1"/>
    </xf>
    <xf numFmtId="164" fontId="0" fillId="0" borderId="9" xfId="0" applyNumberFormat="1" applyBorder="1" applyAlignment="1">
      <alignment wrapText="1"/>
    </xf>
    <xf numFmtId="43" fontId="0" fillId="0" borderId="10" xfId="0" applyNumberFormat="1" applyBorder="1" applyAlignment="1">
      <alignment wrapText="1"/>
    </xf>
    <xf numFmtId="43" fontId="0" fillId="0" borderId="9" xfId="0" applyNumberFormat="1" applyBorder="1" applyAlignment="1">
      <alignment wrapText="1"/>
    </xf>
    <xf numFmtId="0" fontId="0" fillId="0" borderId="3" xfId="0" applyBorder="1" applyAlignment="1">
      <alignment/>
    </xf>
    <xf numFmtId="0" fontId="0" fillId="0" borderId="11" xfId="0" applyNumberFormat="1" applyBorder="1" applyAlignment="1">
      <alignment horizontal="right" wrapText="1"/>
    </xf>
    <xf numFmtId="164" fontId="0" fillId="0" borderId="0" xfId="0" applyNumberFormat="1" applyBorder="1" applyAlignment="1">
      <alignment wrapText="1"/>
    </xf>
    <xf numFmtId="43" fontId="0" fillId="0" borderId="4" xfId="0" applyNumberFormat="1" applyBorder="1" applyAlignment="1">
      <alignment wrapText="1"/>
    </xf>
    <xf numFmtId="43" fontId="0" fillId="0" borderId="0" xfId="0" applyNumberFormat="1" applyBorder="1" applyAlignment="1">
      <alignment wrapText="1"/>
    </xf>
    <xf numFmtId="0" fontId="1" fillId="0" borderId="5" xfId="0" applyFont="1" applyBorder="1" applyAlignment="1">
      <alignment/>
    </xf>
    <xf numFmtId="0" fontId="1" fillId="0" borderId="12" xfId="0" applyNumberFormat="1" applyFont="1" applyBorder="1" applyAlignment="1">
      <alignment horizontal="right" wrapText="1"/>
    </xf>
    <xf numFmtId="43" fontId="1" fillId="0" borderId="6" xfId="0" applyNumberFormat="1" applyFont="1" applyBorder="1" applyAlignment="1">
      <alignment wrapText="1"/>
    </xf>
    <xf numFmtId="0" fontId="1" fillId="0" borderId="0" xfId="0" applyNumberFormat="1" applyFont="1" applyBorder="1" applyAlignment="1">
      <alignment horizontal="right" wrapText="1"/>
    </xf>
    <xf numFmtId="164" fontId="1" fillId="0" borderId="0" xfId="0" applyNumberFormat="1" applyFont="1" applyBorder="1" applyAlignment="1">
      <alignment wrapText="1"/>
    </xf>
    <xf numFmtId="43" fontId="1" fillId="0" borderId="0" xfId="0" applyNumberFormat="1" applyFont="1" applyBorder="1" applyAlignment="1">
      <alignment wrapText="1"/>
    </xf>
    <xf numFmtId="164" fontId="0" fillId="0" borderId="10" xfId="0" applyNumberFormat="1" applyBorder="1" applyAlignment="1">
      <alignment wrapText="1"/>
    </xf>
    <xf numFmtId="164" fontId="0" fillId="0" borderId="4" xfId="0" applyNumberFormat="1" applyBorder="1" applyAlignment="1">
      <alignment wrapText="1"/>
    </xf>
    <xf numFmtId="164" fontId="1" fillId="0" borderId="6" xfId="0" applyNumberFormat="1" applyFont="1" applyBorder="1" applyAlignment="1">
      <alignment wrapText="1"/>
    </xf>
    <xf numFmtId="2" fontId="0" fillId="0" borderId="0" xfId="0" applyNumberFormat="1" applyAlignment="1">
      <alignment/>
    </xf>
    <xf numFmtId="43" fontId="0" fillId="0" borderId="4" xfId="15" applyNumberFormat="1" applyBorder="1" applyAlignment="1">
      <alignment horizontal="right" wrapText="1"/>
    </xf>
    <xf numFmtId="43" fontId="1" fillId="0" borderId="6" xfId="15" applyNumberFormat="1" applyFont="1" applyBorder="1" applyAlignment="1">
      <alignment horizontal="right" wrapText="1"/>
    </xf>
    <xf numFmtId="2" fontId="1" fillId="0" borderId="12" xfId="0" applyNumberFormat="1" applyFont="1" applyBorder="1" applyAlignment="1">
      <alignment horizontal="right" wrapText="1"/>
    </xf>
    <xf numFmtId="43" fontId="1" fillId="0" borderId="12" xfId="15" applyFont="1" applyBorder="1" applyAlignment="1">
      <alignment horizontal="right" wrapText="1"/>
    </xf>
    <xf numFmtId="164" fontId="1" fillId="0" borderId="12" xfId="15" applyNumberFormat="1" applyFont="1" applyBorder="1" applyAlignment="1">
      <alignment horizontal="right" wrapText="1"/>
    </xf>
    <xf numFmtId="43" fontId="0" fillId="0" borderId="13" xfId="15" applyNumberFormat="1" applyBorder="1" applyAlignment="1">
      <alignment horizontal="right" wrapText="1"/>
    </xf>
    <xf numFmtId="43" fontId="1" fillId="0" borderId="14" xfId="15" applyNumberFormat="1" applyFont="1" applyBorder="1" applyAlignment="1">
      <alignment horizontal="right" wrapText="1"/>
    </xf>
    <xf numFmtId="43" fontId="0" fillId="0" borderId="1" xfId="0" applyNumberFormat="1" applyBorder="1" applyAlignment="1">
      <alignment horizontal="center" wrapText="1"/>
    </xf>
    <xf numFmtId="164" fontId="12" fillId="0" borderId="0" xfId="15" applyNumberFormat="1" applyFont="1" applyBorder="1" applyAlignment="1">
      <alignment horizontal="left"/>
    </xf>
    <xf numFmtId="1" fontId="0" fillId="0" borderId="4" xfId="0" applyNumberFormat="1" applyBorder="1" applyAlignment="1">
      <alignment wrapText="1"/>
    </xf>
    <xf numFmtId="1" fontId="0" fillId="0" borderId="15" xfId="0" applyNumberFormat="1" applyBorder="1" applyAlignment="1">
      <alignment wrapText="1"/>
    </xf>
    <xf numFmtId="1" fontId="0" fillId="0" borderId="10" xfId="0" applyNumberFormat="1" applyBorder="1" applyAlignment="1">
      <alignment wrapText="1"/>
    </xf>
    <xf numFmtId="1" fontId="0" fillId="0" borderId="16" xfId="0" applyNumberFormat="1" applyBorder="1" applyAlignment="1">
      <alignment wrapText="1"/>
    </xf>
    <xf numFmtId="1" fontId="1" fillId="0" borderId="6" xfId="0" applyNumberFormat="1" applyFont="1" applyBorder="1" applyAlignment="1">
      <alignment wrapText="1"/>
    </xf>
    <xf numFmtId="43" fontId="0" fillId="0" borderId="10" xfId="0" applyNumberFormat="1" applyBorder="1" applyAlignment="1">
      <alignment horizontal="right" wrapText="1"/>
    </xf>
    <xf numFmtId="43" fontId="0" fillId="0" borderId="16" xfId="0" applyNumberFormat="1" applyBorder="1" applyAlignment="1">
      <alignment horizontal="right" wrapText="1"/>
    </xf>
    <xf numFmtId="0" fontId="0" fillId="0" borderId="0" xfId="0" applyFont="1" applyAlignment="1">
      <alignment/>
    </xf>
    <xf numFmtId="164" fontId="0" fillId="0" borderId="17" xfId="15" applyNumberFormat="1" applyFont="1" applyBorder="1" applyAlignment="1">
      <alignment horizontal="center" wrapText="1"/>
    </xf>
    <xf numFmtId="43" fontId="0" fillId="0" borderId="17" xfId="0" applyNumberFormat="1" applyFont="1" applyBorder="1" applyAlignment="1">
      <alignment horizontal="center" wrapText="1"/>
    </xf>
    <xf numFmtId="0" fontId="0" fillId="0" borderId="17" xfId="0" applyFont="1" applyBorder="1" applyAlignment="1">
      <alignment horizontal="center" wrapText="1"/>
    </xf>
    <xf numFmtId="2" fontId="0" fillId="0" borderId="17" xfId="0" applyNumberFormat="1" applyFont="1" applyBorder="1" applyAlignment="1">
      <alignment horizontal="center" wrapText="1"/>
    </xf>
    <xf numFmtId="0" fontId="0" fillId="0" borderId="18" xfId="0" applyFont="1" applyBorder="1" applyAlignment="1">
      <alignment/>
    </xf>
    <xf numFmtId="0" fontId="0" fillId="0" borderId="4" xfId="0" applyFont="1" applyBorder="1" applyAlignment="1">
      <alignment/>
    </xf>
    <xf numFmtId="3" fontId="0" fillId="0" borderId="4" xfId="0" applyNumberFormat="1" applyFont="1" applyBorder="1" applyAlignment="1">
      <alignment/>
    </xf>
    <xf numFmtId="4" fontId="0" fillId="0" borderId="4" xfId="0" applyNumberFormat="1" applyFont="1" applyBorder="1" applyAlignment="1">
      <alignment/>
    </xf>
    <xf numFmtId="4" fontId="0" fillId="0" borderId="15" xfId="0" applyNumberFormat="1" applyFont="1" applyBorder="1" applyAlignment="1">
      <alignment/>
    </xf>
    <xf numFmtId="0" fontId="1" fillId="0" borderId="19" xfId="0" applyFont="1" applyBorder="1" applyAlignment="1">
      <alignment/>
    </xf>
    <xf numFmtId="0" fontId="0" fillId="0" borderId="6" xfId="0" applyFont="1" applyBorder="1" applyAlignment="1">
      <alignment/>
    </xf>
    <xf numFmtId="3" fontId="0" fillId="0" borderId="6" xfId="0" applyNumberFormat="1" applyFont="1" applyBorder="1" applyAlignment="1">
      <alignment/>
    </xf>
    <xf numFmtId="4" fontId="0" fillId="0" borderId="6" xfId="0" applyNumberFormat="1" applyFont="1" applyBorder="1" applyAlignment="1">
      <alignment/>
    </xf>
    <xf numFmtId="4" fontId="0" fillId="0" borderId="20" xfId="0" applyNumberFormat="1" applyFont="1" applyBorder="1" applyAlignment="1">
      <alignment/>
    </xf>
    <xf numFmtId="0" fontId="1" fillId="0" borderId="0" xfId="0" applyFont="1" applyAlignment="1">
      <alignment horizontal="center"/>
    </xf>
    <xf numFmtId="164" fontId="0" fillId="0" borderId="21" xfId="15" applyNumberFormat="1" applyFont="1" applyBorder="1" applyAlignment="1">
      <alignment horizontal="center" wrapText="1"/>
    </xf>
    <xf numFmtId="164" fontId="0" fillId="0" borderId="22" xfId="15" applyNumberFormat="1" applyFont="1" applyBorder="1" applyAlignment="1">
      <alignment horizontal="center" wrapText="1"/>
    </xf>
    <xf numFmtId="43" fontId="0" fillId="0" borderId="23" xfId="0" applyNumberFormat="1" applyBorder="1" applyAlignment="1">
      <alignment horizontal="center"/>
    </xf>
    <xf numFmtId="164" fontId="0" fillId="0" borderId="24" xfId="15" applyNumberFormat="1" applyFont="1" applyBorder="1" applyAlignment="1">
      <alignment horizontal="center" wrapText="1"/>
    </xf>
    <xf numFmtId="164" fontId="0" fillId="0" borderId="25" xfId="15" applyNumberFormat="1" applyFont="1" applyBorder="1" applyAlignment="1">
      <alignment horizontal="center" wrapText="1"/>
    </xf>
    <xf numFmtId="0" fontId="1" fillId="0" borderId="26" xfId="0" applyFont="1" applyBorder="1" applyAlignment="1">
      <alignment horizontal="center"/>
    </xf>
  </cellXfs>
  <cellStyles count="46">
    <cellStyle name="Normal" xfId="0"/>
    <cellStyle name="Comma" xfId="15"/>
    <cellStyle name="Comma [0]" xfId="16"/>
    <cellStyle name="Currency" xfId="17"/>
    <cellStyle name="Currency [0]" xfId="18"/>
    <cellStyle name="Followed Hyperlink" xfId="19"/>
    <cellStyle name="Hyperlink" xfId="20"/>
    <cellStyle name="Normal_126ipm1 UDE" xfId="21"/>
    <cellStyle name="Normal_126ipm1_07_Mstr" xfId="22"/>
    <cellStyle name="Normal_126ipm6 UDE" xfId="23"/>
    <cellStyle name="Normal_126newunitContirbution(CO2)(10-13-99)" xfId="24"/>
    <cellStyle name="Normal_2000NEW2" xfId="25"/>
    <cellStyle name="Normal_2010NEW2" xfId="26"/>
    <cellStyle name="Normal_610DC-00" xfId="27"/>
    <cellStyle name="Normal_610DC-10" xfId="28"/>
    <cellStyle name="Normal_610dcOut2000" xfId="29"/>
    <cellStyle name="Normal_610dcOut2010" xfId="30"/>
    <cellStyle name="Normal_920 Matched on ORIS and BlrID" xfId="31"/>
    <cellStyle name="Normal_BILL" xfId="32"/>
    <cellStyle name="Normal_cost_emis_update" xfId="33"/>
    <cellStyle name="Normal_FLOW" xfId="34"/>
    <cellStyle name="Normal_master" xfId="35"/>
    <cellStyle name="Normal_modifying unit data electric for 14 region option" xfId="36"/>
    <cellStyle name="Normal_Partial" xfId="37"/>
    <cellStyle name="Normal_Pcaa3bOut00" xfId="38"/>
    <cellStyle name="Normal_Pcaa3bOut10" xfId="39"/>
    <cellStyle name="Normal_Qs_920_Matched_On_ORIS_BlrID_Link_with_Mstr21" xfId="40"/>
    <cellStyle name="Normal_Qs_Check NOx Policy" xfId="41"/>
    <cellStyle name="Normal_Qs_Matched_On_ORIS_Group" xfId="42"/>
    <cellStyle name="Normal_Qs_Matched_On_ORIS_Link_with_Mstr21_Group" xfId="43"/>
    <cellStyle name="Normal_Qs_Mstr21_s126_13 States" xfId="44"/>
    <cellStyle name="Normal_Qs_s126_4 States_Match ORIS _ BLR" xfId="45"/>
    <cellStyle name="Normal_Qs_s126_4 States_Matched ORIS" xfId="46"/>
    <cellStyle name="Normal_raw data from Access data base" xfId="47"/>
    <cellStyle name="Normal_s126_Mstr21_MI-NY-IN-KY" xfId="48"/>
    <cellStyle name="Normal_S126PART(Kiet)" xfId="49"/>
    <cellStyle name="Normal_S126PART(Kiet)_krj" xfId="50"/>
    <cellStyle name="Normal_S126PART(Kiet)_krj(2)" xfId="51"/>
    <cellStyle name="Normal_S126PART(source)" xfId="52"/>
    <cellStyle name="Normal_Sheet1" xfId="53"/>
    <cellStyle name="Normal_Sheet2" xfId="54"/>
    <cellStyle name="Normal_SO2Bank_14mill" xfId="55"/>
    <cellStyle name="Normal_statetotals nox" xfId="56"/>
    <cellStyle name="Normal_Unit Data Electric(EPA BASE CASE)(stripped)" xfId="57"/>
    <cellStyle name="Normal_Unit_Data_Electric-Retire_=1995" xfId="58"/>
    <cellStyle name="Percent" xfId="5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171"/>
  <sheetViews>
    <sheetView tabSelected="1" workbookViewId="0" topLeftCell="A1">
      <selection activeCell="A1" sqref="A1"/>
    </sheetView>
  </sheetViews>
  <sheetFormatPr defaultColWidth="9.140625" defaultRowHeight="12.75"/>
  <cols>
    <col min="1" max="1" width="13.28125" style="0" customWidth="1"/>
    <col min="2" max="2" width="25.421875" style="0" customWidth="1"/>
    <col min="3" max="3" width="14.8515625" style="0" customWidth="1"/>
    <col min="4" max="4" width="13.57421875" style="0" customWidth="1"/>
    <col min="5" max="5" width="15.28125" style="0" customWidth="1"/>
    <col min="6" max="6" width="15.140625" style="0" customWidth="1"/>
    <col min="7" max="7" width="14.421875" style="0" customWidth="1"/>
    <col min="8" max="8" width="14.57421875" style="0" customWidth="1"/>
    <col min="9" max="9" width="15.00390625" style="0" customWidth="1"/>
    <col min="10" max="10" width="14.28125" style="0" customWidth="1"/>
    <col min="11" max="11" width="18.00390625" style="0" customWidth="1"/>
    <col min="12" max="12" width="17.140625" style="0" customWidth="1"/>
  </cols>
  <sheetData>
    <row r="1" ht="12.75">
      <c r="A1" s="1"/>
    </row>
    <row r="2" spans="1:12" ht="19.5" customHeight="1">
      <c r="A2" s="1"/>
      <c r="B2" s="68" t="s">
        <v>0</v>
      </c>
      <c r="C2" s="68"/>
      <c r="D2" s="68"/>
      <c r="E2" s="68"/>
      <c r="F2" s="68"/>
      <c r="G2" s="68"/>
      <c r="H2" s="68"/>
      <c r="I2" s="68"/>
      <c r="J2" s="68"/>
      <c r="K2" s="68"/>
      <c r="L2" s="68"/>
    </row>
    <row r="3" spans="1:12" ht="19.5" customHeight="1" thickBot="1">
      <c r="A3" s="1"/>
      <c r="B3" s="68" t="s">
        <v>21</v>
      </c>
      <c r="C3" s="68"/>
      <c r="D3" s="68"/>
      <c r="E3" s="68"/>
      <c r="F3" s="68"/>
      <c r="G3" s="68"/>
      <c r="H3" s="68"/>
      <c r="I3" s="68"/>
      <c r="J3" s="68"/>
      <c r="K3" s="68"/>
      <c r="L3" s="68"/>
    </row>
    <row r="4" spans="1:12" ht="43.5" customHeight="1">
      <c r="A4" s="1"/>
      <c r="B4" s="69" t="s">
        <v>1</v>
      </c>
      <c r="C4" s="71" t="s">
        <v>14</v>
      </c>
      <c r="D4" s="71"/>
      <c r="E4" s="71"/>
      <c r="F4" s="71"/>
      <c r="G4" s="71"/>
      <c r="H4" s="71"/>
      <c r="I4" s="71" t="s">
        <v>16</v>
      </c>
      <c r="J4" s="71"/>
      <c r="K4" s="72" t="s">
        <v>13</v>
      </c>
      <c r="L4" s="73"/>
    </row>
    <row r="5" spans="1:12" s="5" customFormat="1" ht="38.25">
      <c r="A5" s="2"/>
      <c r="B5" s="70"/>
      <c r="C5" s="44" t="s">
        <v>9</v>
      </c>
      <c r="D5" s="44" t="s">
        <v>15</v>
      </c>
      <c r="E5" s="44" t="s">
        <v>10</v>
      </c>
      <c r="F5" s="44" t="s">
        <v>11</v>
      </c>
      <c r="G5" s="44" t="s">
        <v>32</v>
      </c>
      <c r="H5" s="44" t="s">
        <v>33</v>
      </c>
      <c r="I5" s="44" t="s">
        <v>32</v>
      </c>
      <c r="J5" s="44" t="s">
        <v>33</v>
      </c>
      <c r="K5" s="3" t="s">
        <v>34</v>
      </c>
      <c r="L5" s="4" t="s">
        <v>35</v>
      </c>
    </row>
    <row r="6" spans="1:12" ht="12.75">
      <c r="A6" s="1"/>
      <c r="B6" s="6" t="s">
        <v>2</v>
      </c>
      <c r="C6" s="7">
        <f>C23</f>
        <v>112</v>
      </c>
      <c r="D6" s="7">
        <f aca="true" t="shared" si="0" ref="D6:L6">D23</f>
        <v>27130.988967895508</v>
      </c>
      <c r="E6" s="37">
        <f t="shared" si="0"/>
        <v>726.2430469225784</v>
      </c>
      <c r="F6" s="37">
        <f t="shared" si="0"/>
        <v>1764.157063136047</v>
      </c>
      <c r="G6" s="37">
        <f t="shared" si="0"/>
        <v>69.75444465421806</v>
      </c>
      <c r="H6" s="37">
        <f t="shared" si="0"/>
        <v>309.95070117141285</v>
      </c>
      <c r="I6" s="37">
        <f t="shared" si="0"/>
        <v>192.06000804157188</v>
      </c>
      <c r="J6" s="37">
        <f t="shared" si="0"/>
        <v>466.03837637515596</v>
      </c>
      <c r="K6" s="37">
        <f t="shared" si="0"/>
        <v>122.30556338735379</v>
      </c>
      <c r="L6" s="42">
        <f t="shared" si="0"/>
        <v>156.0876752037426</v>
      </c>
    </row>
    <row r="7" spans="1:12" ht="15" customHeight="1">
      <c r="A7" s="1"/>
      <c r="B7" s="6" t="s">
        <v>3</v>
      </c>
      <c r="C7" s="7">
        <f aca="true" t="shared" si="1" ref="C7:J7">C24+C40</f>
        <v>27</v>
      </c>
      <c r="D7" s="7">
        <f t="shared" si="1"/>
        <v>4717.440002441406</v>
      </c>
      <c r="E7" s="37">
        <f t="shared" si="1"/>
        <v>99.58737928908003</v>
      </c>
      <c r="F7" s="37">
        <f t="shared" si="1"/>
        <v>230.26645705321434</v>
      </c>
      <c r="G7" s="37">
        <f t="shared" si="1"/>
        <v>7.270600893470911</v>
      </c>
      <c r="H7" s="37">
        <f t="shared" si="1"/>
        <v>17.09375020744353</v>
      </c>
      <c r="I7" s="37">
        <f t="shared" si="1"/>
        <v>7.270600893470911</v>
      </c>
      <c r="J7" s="37">
        <f t="shared" si="1"/>
        <v>17.09375020744353</v>
      </c>
      <c r="K7" s="46">
        <v>0</v>
      </c>
      <c r="L7" s="47">
        <v>0</v>
      </c>
    </row>
    <row r="8" spans="1:12" ht="14.25" customHeight="1">
      <c r="A8" s="1"/>
      <c r="B8" s="6" t="s">
        <v>4</v>
      </c>
      <c r="C8" s="7">
        <f>C25</f>
        <v>2</v>
      </c>
      <c r="D8" s="7">
        <f aca="true" t="shared" si="2" ref="D8:J8">D25</f>
        <v>1669.5</v>
      </c>
      <c r="E8" s="37">
        <f t="shared" si="2"/>
        <v>1.4109637131458312</v>
      </c>
      <c r="F8" s="37">
        <f t="shared" si="2"/>
        <v>1.4109637131458312</v>
      </c>
      <c r="G8" s="37">
        <f t="shared" si="2"/>
        <v>0.14394745195366015</v>
      </c>
      <c r="H8" s="37">
        <f t="shared" si="2"/>
        <v>0.14394745195366015</v>
      </c>
      <c r="I8" s="37">
        <f t="shared" si="2"/>
        <v>0.14394745195366015</v>
      </c>
      <c r="J8" s="37">
        <f t="shared" si="2"/>
        <v>0.14394745195366015</v>
      </c>
      <c r="K8" s="46">
        <v>0</v>
      </c>
      <c r="L8" s="47">
        <v>0</v>
      </c>
    </row>
    <row r="9" spans="1:12" ht="15" customHeight="1" thickBot="1">
      <c r="A9" s="1"/>
      <c r="B9" s="6" t="s">
        <v>5</v>
      </c>
      <c r="C9" s="7">
        <f aca="true" t="shared" si="3" ref="C9:J10">C26+C41</f>
        <v>17</v>
      </c>
      <c r="D9" s="7">
        <f t="shared" si="3"/>
        <v>6901.2735497400045</v>
      </c>
      <c r="E9" s="37">
        <f t="shared" si="3"/>
        <v>20.68012078146061</v>
      </c>
      <c r="F9" s="37">
        <f t="shared" si="3"/>
        <v>30.370283978965112</v>
      </c>
      <c r="G9" s="37">
        <f t="shared" si="3"/>
        <v>1.2473726437622343</v>
      </c>
      <c r="H9" s="37">
        <f t="shared" si="3"/>
        <v>2.2163889779521533</v>
      </c>
      <c r="I9" s="37">
        <f t="shared" si="3"/>
        <v>1.2473726437622341</v>
      </c>
      <c r="J9" s="37">
        <f t="shared" si="3"/>
        <v>2.2163889779521533</v>
      </c>
      <c r="K9" s="46">
        <v>0</v>
      </c>
      <c r="L9" s="47">
        <v>0</v>
      </c>
    </row>
    <row r="10" spans="1:12" s="5" customFormat="1" ht="17.25" customHeight="1" thickBot="1">
      <c r="A10" s="2"/>
      <c r="B10" s="8" t="s">
        <v>6</v>
      </c>
      <c r="C10" s="9">
        <f t="shared" si="3"/>
        <v>158</v>
      </c>
      <c r="D10" s="9">
        <f t="shared" si="3"/>
        <v>40419.20252007692</v>
      </c>
      <c r="E10" s="38">
        <f t="shared" si="3"/>
        <v>847.9215107062649</v>
      </c>
      <c r="F10" s="38">
        <f t="shared" si="3"/>
        <v>2026.2047678813724</v>
      </c>
      <c r="G10" s="38">
        <f t="shared" si="3"/>
        <v>78.41636564340487</v>
      </c>
      <c r="H10" s="38">
        <f t="shared" si="3"/>
        <v>329.4047878087622</v>
      </c>
      <c r="I10" s="38">
        <f t="shared" si="3"/>
        <v>200.7219290307587</v>
      </c>
      <c r="J10" s="38">
        <f t="shared" si="3"/>
        <v>485.4924630125053</v>
      </c>
      <c r="K10" s="38">
        <f>K27+K42</f>
        <v>122.30556338735379</v>
      </c>
      <c r="L10" s="43">
        <f>L27+L42</f>
        <v>156.0876752037426</v>
      </c>
    </row>
    <row r="11" spans="1:12" s="5" customFormat="1" ht="12.75">
      <c r="A11" s="2"/>
      <c r="B11" s="10" t="s">
        <v>7</v>
      </c>
      <c r="C11" s="11"/>
      <c r="D11" s="11"/>
      <c r="E11" s="12"/>
      <c r="F11" s="12"/>
      <c r="G11" s="12"/>
      <c r="H11" s="12"/>
      <c r="I11" s="12"/>
      <c r="J11" s="12"/>
      <c r="K11" s="12"/>
      <c r="L11" s="12"/>
    </row>
    <row r="12" spans="1:12" s="5" customFormat="1" ht="12.75">
      <c r="A12" s="2"/>
      <c r="B12" s="16" t="s">
        <v>22</v>
      </c>
      <c r="C12" s="11"/>
      <c r="D12" s="11"/>
      <c r="E12" s="12"/>
      <c r="F12" s="12"/>
      <c r="G12" s="12"/>
      <c r="H12" s="12"/>
      <c r="I12" s="12"/>
      <c r="J12" s="12"/>
      <c r="K12" s="12"/>
      <c r="L12" s="12"/>
    </row>
    <row r="13" spans="1:12" s="5" customFormat="1" ht="12.75">
      <c r="A13" s="2"/>
      <c r="B13" s="16" t="s">
        <v>19</v>
      </c>
      <c r="C13" s="11"/>
      <c r="D13" s="11"/>
      <c r="E13" s="12"/>
      <c r="F13" s="12"/>
      <c r="G13" s="12"/>
      <c r="H13" s="12"/>
      <c r="I13" s="12"/>
      <c r="J13" s="12"/>
      <c r="K13" s="12"/>
      <c r="L13" s="12"/>
    </row>
    <row r="14" spans="1:12" s="5" customFormat="1" ht="12.75">
      <c r="A14" s="2"/>
      <c r="B14" s="16" t="s">
        <v>23</v>
      </c>
      <c r="C14" s="11"/>
      <c r="D14" s="11"/>
      <c r="E14" s="12"/>
      <c r="F14" s="12"/>
      <c r="G14" s="12"/>
      <c r="H14" s="12"/>
      <c r="I14" s="12"/>
      <c r="J14" s="12"/>
      <c r="K14" s="12"/>
      <c r="L14" s="12"/>
    </row>
    <row r="15" spans="1:12" s="5" customFormat="1" ht="11.25" customHeight="1">
      <c r="A15" s="2"/>
      <c r="B15" s="45" t="s">
        <v>24</v>
      </c>
      <c r="C15" s="13"/>
      <c r="D15" s="13"/>
      <c r="E15" s="14"/>
      <c r="F15" s="14"/>
      <c r="G15" s="14"/>
      <c r="H15" s="14"/>
      <c r="I15" s="14"/>
      <c r="J15" s="14"/>
      <c r="K15" s="14"/>
      <c r="L15" s="14"/>
    </row>
    <row r="16" spans="1:12" ht="12.75">
      <c r="A16" s="1"/>
      <c r="B16" s="10" t="s">
        <v>8</v>
      </c>
      <c r="C16" s="15"/>
      <c r="D16" s="15"/>
      <c r="E16" s="15"/>
      <c r="F16" s="15"/>
      <c r="G16" s="15"/>
      <c r="H16" s="15"/>
      <c r="I16" s="15"/>
      <c r="J16" s="15"/>
      <c r="K16" s="15"/>
      <c r="L16" s="15"/>
    </row>
    <row r="17" spans="1:12" ht="12.75">
      <c r="A17" s="1"/>
      <c r="B17" s="16" t="s">
        <v>25</v>
      </c>
      <c r="C17" s="15"/>
      <c r="D17" s="15"/>
      <c r="E17" s="15"/>
      <c r="F17" s="15"/>
      <c r="G17" s="15"/>
      <c r="H17" s="15"/>
      <c r="I17" s="15"/>
      <c r="J17" s="15"/>
      <c r="K17" s="15"/>
      <c r="L17" s="15"/>
    </row>
    <row r="18" spans="1:12" ht="19.5" customHeight="1">
      <c r="A18" s="1"/>
      <c r="B18" s="16"/>
      <c r="C18" s="15"/>
      <c r="D18" s="15"/>
      <c r="E18" s="15"/>
      <c r="F18" s="15"/>
      <c r="G18" s="15"/>
      <c r="H18" s="15"/>
      <c r="I18" s="15"/>
      <c r="J18" s="15"/>
      <c r="K18" s="15"/>
      <c r="L18" s="15"/>
    </row>
    <row r="19" spans="1:12" ht="19.5" customHeight="1">
      <c r="A19" s="1"/>
      <c r="B19" s="68" t="s">
        <v>17</v>
      </c>
      <c r="C19" s="68"/>
      <c r="D19" s="68"/>
      <c r="E19" s="68"/>
      <c r="F19" s="68"/>
      <c r="G19" s="68"/>
      <c r="H19" s="68"/>
      <c r="I19" s="68"/>
      <c r="J19" s="68"/>
      <c r="K19" s="68"/>
      <c r="L19" s="68"/>
    </row>
    <row r="20" spans="1:12" ht="19.5" customHeight="1" thickBot="1">
      <c r="A20" s="1"/>
      <c r="B20" s="68" t="s">
        <v>36</v>
      </c>
      <c r="C20" s="68"/>
      <c r="D20" s="68"/>
      <c r="E20" s="68"/>
      <c r="F20" s="68"/>
      <c r="G20" s="68"/>
      <c r="H20" s="68"/>
      <c r="I20" s="68"/>
      <c r="J20" s="68"/>
      <c r="K20" s="68"/>
      <c r="L20" s="68"/>
    </row>
    <row r="21" spans="1:12" ht="40.5" customHeight="1">
      <c r="A21" s="1"/>
      <c r="B21" s="69" t="s">
        <v>1</v>
      </c>
      <c r="C21" s="71" t="s">
        <v>14</v>
      </c>
      <c r="D21" s="71"/>
      <c r="E21" s="71"/>
      <c r="F21" s="71"/>
      <c r="G21" s="71"/>
      <c r="H21" s="71"/>
      <c r="I21" s="71" t="s">
        <v>16</v>
      </c>
      <c r="J21" s="71"/>
      <c r="K21" s="72" t="s">
        <v>12</v>
      </c>
      <c r="L21" s="73"/>
    </row>
    <row r="22" spans="1:12" ht="42" customHeight="1">
      <c r="A22" s="1"/>
      <c r="B22" s="70"/>
      <c r="C22" s="44" t="s">
        <v>9</v>
      </c>
      <c r="D22" s="44" t="s">
        <v>15</v>
      </c>
      <c r="E22" s="44" t="s">
        <v>10</v>
      </c>
      <c r="F22" s="44" t="s">
        <v>11</v>
      </c>
      <c r="G22" s="44" t="s">
        <v>32</v>
      </c>
      <c r="H22" s="44" t="s">
        <v>33</v>
      </c>
      <c r="I22" s="44" t="s">
        <v>32</v>
      </c>
      <c r="J22" s="44" t="s">
        <v>33</v>
      </c>
      <c r="K22" s="3" t="s">
        <v>34</v>
      </c>
      <c r="L22" s="4" t="s">
        <v>35</v>
      </c>
    </row>
    <row r="23" spans="1:12" ht="18" customHeight="1">
      <c r="A23" s="1"/>
      <c r="B23" s="17" t="s">
        <v>2</v>
      </c>
      <c r="C23" s="18">
        <v>112</v>
      </c>
      <c r="D23" s="19">
        <v>27130.988967895508</v>
      </c>
      <c r="E23" s="20">
        <v>726.2430469225784</v>
      </c>
      <c r="F23" s="21">
        <v>1764.157063136047</v>
      </c>
      <c r="G23" s="20">
        <v>69.75444465421806</v>
      </c>
      <c r="H23" s="21">
        <v>309.95070117141285</v>
      </c>
      <c r="I23" s="20">
        <v>192.06000804157188</v>
      </c>
      <c r="J23" s="21">
        <v>466.03837637515596</v>
      </c>
      <c r="K23" s="51">
        <v>122.30556338735379</v>
      </c>
      <c r="L23" s="52">
        <v>156.0876752037426</v>
      </c>
    </row>
    <row r="24" spans="1:12" ht="16.5" customHeight="1">
      <c r="A24" s="1"/>
      <c r="B24" s="22" t="s">
        <v>3</v>
      </c>
      <c r="C24" s="23">
        <v>26</v>
      </c>
      <c r="D24" s="24">
        <v>2955.4400024414062</v>
      </c>
      <c r="E24" s="25">
        <v>70.20807928908003</v>
      </c>
      <c r="F24" s="26">
        <v>165.49785705321435</v>
      </c>
      <c r="G24" s="25">
        <v>6.976800893470911</v>
      </c>
      <c r="H24" s="26">
        <v>16.44605020744353</v>
      </c>
      <c r="I24" s="25">
        <v>6.976800893470911</v>
      </c>
      <c r="J24" s="26">
        <v>16.44605020744353</v>
      </c>
      <c r="K24" s="46">
        <v>0</v>
      </c>
      <c r="L24" s="47">
        <v>0</v>
      </c>
    </row>
    <row r="25" spans="1:12" ht="16.5" customHeight="1">
      <c r="A25" s="1"/>
      <c r="B25" s="22" t="s">
        <v>4</v>
      </c>
      <c r="C25" s="23">
        <v>2</v>
      </c>
      <c r="D25" s="24">
        <v>1669.5</v>
      </c>
      <c r="E25" s="25">
        <v>1.4109637131458312</v>
      </c>
      <c r="F25" s="26">
        <v>1.4109637131458312</v>
      </c>
      <c r="G25" s="25">
        <v>0.14394745195366015</v>
      </c>
      <c r="H25" s="26">
        <v>0.14394745195366015</v>
      </c>
      <c r="I25" s="25">
        <v>0.14394745195366015</v>
      </c>
      <c r="J25" s="26">
        <v>0.14394745195366015</v>
      </c>
      <c r="K25" s="46">
        <v>0</v>
      </c>
      <c r="L25" s="47">
        <v>0</v>
      </c>
    </row>
    <row r="26" spans="1:12" ht="17.25" customHeight="1" thickBot="1">
      <c r="A26" s="1"/>
      <c r="B26" s="22" t="s">
        <v>5</v>
      </c>
      <c r="C26" s="23">
        <v>12</v>
      </c>
      <c r="D26" s="24">
        <v>1000.3000030517578</v>
      </c>
      <c r="E26" s="25">
        <v>7.002463367822106</v>
      </c>
      <c r="F26" s="26">
        <v>16.69262656532661</v>
      </c>
      <c r="G26" s="25">
        <v>0.7002463472166942</v>
      </c>
      <c r="H26" s="26">
        <v>1.669262681406613</v>
      </c>
      <c r="I26" s="25">
        <v>0.7002463472166941</v>
      </c>
      <c r="J26" s="26">
        <v>1.669262681406613</v>
      </c>
      <c r="K26" s="46">
        <v>0</v>
      </c>
      <c r="L26" s="47">
        <v>0</v>
      </c>
    </row>
    <row r="27" spans="1:12" ht="17.25" customHeight="1" thickBot="1">
      <c r="A27" s="1"/>
      <c r="B27" s="27" t="s">
        <v>6</v>
      </c>
      <c r="C27" s="28">
        <f>SUM(C23:C26)</f>
        <v>152</v>
      </c>
      <c r="D27" s="41">
        <f aca="true" t="shared" si="4" ref="D27:L27">SUM(D23:D26)</f>
        <v>32756.228973388672</v>
      </c>
      <c r="E27" s="39">
        <f t="shared" si="4"/>
        <v>804.8645532926264</v>
      </c>
      <c r="F27" s="40">
        <f t="shared" si="4"/>
        <v>1947.758510467734</v>
      </c>
      <c r="G27" s="39">
        <f t="shared" si="4"/>
        <v>77.57543934685933</v>
      </c>
      <c r="H27" s="39">
        <f t="shared" si="4"/>
        <v>328.20996151221664</v>
      </c>
      <c r="I27" s="39">
        <f t="shared" si="4"/>
        <v>199.88100273421315</v>
      </c>
      <c r="J27" s="39">
        <f t="shared" si="4"/>
        <v>484.29763671595975</v>
      </c>
      <c r="K27" s="39">
        <f t="shared" si="4"/>
        <v>122.30556338735379</v>
      </c>
      <c r="L27" s="39">
        <f t="shared" si="4"/>
        <v>156.0876752037426</v>
      </c>
    </row>
    <row r="28" spans="1:12" ht="12.75" customHeight="1">
      <c r="A28" s="1"/>
      <c r="B28" s="10" t="s">
        <v>7</v>
      </c>
      <c r="C28" s="30"/>
      <c r="D28" s="31"/>
      <c r="E28" s="32"/>
      <c r="F28" s="32"/>
      <c r="G28" s="32"/>
      <c r="H28" s="32"/>
      <c r="I28" s="32"/>
      <c r="J28" s="32"/>
      <c r="K28" s="32"/>
      <c r="L28" s="32"/>
    </row>
    <row r="29" spans="1:12" ht="12.75" customHeight="1">
      <c r="A29" s="1"/>
      <c r="B29" s="16" t="s">
        <v>22</v>
      </c>
      <c r="C29" s="30"/>
      <c r="D29" s="31"/>
      <c r="E29" s="32"/>
      <c r="F29" s="32"/>
      <c r="G29" s="32"/>
      <c r="H29" s="32"/>
      <c r="I29" s="32"/>
      <c r="J29" s="32"/>
      <c r="K29" s="32"/>
      <c r="L29" s="32"/>
    </row>
    <row r="30" spans="1:12" ht="12.75" customHeight="1">
      <c r="A30" s="1"/>
      <c r="B30" s="16" t="s">
        <v>19</v>
      </c>
      <c r="C30" s="30"/>
      <c r="D30" s="31"/>
      <c r="E30" s="32"/>
      <c r="F30" s="32"/>
      <c r="G30" s="32"/>
      <c r="H30" s="32"/>
      <c r="I30" s="32"/>
      <c r="J30" s="32"/>
      <c r="K30" s="32"/>
      <c r="L30" s="32"/>
    </row>
    <row r="31" spans="1:12" ht="12.75" customHeight="1">
      <c r="A31" s="1"/>
      <c r="B31" s="16" t="s">
        <v>23</v>
      </c>
      <c r="C31" s="30"/>
      <c r="D31" s="31"/>
      <c r="E31" s="32"/>
      <c r="F31" s="32"/>
      <c r="G31" s="32"/>
      <c r="H31" s="32"/>
      <c r="I31" s="32"/>
      <c r="J31" s="32"/>
      <c r="K31" s="32"/>
      <c r="L31" s="32"/>
    </row>
    <row r="32" spans="1:12" ht="12" customHeight="1">
      <c r="A32" s="1"/>
      <c r="B32" s="45" t="s">
        <v>24</v>
      </c>
      <c r="C32" s="30"/>
      <c r="D32" s="31"/>
      <c r="E32" s="32"/>
      <c r="F32" s="32"/>
      <c r="G32" s="32"/>
      <c r="H32" s="32"/>
      <c r="I32" s="32"/>
      <c r="J32" s="32"/>
      <c r="K32" s="32"/>
      <c r="L32" s="32"/>
    </row>
    <row r="33" spans="1:12" ht="12.75" customHeight="1">
      <c r="A33" s="1"/>
      <c r="B33" s="10" t="s">
        <v>8</v>
      </c>
      <c r="C33" s="30"/>
      <c r="D33" s="31"/>
      <c r="E33" s="32"/>
      <c r="F33" s="32"/>
      <c r="G33" s="32"/>
      <c r="H33" s="32"/>
      <c r="I33" s="32"/>
      <c r="J33" s="32"/>
      <c r="K33" s="32"/>
      <c r="L33" s="32"/>
    </row>
    <row r="34" spans="1:12" ht="12.75" customHeight="1">
      <c r="A34" s="1"/>
      <c r="B34" s="16" t="s">
        <v>25</v>
      </c>
      <c r="C34" s="30"/>
      <c r="D34" s="31"/>
      <c r="E34" s="32"/>
      <c r="F34" s="32"/>
      <c r="G34" s="32"/>
      <c r="H34" s="32"/>
      <c r="I34" s="32"/>
      <c r="J34" s="32"/>
      <c r="K34" s="32"/>
      <c r="L34" s="32"/>
    </row>
    <row r="35" spans="1:12" ht="19.5" customHeight="1">
      <c r="A35" s="1"/>
      <c r="B35" s="16"/>
      <c r="C35" s="30"/>
      <c r="D35" s="31"/>
      <c r="E35" s="32"/>
      <c r="F35" s="32"/>
      <c r="G35" s="32"/>
      <c r="H35" s="32"/>
      <c r="I35" s="32"/>
      <c r="J35" s="32"/>
      <c r="K35" s="32"/>
      <c r="L35" s="32"/>
    </row>
    <row r="36" spans="1:12" ht="19.5" customHeight="1">
      <c r="A36" s="1"/>
      <c r="B36" s="68" t="s">
        <v>18</v>
      </c>
      <c r="C36" s="68"/>
      <c r="D36" s="68"/>
      <c r="E36" s="68"/>
      <c r="F36" s="68"/>
      <c r="G36" s="68"/>
      <c r="H36" s="68"/>
      <c r="I36" s="68"/>
      <c r="J36" s="68"/>
      <c r="K36" s="68"/>
      <c r="L36" s="68"/>
    </row>
    <row r="37" spans="1:12" ht="19.5" customHeight="1" thickBot="1">
      <c r="A37" s="1"/>
      <c r="B37" s="68" t="s">
        <v>37</v>
      </c>
      <c r="C37" s="68"/>
      <c r="D37" s="68"/>
      <c r="E37" s="68"/>
      <c r="F37" s="68"/>
      <c r="G37" s="68"/>
      <c r="H37" s="68"/>
      <c r="I37" s="68"/>
      <c r="J37" s="68"/>
      <c r="K37" s="68"/>
      <c r="L37" s="68"/>
    </row>
    <row r="38" spans="1:12" ht="44.25" customHeight="1">
      <c r="A38" s="1"/>
      <c r="B38" s="69" t="s">
        <v>1</v>
      </c>
      <c r="C38" s="71" t="s">
        <v>14</v>
      </c>
      <c r="D38" s="71"/>
      <c r="E38" s="71"/>
      <c r="F38" s="71"/>
      <c r="G38" s="71"/>
      <c r="H38" s="71"/>
      <c r="I38" s="71" t="s">
        <v>16</v>
      </c>
      <c r="J38" s="71"/>
      <c r="K38" s="72" t="s">
        <v>12</v>
      </c>
      <c r="L38" s="73"/>
    </row>
    <row r="39" spans="1:12" ht="41.25" customHeight="1">
      <c r="A39" s="1"/>
      <c r="B39" s="70"/>
      <c r="C39" s="44" t="s">
        <v>9</v>
      </c>
      <c r="D39" s="44" t="s">
        <v>15</v>
      </c>
      <c r="E39" s="44" t="s">
        <v>10</v>
      </c>
      <c r="F39" s="44" t="s">
        <v>11</v>
      </c>
      <c r="G39" s="44" t="s">
        <v>32</v>
      </c>
      <c r="H39" s="44" t="s">
        <v>33</v>
      </c>
      <c r="I39" s="44" t="s">
        <v>32</v>
      </c>
      <c r="J39" s="44" t="s">
        <v>33</v>
      </c>
      <c r="K39" s="3" t="s">
        <v>34</v>
      </c>
      <c r="L39" s="4" t="s">
        <v>35</v>
      </c>
    </row>
    <row r="40" spans="1:12" ht="20.25" customHeight="1">
      <c r="A40" s="1"/>
      <c r="B40" s="17" t="s">
        <v>3</v>
      </c>
      <c r="C40" s="33">
        <v>1</v>
      </c>
      <c r="D40" s="19">
        <v>1762</v>
      </c>
      <c r="E40" s="20">
        <v>29.3793</v>
      </c>
      <c r="F40" s="21">
        <v>64.76859999999999</v>
      </c>
      <c r="G40" s="20">
        <v>0.2938</v>
      </c>
      <c r="H40" s="21">
        <v>0.6477</v>
      </c>
      <c r="I40" s="20">
        <v>0.2938</v>
      </c>
      <c r="J40" s="20">
        <v>0.6477</v>
      </c>
      <c r="K40" s="48">
        <v>0</v>
      </c>
      <c r="L40" s="49">
        <v>0</v>
      </c>
    </row>
    <row r="41" spans="1:12" ht="18" customHeight="1" thickBot="1">
      <c r="A41" s="1"/>
      <c r="B41" s="22" t="s">
        <v>5</v>
      </c>
      <c r="C41" s="34">
        <v>5</v>
      </c>
      <c r="D41" s="24">
        <v>5900.973546688247</v>
      </c>
      <c r="E41" s="25">
        <v>13.677657413638501</v>
      </c>
      <c r="F41" s="26">
        <v>13.677657413638501</v>
      </c>
      <c r="G41" s="25">
        <v>0.5471262965455401</v>
      </c>
      <c r="H41" s="26">
        <v>0.5471262965455401</v>
      </c>
      <c r="I41" s="25">
        <v>0.5471262965455401</v>
      </c>
      <c r="J41" s="25">
        <v>0.5471262965455401</v>
      </c>
      <c r="K41" s="46">
        <v>0</v>
      </c>
      <c r="L41" s="47">
        <v>0</v>
      </c>
    </row>
    <row r="42" spans="1:12" ht="18.75" customHeight="1" thickBot="1">
      <c r="A42" s="1"/>
      <c r="B42" s="27" t="s">
        <v>6</v>
      </c>
      <c r="C42" s="35">
        <f>SUM(C40:C41)</f>
        <v>6</v>
      </c>
      <c r="D42" s="35">
        <f aca="true" t="shared" si="5" ref="D42:L42">SUM(D40:D41)</f>
        <v>7662.973546688247</v>
      </c>
      <c r="E42" s="29">
        <f t="shared" si="5"/>
        <v>43.0569574136385</v>
      </c>
      <c r="F42" s="29">
        <f t="shared" si="5"/>
        <v>78.44625741363849</v>
      </c>
      <c r="G42" s="29">
        <f t="shared" si="5"/>
        <v>0.8409262965455402</v>
      </c>
      <c r="H42" s="29">
        <f t="shared" si="5"/>
        <v>1.19482629654554</v>
      </c>
      <c r="I42" s="29">
        <f t="shared" si="5"/>
        <v>0.8409262965455402</v>
      </c>
      <c r="J42" s="29">
        <f t="shared" si="5"/>
        <v>1.19482629654554</v>
      </c>
      <c r="K42" s="50">
        <f t="shared" si="5"/>
        <v>0</v>
      </c>
      <c r="L42" s="50">
        <f t="shared" si="5"/>
        <v>0</v>
      </c>
    </row>
    <row r="43" spans="1:2" ht="12.75">
      <c r="A43" s="1"/>
      <c r="B43" s="10" t="s">
        <v>7</v>
      </c>
    </row>
    <row r="44" spans="1:2" ht="12.75">
      <c r="A44" s="1"/>
      <c r="B44" s="16" t="s">
        <v>20</v>
      </c>
    </row>
    <row r="45" spans="1:2" ht="12.75">
      <c r="A45" s="1"/>
      <c r="B45" s="16" t="s">
        <v>22</v>
      </c>
    </row>
    <row r="46" spans="1:2" ht="12.75">
      <c r="A46" s="1"/>
      <c r="B46" s="16" t="s">
        <v>19</v>
      </c>
    </row>
    <row r="47" spans="1:2" ht="12.75">
      <c r="A47" s="1"/>
      <c r="B47" s="16" t="s">
        <v>23</v>
      </c>
    </row>
    <row r="48" spans="1:2" ht="12.75">
      <c r="A48" s="1"/>
      <c r="B48" s="45" t="s">
        <v>24</v>
      </c>
    </row>
    <row r="49" spans="1:2" ht="13.5" customHeight="1">
      <c r="A49" s="1"/>
      <c r="B49" s="45" t="s">
        <v>31</v>
      </c>
    </row>
    <row r="50" spans="1:2" ht="12.75">
      <c r="A50" s="1"/>
      <c r="B50" s="10" t="s">
        <v>8</v>
      </c>
    </row>
    <row r="51" spans="1:2" ht="12.75">
      <c r="A51" s="1"/>
      <c r="B51" s="16" t="s">
        <v>25</v>
      </c>
    </row>
    <row r="52" ht="12.75">
      <c r="A52" s="1"/>
    </row>
    <row r="53" ht="12.75">
      <c r="A53" s="1"/>
    </row>
    <row r="54" ht="12.75">
      <c r="A54" s="36"/>
    </row>
    <row r="55" ht="12.75">
      <c r="A55" s="36"/>
    </row>
    <row r="56" ht="12.75">
      <c r="A56" s="36"/>
    </row>
    <row r="57" ht="12.75">
      <c r="A57" s="36"/>
    </row>
    <row r="58" ht="12.75">
      <c r="A58" s="36"/>
    </row>
    <row r="59" ht="12.75">
      <c r="A59" s="36"/>
    </row>
    <row r="60" ht="12.75">
      <c r="A60" s="36"/>
    </row>
    <row r="61" ht="12.75">
      <c r="A61" s="36"/>
    </row>
    <row r="62" ht="12.75">
      <c r="A62" s="36"/>
    </row>
    <row r="63" ht="12.75">
      <c r="A63" s="36"/>
    </row>
    <row r="64" ht="12.75">
      <c r="A64" s="36"/>
    </row>
    <row r="65" ht="12.75">
      <c r="A65" s="36"/>
    </row>
    <row r="66" ht="12.75">
      <c r="A66" s="36"/>
    </row>
    <row r="67" ht="12.75">
      <c r="A67" s="36"/>
    </row>
    <row r="68" ht="12.75">
      <c r="A68" s="36"/>
    </row>
    <row r="69" ht="12.75">
      <c r="A69" s="36"/>
    </row>
    <row r="70" ht="12.75">
      <c r="A70" s="36"/>
    </row>
    <row r="71" ht="12.75">
      <c r="A71" s="36"/>
    </row>
    <row r="72" spans="1:2" ht="12.75">
      <c r="A72" s="36"/>
      <c r="B72" s="36"/>
    </row>
    <row r="73" spans="1:2" ht="12.75">
      <c r="A73" s="36"/>
      <c r="B73" s="36"/>
    </row>
    <row r="74" spans="1:2" ht="12.75">
      <c r="A74" s="36"/>
      <c r="B74" s="36"/>
    </row>
    <row r="75" spans="1:2" ht="12.75">
      <c r="A75" s="36"/>
      <c r="B75" s="36"/>
    </row>
    <row r="76" spans="1:2" ht="12.75">
      <c r="A76" s="36"/>
      <c r="B76" s="36"/>
    </row>
    <row r="77" spans="1:2" ht="12.75">
      <c r="A77" s="36"/>
      <c r="B77" s="36"/>
    </row>
    <row r="78" spans="1:2" ht="12.75">
      <c r="A78" s="36"/>
      <c r="B78" s="36"/>
    </row>
    <row r="79" spans="1:2" ht="12.75">
      <c r="A79" s="36"/>
      <c r="B79" s="36"/>
    </row>
    <row r="80" spans="1:2" ht="12.75">
      <c r="A80" s="36"/>
      <c r="B80" s="36"/>
    </row>
    <row r="81" spans="1:2" ht="12.75">
      <c r="A81" s="36"/>
      <c r="B81" s="36"/>
    </row>
    <row r="82" spans="1:2" ht="12.75">
      <c r="A82" s="36"/>
      <c r="B82" s="36"/>
    </row>
    <row r="83" spans="1:2" ht="12.75">
      <c r="A83" s="36"/>
      <c r="B83" s="36"/>
    </row>
    <row r="84" spans="1:2" ht="12.75">
      <c r="A84" s="36"/>
      <c r="B84" s="36"/>
    </row>
    <row r="85" spans="1:2" ht="12.75">
      <c r="A85" s="36"/>
      <c r="B85" s="36"/>
    </row>
    <row r="86" spans="1:2" ht="12.75">
      <c r="A86" s="36"/>
      <c r="B86" s="36"/>
    </row>
    <row r="87" spans="1:2" ht="12.75">
      <c r="A87" s="36"/>
      <c r="B87" s="36"/>
    </row>
    <row r="88" spans="1:2" ht="12.75">
      <c r="A88" s="36"/>
      <c r="B88" s="36"/>
    </row>
    <row r="89" spans="1:2" ht="12.75">
      <c r="A89" s="36"/>
      <c r="B89" s="36"/>
    </row>
    <row r="90" spans="1:2" ht="12.75">
      <c r="A90" s="36"/>
      <c r="B90" s="36"/>
    </row>
    <row r="91" spans="1:2" ht="12.75">
      <c r="A91" s="36"/>
      <c r="B91" s="36"/>
    </row>
    <row r="92" spans="1:2" ht="12.75">
      <c r="A92" s="36"/>
      <c r="B92" s="36"/>
    </row>
    <row r="93" spans="1:2" ht="12.75">
      <c r="A93" s="36"/>
      <c r="B93" s="36"/>
    </row>
    <row r="94" spans="1:2" ht="12.75">
      <c r="A94" s="36"/>
      <c r="B94" s="36"/>
    </row>
    <row r="95" spans="1:2" ht="12.75">
      <c r="A95" s="36"/>
      <c r="B95" s="36"/>
    </row>
    <row r="96" spans="1:2" ht="12.75">
      <c r="A96" s="36"/>
      <c r="B96" s="36"/>
    </row>
    <row r="97" spans="1:2" ht="12.75">
      <c r="A97" s="36"/>
      <c r="B97" s="36"/>
    </row>
    <row r="98" spans="1:2" ht="12.75">
      <c r="A98" s="36"/>
      <c r="B98" s="36"/>
    </row>
    <row r="99" spans="1:2" ht="12.75">
      <c r="A99" s="36"/>
      <c r="B99" s="36"/>
    </row>
    <row r="100" spans="1:2" ht="12.75">
      <c r="A100" s="36"/>
      <c r="B100" s="36"/>
    </row>
    <row r="101" spans="1:2" ht="12.75">
      <c r="A101" s="36"/>
      <c r="B101" s="36"/>
    </row>
    <row r="102" spans="1:2" ht="12.75">
      <c r="A102" s="36"/>
      <c r="B102" s="36"/>
    </row>
    <row r="103" spans="1:2" ht="12.75">
      <c r="A103" s="36"/>
      <c r="B103" s="36"/>
    </row>
    <row r="104" spans="1:2" ht="12.75">
      <c r="A104" s="36"/>
      <c r="B104" s="36"/>
    </row>
    <row r="105" spans="1:2" ht="12.75">
      <c r="A105" s="36"/>
      <c r="B105" s="36"/>
    </row>
    <row r="106" spans="1:2" ht="12.75">
      <c r="A106" s="36"/>
      <c r="B106" s="36"/>
    </row>
    <row r="107" spans="1:2" ht="12.75">
      <c r="A107" s="36"/>
      <c r="B107" s="36"/>
    </row>
    <row r="108" spans="1:2" ht="12.75">
      <c r="A108" s="36"/>
      <c r="B108" s="36"/>
    </row>
    <row r="109" spans="1:2" ht="12.75">
      <c r="A109" s="36"/>
      <c r="B109" s="36"/>
    </row>
    <row r="110" spans="1:2" ht="12.75">
      <c r="A110" s="36"/>
      <c r="B110" s="36"/>
    </row>
    <row r="111" spans="1:2" ht="12.75">
      <c r="A111" s="36"/>
      <c r="B111" s="36"/>
    </row>
    <row r="112" spans="1:2" ht="12.75">
      <c r="A112" s="36"/>
      <c r="B112" s="36"/>
    </row>
    <row r="113" spans="1:2" ht="12.75">
      <c r="A113" s="36"/>
      <c r="B113" s="36"/>
    </row>
    <row r="114" spans="1:2" ht="12.75">
      <c r="A114" s="36"/>
      <c r="B114" s="36"/>
    </row>
    <row r="115" spans="1:2" ht="12.75">
      <c r="A115" s="36"/>
      <c r="B115" s="36"/>
    </row>
    <row r="116" spans="1:2" ht="12.75">
      <c r="A116" s="36"/>
      <c r="B116" s="36"/>
    </row>
    <row r="117" spans="1:2" ht="12.75">
      <c r="A117" s="36"/>
      <c r="B117" s="36"/>
    </row>
    <row r="118" spans="1:2" ht="12.75">
      <c r="A118" s="36"/>
      <c r="B118" s="36"/>
    </row>
    <row r="119" spans="1:2" ht="12.75">
      <c r="A119" s="36"/>
      <c r="B119" s="36"/>
    </row>
    <row r="120" spans="1:2" ht="12.75">
      <c r="A120" s="36"/>
      <c r="B120" s="36"/>
    </row>
    <row r="121" spans="1:2" ht="12.75">
      <c r="A121" s="36"/>
      <c r="B121" s="36"/>
    </row>
    <row r="122" spans="1:2" ht="12.75">
      <c r="A122" s="36"/>
      <c r="B122" s="36"/>
    </row>
    <row r="123" spans="1:2" ht="12.75">
      <c r="A123" s="36"/>
      <c r="B123" s="36"/>
    </row>
    <row r="124" spans="1:2" ht="12.75">
      <c r="A124" s="36"/>
      <c r="B124" s="36"/>
    </row>
    <row r="125" spans="1:2" ht="12.75">
      <c r="A125" s="36"/>
      <c r="B125" s="36"/>
    </row>
    <row r="126" spans="1:2" ht="12.75">
      <c r="A126" s="36"/>
      <c r="B126" s="36"/>
    </row>
    <row r="127" spans="1:2" ht="12.75">
      <c r="A127" s="36"/>
      <c r="B127" s="36"/>
    </row>
    <row r="128" spans="1:2" ht="12.75">
      <c r="A128" s="36"/>
      <c r="B128" s="36"/>
    </row>
    <row r="129" spans="1:2" ht="12.75">
      <c r="A129" s="36"/>
      <c r="B129" s="36"/>
    </row>
    <row r="130" spans="1:2" ht="12.75">
      <c r="A130" s="36"/>
      <c r="B130" s="36"/>
    </row>
    <row r="131" spans="1:2" ht="12.75">
      <c r="A131" s="36"/>
      <c r="B131" s="36"/>
    </row>
    <row r="132" spans="1:2" ht="12.75">
      <c r="A132" s="36"/>
      <c r="B132" s="36"/>
    </row>
    <row r="133" spans="1:2" ht="12.75">
      <c r="A133" s="36"/>
      <c r="B133" s="36"/>
    </row>
    <row r="134" spans="1:2" ht="12.75">
      <c r="A134" s="36"/>
      <c r="B134" s="36"/>
    </row>
    <row r="135" spans="1:2" ht="12.75">
      <c r="A135" s="36"/>
      <c r="B135" s="36"/>
    </row>
    <row r="136" spans="1:2" ht="12.75">
      <c r="A136" s="36"/>
      <c r="B136" s="36"/>
    </row>
    <row r="137" spans="1:2" ht="12.75">
      <c r="A137" s="36"/>
      <c r="B137" s="36"/>
    </row>
    <row r="138" spans="1:2" ht="12.75">
      <c r="A138" s="36"/>
      <c r="B138" s="36"/>
    </row>
    <row r="139" spans="1:2" ht="12.75">
      <c r="A139" s="36"/>
      <c r="B139" s="36"/>
    </row>
    <row r="140" spans="1:2" ht="12.75">
      <c r="A140" s="36"/>
      <c r="B140" s="36"/>
    </row>
    <row r="141" spans="1:2" ht="12.75">
      <c r="A141" s="36"/>
      <c r="B141" s="36"/>
    </row>
    <row r="142" spans="1:2" ht="12.75">
      <c r="A142" s="36"/>
      <c r="B142" s="36"/>
    </row>
    <row r="143" spans="1:2" ht="12.75">
      <c r="A143" s="36"/>
      <c r="B143" s="36"/>
    </row>
    <row r="144" spans="1:2" ht="12.75">
      <c r="A144" s="36"/>
      <c r="B144" s="36"/>
    </row>
    <row r="145" spans="1:2" ht="12.75">
      <c r="A145" s="36"/>
      <c r="B145" s="36"/>
    </row>
    <row r="146" spans="1:2" ht="12.75">
      <c r="A146" s="36"/>
      <c r="B146" s="36"/>
    </row>
    <row r="147" spans="1:2" ht="12.75">
      <c r="A147" s="36"/>
      <c r="B147" s="36"/>
    </row>
    <row r="148" spans="1:2" ht="12.75">
      <c r="A148" s="36"/>
      <c r="B148" s="36"/>
    </row>
    <row r="149" spans="1:2" ht="12.75">
      <c r="A149" s="36"/>
      <c r="B149" s="36"/>
    </row>
    <row r="150" spans="1:2" ht="12.75">
      <c r="A150" s="36"/>
      <c r="B150" s="36"/>
    </row>
    <row r="151" spans="1:2" ht="12.75">
      <c r="A151" s="36"/>
      <c r="B151" s="36"/>
    </row>
    <row r="152" spans="1:2" ht="12.75">
      <c r="A152" s="36"/>
      <c r="B152" s="36"/>
    </row>
    <row r="153" spans="1:2" ht="12.75">
      <c r="A153" s="36"/>
      <c r="B153" s="36"/>
    </row>
    <row r="154" spans="1:2" ht="12.75">
      <c r="A154" s="36"/>
      <c r="B154" s="36"/>
    </row>
    <row r="155" spans="1:2" ht="12.75">
      <c r="A155" s="36"/>
      <c r="B155" s="36"/>
    </row>
    <row r="156" spans="1:2" ht="12.75">
      <c r="A156" s="36"/>
      <c r="B156" s="36"/>
    </row>
    <row r="157" spans="1:2" ht="12.75">
      <c r="A157" s="36"/>
      <c r="B157" s="36"/>
    </row>
    <row r="158" spans="1:2" ht="12.75">
      <c r="A158" s="36"/>
      <c r="B158" s="36"/>
    </row>
    <row r="159" spans="1:2" ht="12.75">
      <c r="A159" s="36"/>
      <c r="B159" s="36"/>
    </row>
    <row r="160" spans="1:2" ht="12.75">
      <c r="A160" s="36"/>
      <c r="B160" s="36"/>
    </row>
    <row r="161" spans="1:2" ht="12.75">
      <c r="A161" s="36"/>
      <c r="B161" s="36"/>
    </row>
    <row r="162" spans="1:2" ht="12.75">
      <c r="A162" s="36"/>
      <c r="B162" s="36"/>
    </row>
    <row r="163" spans="1:2" ht="12.75">
      <c r="A163" s="36"/>
      <c r="B163" s="36"/>
    </row>
    <row r="164" spans="1:2" ht="12.75">
      <c r="A164" s="36"/>
      <c r="B164" s="36"/>
    </row>
    <row r="165" spans="1:2" ht="12.75">
      <c r="A165" s="36"/>
      <c r="B165" s="36"/>
    </row>
    <row r="166" spans="1:2" ht="12.75">
      <c r="A166" s="36"/>
      <c r="B166" s="36"/>
    </row>
    <row r="167" spans="1:2" ht="12.75">
      <c r="A167" s="36"/>
      <c r="B167" s="36"/>
    </row>
    <row r="168" spans="1:2" ht="12.75">
      <c r="A168" s="36"/>
      <c r="B168" s="36"/>
    </row>
    <row r="169" spans="1:2" ht="12.75">
      <c r="A169" s="36"/>
      <c r="B169" s="36"/>
    </row>
    <row r="170" spans="1:2" ht="12.75">
      <c r="A170" s="36"/>
      <c r="B170" s="36"/>
    </row>
    <row r="171" spans="1:2" ht="12.75">
      <c r="A171" s="36"/>
      <c r="B171" s="36"/>
    </row>
  </sheetData>
  <mergeCells count="18">
    <mergeCell ref="B2:L2"/>
    <mergeCell ref="B3:L3"/>
    <mergeCell ref="K4:L4"/>
    <mergeCell ref="K21:L21"/>
    <mergeCell ref="B21:B22"/>
    <mergeCell ref="B4:B5"/>
    <mergeCell ref="I4:J4"/>
    <mergeCell ref="C4:H4"/>
    <mergeCell ref="C21:H21"/>
    <mergeCell ref="I21:J21"/>
    <mergeCell ref="B19:L19"/>
    <mergeCell ref="B20:L20"/>
    <mergeCell ref="B38:B39"/>
    <mergeCell ref="C38:H38"/>
    <mergeCell ref="B36:L36"/>
    <mergeCell ref="B37:L37"/>
    <mergeCell ref="I38:J38"/>
    <mergeCell ref="K38:L38"/>
  </mergeCells>
  <printOptions/>
  <pageMargins left="0.75" right="0.75" top="1" bottom="1" header="0.5" footer="0.5"/>
  <pageSetup fitToHeight="1" fitToWidth="1" horizontalDpi="600" verticalDpi="600" orientation="landscape" scale="53" r:id="rId1"/>
  <headerFooter alignWithMargins="0">
    <oddFooter>&amp;L&amp;F&amp;C&amp;A&amp;R&amp;D;&amp;T</oddFooter>
  </headerFooter>
</worksheet>
</file>

<file path=xl/worksheets/sheet2.xml><?xml version="1.0" encoding="utf-8"?>
<worksheet xmlns="http://schemas.openxmlformats.org/spreadsheetml/2006/main" xmlns:r="http://schemas.openxmlformats.org/officeDocument/2006/relationships">
  <dimension ref="B2:L15"/>
  <sheetViews>
    <sheetView workbookViewId="0" topLeftCell="A1">
      <selection activeCell="L4" sqref="L4"/>
    </sheetView>
  </sheetViews>
  <sheetFormatPr defaultColWidth="9.140625" defaultRowHeight="12.75"/>
  <cols>
    <col min="1" max="1" width="5.7109375" style="0" customWidth="1"/>
    <col min="2" max="2" width="28.7109375" style="0" customWidth="1"/>
    <col min="3" max="3" width="14.7109375" style="0" customWidth="1"/>
    <col min="4" max="4" width="14.140625" style="0" customWidth="1"/>
    <col min="5" max="5" width="14.57421875" style="0" customWidth="1"/>
    <col min="6" max="6" width="14.8515625" style="0" customWidth="1"/>
    <col min="7" max="7" width="19.00390625" style="0" customWidth="1"/>
    <col min="8" max="8" width="12.8515625" style="0" customWidth="1"/>
    <col min="9" max="9" width="17.28125" style="0" bestFit="1" customWidth="1"/>
    <col min="10" max="10" width="18.28125" style="0" customWidth="1"/>
    <col min="11" max="11" width="26.8515625" style="0" customWidth="1"/>
    <col min="12" max="12" width="24.28125" style="0" customWidth="1"/>
  </cols>
  <sheetData>
    <row r="2" spans="2:11" ht="19.5" customHeight="1">
      <c r="B2" s="68" t="s">
        <v>0</v>
      </c>
      <c r="C2" s="68"/>
      <c r="D2" s="68"/>
      <c r="E2" s="68"/>
      <c r="F2" s="68"/>
      <c r="G2" s="68"/>
      <c r="H2" s="68"/>
      <c r="I2" s="68"/>
      <c r="J2" s="68"/>
      <c r="K2" s="68"/>
    </row>
    <row r="3" spans="2:12" ht="19.5" customHeight="1" thickBot="1">
      <c r="B3" s="74" t="s">
        <v>38</v>
      </c>
      <c r="C3" s="74"/>
      <c r="D3" s="74"/>
      <c r="E3" s="74"/>
      <c r="F3" s="74"/>
      <c r="G3" s="74"/>
      <c r="H3" s="74"/>
      <c r="I3" s="74"/>
      <c r="J3" s="74"/>
      <c r="K3" s="74"/>
      <c r="L3" s="74"/>
    </row>
    <row r="4" spans="2:12" ht="68.25" customHeight="1" thickBot="1">
      <c r="B4" s="54" t="s">
        <v>1</v>
      </c>
      <c r="C4" s="55" t="s">
        <v>9</v>
      </c>
      <c r="D4" s="55" t="s">
        <v>15</v>
      </c>
      <c r="E4" s="56" t="s">
        <v>40</v>
      </c>
      <c r="F4" s="56" t="s">
        <v>42</v>
      </c>
      <c r="G4" s="56" t="s">
        <v>41</v>
      </c>
      <c r="H4" s="56" t="s">
        <v>26</v>
      </c>
      <c r="I4" s="56" t="s">
        <v>27</v>
      </c>
      <c r="J4" s="56" t="s">
        <v>28</v>
      </c>
      <c r="K4" s="57" t="s">
        <v>29</v>
      </c>
      <c r="L4" s="56" t="s">
        <v>30</v>
      </c>
    </row>
    <row r="5" spans="2:12" ht="19.5" customHeight="1">
      <c r="B5" s="58" t="s">
        <v>2</v>
      </c>
      <c r="C5" s="59">
        <v>112</v>
      </c>
      <c r="D5" s="60">
        <v>27130.988967895508</v>
      </c>
      <c r="E5" s="60">
        <v>17116.398265970234</v>
      </c>
      <c r="F5" s="60">
        <v>127297.00436521768</v>
      </c>
      <c r="G5" s="60">
        <v>32194.017318297152</v>
      </c>
      <c r="H5" s="60">
        <v>176607.41994948522</v>
      </c>
      <c r="I5" s="61">
        <f>23617.6588565989/1000</f>
        <v>23.6176588565989</v>
      </c>
      <c r="J5" s="61">
        <f>96549.4372551721/1000</f>
        <v>96.54943725517211</v>
      </c>
      <c r="K5" s="62">
        <f>10162.2529413817/1000</f>
        <v>10.162252941381698</v>
      </c>
      <c r="L5" s="62">
        <f>SUM(I5:K5)</f>
        <v>130.3293490531527</v>
      </c>
    </row>
    <row r="6" spans="2:12" ht="19.5" customHeight="1">
      <c r="B6" s="58" t="s">
        <v>3</v>
      </c>
      <c r="C6" s="59">
        <v>26</v>
      </c>
      <c r="D6" s="60">
        <v>2955.4400024414062</v>
      </c>
      <c r="E6" s="60">
        <v>0</v>
      </c>
      <c r="F6" s="60">
        <v>0</v>
      </c>
      <c r="G6" s="60">
        <v>3196.873639552368</v>
      </c>
      <c r="H6" s="60">
        <v>3196.873639552368</v>
      </c>
      <c r="I6" s="60">
        <v>0</v>
      </c>
      <c r="J6" s="60">
        <v>0</v>
      </c>
      <c r="K6" s="62">
        <f>1009.11415389911/1000</f>
        <v>1.00911415389911</v>
      </c>
      <c r="L6" s="62">
        <f>SUM(I6:K6)</f>
        <v>1.00911415389911</v>
      </c>
    </row>
    <row r="7" spans="2:12" ht="19.5" customHeight="1">
      <c r="B7" s="58" t="s">
        <v>4</v>
      </c>
      <c r="C7" s="59">
        <v>12</v>
      </c>
      <c r="D7" s="60">
        <v>1000.3000030517578</v>
      </c>
      <c r="E7" s="60">
        <v>0</v>
      </c>
      <c r="F7" s="60">
        <v>0</v>
      </c>
      <c r="G7" s="60">
        <v>332.75709229535</v>
      </c>
      <c r="H7" s="60">
        <v>332.75709229535</v>
      </c>
      <c r="I7" s="60">
        <v>0</v>
      </c>
      <c r="J7" s="60">
        <v>0</v>
      </c>
      <c r="K7" s="62">
        <f>105.036960951815/1000</f>
        <v>0.105036960951815</v>
      </c>
      <c r="L7" s="62">
        <f>SUM(I7:K7)</f>
        <v>0.105036960951815</v>
      </c>
    </row>
    <row r="8" spans="2:12" ht="19.5" customHeight="1" thickBot="1">
      <c r="B8" s="58" t="s">
        <v>5</v>
      </c>
      <c r="C8" s="59">
        <v>2</v>
      </c>
      <c r="D8" s="60">
        <v>1669.5</v>
      </c>
      <c r="E8" s="60">
        <v>0</v>
      </c>
      <c r="F8" s="60">
        <v>0</v>
      </c>
      <c r="G8" s="60">
        <v>76.08121911328593</v>
      </c>
      <c r="H8" s="60">
        <v>76.08121911328593</v>
      </c>
      <c r="I8" s="60">
        <v>0</v>
      </c>
      <c r="J8" s="60">
        <v>0</v>
      </c>
      <c r="K8" s="62">
        <f>24.0155363362645/1000</f>
        <v>0.0240155363362645</v>
      </c>
      <c r="L8" s="62">
        <f>SUM(I8:K8)</f>
        <v>0.0240155363362645</v>
      </c>
    </row>
    <row r="9" spans="2:12" ht="19.5" customHeight="1" thickBot="1">
      <c r="B9" s="63" t="s">
        <v>6</v>
      </c>
      <c r="C9" s="64">
        <v>152</v>
      </c>
      <c r="D9" s="65">
        <v>32756.228973388672</v>
      </c>
      <c r="E9" s="65">
        <v>17116.398265970234</v>
      </c>
      <c r="F9" s="65">
        <v>127297.00436521768</v>
      </c>
      <c r="G9" s="65">
        <v>35799.729269258154</v>
      </c>
      <c r="H9" s="65">
        <v>180213.13190044617</v>
      </c>
      <c r="I9" s="66">
        <f>SUM(I5:I8)</f>
        <v>23.6176588565989</v>
      </c>
      <c r="J9" s="66">
        <f>SUM(J5:J8)</f>
        <v>96.54943725517211</v>
      </c>
      <c r="K9" s="66">
        <f>SUM(K5:K8)</f>
        <v>11.300419592568888</v>
      </c>
      <c r="L9" s="67">
        <f>SUM(I9:K9)</f>
        <v>131.4675157043399</v>
      </c>
    </row>
    <row r="10" spans="2:12" ht="12.75">
      <c r="B10" s="10" t="s">
        <v>7</v>
      </c>
      <c r="C10" s="53"/>
      <c r="D10" s="53"/>
      <c r="E10" s="53"/>
      <c r="F10" s="53"/>
      <c r="G10" s="53"/>
      <c r="H10" s="53"/>
      <c r="I10" s="53"/>
      <c r="J10" s="53"/>
      <c r="K10" s="53"/>
      <c r="L10" s="53"/>
    </row>
    <row r="11" spans="2:12" ht="12.75">
      <c r="B11" s="16" t="s">
        <v>22</v>
      </c>
      <c r="C11" s="53"/>
      <c r="D11" s="53"/>
      <c r="E11" s="53"/>
      <c r="F11" s="53"/>
      <c r="G11" s="53"/>
      <c r="H11" s="53"/>
      <c r="I11" s="53"/>
      <c r="J11" s="53"/>
      <c r="K11" s="53"/>
      <c r="L11" s="53"/>
    </row>
    <row r="12" spans="2:12" ht="12.75">
      <c r="B12" s="16" t="s">
        <v>19</v>
      </c>
      <c r="C12" s="53"/>
      <c r="D12" s="53"/>
      <c r="E12" s="53"/>
      <c r="F12" s="53"/>
      <c r="G12" s="53"/>
      <c r="H12" s="53"/>
      <c r="I12" s="53"/>
      <c r="J12" s="53"/>
      <c r="K12" s="53"/>
      <c r="L12" s="53"/>
    </row>
    <row r="13" spans="2:12" ht="12.75">
      <c r="B13" s="10" t="s">
        <v>8</v>
      </c>
      <c r="C13" s="53"/>
      <c r="D13" s="53"/>
      <c r="E13" s="53"/>
      <c r="F13" s="53"/>
      <c r="G13" s="53"/>
      <c r="H13" s="53"/>
      <c r="I13" s="53"/>
      <c r="J13" s="53"/>
      <c r="K13" s="53"/>
      <c r="L13" s="53"/>
    </row>
    <row r="14" spans="2:12" ht="12.75">
      <c r="B14" s="16" t="s">
        <v>39</v>
      </c>
      <c r="C14" s="53"/>
      <c r="D14" s="53"/>
      <c r="E14" s="53"/>
      <c r="F14" s="53"/>
      <c r="G14" s="53"/>
      <c r="H14" s="53"/>
      <c r="I14" s="53"/>
      <c r="J14" s="53"/>
      <c r="K14" s="53"/>
      <c r="L14" s="53"/>
    </row>
    <row r="15" ht="12.75">
      <c r="B15" s="16"/>
    </row>
  </sheetData>
  <mergeCells count="2">
    <mergeCell ref="B2:K2"/>
    <mergeCell ref="B3:L3"/>
  </mergeCells>
  <printOptions/>
  <pageMargins left="0.68" right="0.57"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H6" sqref="H6"/>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ICF Kaiser International,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Kamala Rajamani Jayaraman</dc:creator>
  <cp:keywords/>
  <dc:description/>
  <cp:lastModifiedBy>Kamala Rajamani Jayaraman</cp:lastModifiedBy>
  <cp:lastPrinted>1999-12-07T19:44:17Z</cp:lastPrinted>
  <dcterms:created xsi:type="dcterms:W3CDTF">1999-12-07T18:12:29Z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