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255" windowWidth="12000" windowHeight="6915" tabRatio="767" activeTab="5"/>
  </bookViews>
  <sheets>
    <sheet name="Year 1" sheetId="1" r:id="rId1"/>
    <sheet name="Year 2" sheetId="2" r:id="rId2"/>
    <sheet name="Year 3" sheetId="3" r:id="rId3"/>
    <sheet name="Year 4" sheetId="4" r:id="rId4"/>
    <sheet name="Year 5" sheetId="5" r:id="rId5"/>
    <sheet name="EST Summary" sheetId="6" r:id="rId6"/>
    <sheet name="Definitions" sheetId="7" r:id="rId7"/>
    <sheet name="Price List" sheetId="8" state="hidden" r:id="rId8"/>
  </sheets>
  <externalReferences>
    <externalReference r:id="rId11"/>
  </externalReferences>
  <definedNames>
    <definedName name="OLE_LINK1" localSheetId="1">'Year 2'!$J$19</definedName>
    <definedName name="_xlnm.Print_Area" localSheetId="6">'Definitions'!$A$1:$A$21</definedName>
    <definedName name="_xlnm.Print_Area" localSheetId="5">'EST Summary'!$A$1:$O$41</definedName>
    <definedName name="_xlnm.Print_Area" localSheetId="0">'Year 1'!$A$1:$N$59</definedName>
    <definedName name="_xlnm.Print_Area" localSheetId="1">'Year 2'!$A$1:$N$59</definedName>
    <definedName name="_xlnm.Print_Area" localSheetId="2">'Year 3'!$A$1:$N$60</definedName>
    <definedName name="_xlnm.Print_Area" localSheetId="3">'Year 4'!$A$1:$N$60</definedName>
    <definedName name="_xlnm.Print_Area" localSheetId="4">'Year 5'!$A$1:$N$59</definedName>
  </definedNames>
  <calcPr fullCalcOnLoad="1"/>
</workbook>
</file>

<file path=xl/comments1.xml><?xml version="1.0" encoding="utf-8"?>
<comments xmlns="http://schemas.openxmlformats.org/spreadsheetml/2006/main">
  <authors>
    <author>USAID</author>
  </authors>
  <commentList>
    <comment ref="A66" authorId="0">
      <text>
        <r>
          <rPr>
            <b/>
            <sz val="8"/>
            <rFont val="Tahoma"/>
            <family val="2"/>
          </rPr>
          <t>USAID:</t>
        </r>
        <r>
          <rPr>
            <sz val="8"/>
            <rFont val="Tahoma"/>
            <family val="2"/>
          </rPr>
          <t xml:space="preserve">
Sylvia says these are Black Beans - but are they actually bulk?</t>
        </r>
      </text>
    </comment>
    <comment ref="A75" authorId="0">
      <text>
        <r>
          <rPr>
            <b/>
            <sz val="8"/>
            <rFont val="Tahoma"/>
            <family val="2"/>
          </rPr>
          <t>USAID:</t>
        </r>
        <r>
          <rPr>
            <sz val="8"/>
            <rFont val="Tahoma"/>
            <family val="2"/>
          </rPr>
          <t xml:space="preserve">
Sylvia suggests only added Buckwheat Supreme flour since the vendor has not offered the other product line - John Brooks question</t>
        </r>
      </text>
    </comment>
    <comment ref="A93" authorId="0">
      <text>
        <r>
          <rPr>
            <b/>
            <sz val="8"/>
            <rFont val="Tahoma"/>
            <family val="2"/>
          </rPr>
          <t>USAID:</t>
        </r>
        <r>
          <rPr>
            <sz val="8"/>
            <rFont val="Tahoma"/>
            <family val="2"/>
          </rPr>
          <t xml:space="preserve">
Sylvia suggested adding a "Nutrition Bar" to the list, a new emergency product approved last month</t>
        </r>
      </text>
    </comment>
  </commentList>
</comments>
</file>

<file path=xl/comments2.xml><?xml version="1.0" encoding="utf-8"?>
<comments xmlns="http://schemas.openxmlformats.org/spreadsheetml/2006/main">
  <authors>
    <author>USAID</author>
  </authors>
  <commentList>
    <comment ref="A66" authorId="0">
      <text>
        <r>
          <rPr>
            <b/>
            <sz val="8"/>
            <rFont val="Tahoma"/>
            <family val="2"/>
          </rPr>
          <t>USAID:</t>
        </r>
        <r>
          <rPr>
            <sz val="8"/>
            <rFont val="Tahoma"/>
            <family val="2"/>
          </rPr>
          <t xml:space="preserve">
Sylvia says these are Black Beans - but are they actually bulk?</t>
        </r>
      </text>
    </comment>
    <comment ref="A75" authorId="0">
      <text>
        <r>
          <rPr>
            <b/>
            <sz val="8"/>
            <rFont val="Tahoma"/>
            <family val="2"/>
          </rPr>
          <t>USAID:</t>
        </r>
        <r>
          <rPr>
            <sz val="8"/>
            <rFont val="Tahoma"/>
            <family val="2"/>
          </rPr>
          <t xml:space="preserve">
Sylvia suggests only added Buckwheat Supreme flour since the vendor has not offered the other product line - John Brooks question</t>
        </r>
      </text>
    </comment>
    <comment ref="A93" authorId="0">
      <text>
        <r>
          <rPr>
            <b/>
            <sz val="8"/>
            <rFont val="Tahoma"/>
            <family val="2"/>
          </rPr>
          <t>USAID:</t>
        </r>
        <r>
          <rPr>
            <sz val="8"/>
            <rFont val="Tahoma"/>
            <family val="2"/>
          </rPr>
          <t xml:space="preserve">
Sylvia suggested adding a "Nutrition Bar" to the list, a new emergency product approved last month</t>
        </r>
      </text>
    </comment>
  </commentList>
</comments>
</file>

<file path=xl/comments3.xml><?xml version="1.0" encoding="utf-8"?>
<comments xmlns="http://schemas.openxmlformats.org/spreadsheetml/2006/main">
  <authors>
    <author>USAID</author>
  </authors>
  <commentList>
    <comment ref="A67" authorId="0">
      <text>
        <r>
          <rPr>
            <b/>
            <sz val="8"/>
            <rFont val="Tahoma"/>
            <family val="2"/>
          </rPr>
          <t>USAID:</t>
        </r>
        <r>
          <rPr>
            <sz val="8"/>
            <rFont val="Tahoma"/>
            <family val="2"/>
          </rPr>
          <t xml:space="preserve">
Sylvia says these are Black Beans - but are they actually bulk?</t>
        </r>
      </text>
    </comment>
    <comment ref="A76" authorId="0">
      <text>
        <r>
          <rPr>
            <b/>
            <sz val="8"/>
            <rFont val="Tahoma"/>
            <family val="2"/>
          </rPr>
          <t>USAID:</t>
        </r>
        <r>
          <rPr>
            <sz val="8"/>
            <rFont val="Tahoma"/>
            <family val="2"/>
          </rPr>
          <t xml:space="preserve">
Sylvia suggests only added Buckwheat Supreme flour since the vendor has not offered the other product line - John Brooks question</t>
        </r>
      </text>
    </comment>
    <comment ref="A94" authorId="0">
      <text>
        <r>
          <rPr>
            <b/>
            <sz val="8"/>
            <rFont val="Tahoma"/>
            <family val="2"/>
          </rPr>
          <t>USAID:</t>
        </r>
        <r>
          <rPr>
            <sz val="8"/>
            <rFont val="Tahoma"/>
            <family val="2"/>
          </rPr>
          <t xml:space="preserve">
Sylvia suggested adding a "Nutrition Bar" to the list, a new emergency product approved last month</t>
        </r>
      </text>
    </comment>
  </commentList>
</comments>
</file>

<file path=xl/comments4.xml><?xml version="1.0" encoding="utf-8"?>
<comments xmlns="http://schemas.openxmlformats.org/spreadsheetml/2006/main">
  <authors>
    <author>USAID</author>
  </authors>
  <commentList>
    <comment ref="A67" authorId="0">
      <text>
        <r>
          <rPr>
            <b/>
            <sz val="8"/>
            <rFont val="Tahoma"/>
            <family val="2"/>
          </rPr>
          <t>USAID:</t>
        </r>
        <r>
          <rPr>
            <sz val="8"/>
            <rFont val="Tahoma"/>
            <family val="2"/>
          </rPr>
          <t xml:space="preserve">
Sylvia says these are Black Beans - but are they actually bulk?</t>
        </r>
      </text>
    </comment>
    <comment ref="A76" authorId="0">
      <text>
        <r>
          <rPr>
            <b/>
            <sz val="8"/>
            <rFont val="Tahoma"/>
            <family val="2"/>
          </rPr>
          <t>USAID:</t>
        </r>
        <r>
          <rPr>
            <sz val="8"/>
            <rFont val="Tahoma"/>
            <family val="2"/>
          </rPr>
          <t xml:space="preserve">
Sylvia suggests only added Buckwheat Supreme flour since the vendor has not offered the other product line - John Brooks question</t>
        </r>
      </text>
    </comment>
    <comment ref="A94" authorId="0">
      <text>
        <r>
          <rPr>
            <b/>
            <sz val="8"/>
            <rFont val="Tahoma"/>
            <family val="2"/>
          </rPr>
          <t>USAID:</t>
        </r>
        <r>
          <rPr>
            <sz val="8"/>
            <rFont val="Tahoma"/>
            <family val="2"/>
          </rPr>
          <t xml:space="preserve">
Sylvia suggested adding a "Nutrition Bar" to the list, a new emergency product approved last month</t>
        </r>
      </text>
    </comment>
  </commentList>
</comments>
</file>

<file path=xl/comments5.xml><?xml version="1.0" encoding="utf-8"?>
<comments xmlns="http://schemas.openxmlformats.org/spreadsheetml/2006/main">
  <authors>
    <author>USAID</author>
  </authors>
  <commentList>
    <comment ref="A66" authorId="0">
      <text>
        <r>
          <rPr>
            <b/>
            <sz val="8"/>
            <rFont val="Tahoma"/>
            <family val="2"/>
          </rPr>
          <t>USAID:</t>
        </r>
        <r>
          <rPr>
            <sz val="8"/>
            <rFont val="Tahoma"/>
            <family val="2"/>
          </rPr>
          <t xml:space="preserve">
Sylvia says these are Black Beans - but are they actually bulk?</t>
        </r>
      </text>
    </comment>
    <comment ref="A75" authorId="0">
      <text>
        <r>
          <rPr>
            <b/>
            <sz val="8"/>
            <rFont val="Tahoma"/>
            <family val="2"/>
          </rPr>
          <t>USAID:</t>
        </r>
        <r>
          <rPr>
            <sz val="8"/>
            <rFont val="Tahoma"/>
            <family val="2"/>
          </rPr>
          <t xml:space="preserve">
Sylvia suggests only added Buckwheat Supreme flour since the vendor has not offered the other product line - John Brooks question</t>
        </r>
      </text>
    </comment>
    <comment ref="A93" authorId="0">
      <text>
        <r>
          <rPr>
            <b/>
            <sz val="8"/>
            <rFont val="Tahoma"/>
            <family val="2"/>
          </rPr>
          <t>USAID:</t>
        </r>
        <r>
          <rPr>
            <sz val="8"/>
            <rFont val="Tahoma"/>
            <family val="2"/>
          </rPr>
          <t xml:space="preserve">
Sylvia suggested adding a "Nutrition Bar" to the list, a new emergency product approved last month</t>
        </r>
      </text>
    </comment>
  </commentList>
</comments>
</file>

<file path=xl/comments8.xml><?xml version="1.0" encoding="utf-8"?>
<comments xmlns="http://schemas.openxmlformats.org/spreadsheetml/2006/main">
  <authors>
    <author>souellette</author>
    <author>USAID</author>
  </authors>
  <commentList>
    <comment ref="F26" authorId="0">
      <text>
        <r>
          <rPr>
            <b/>
            <sz val="8"/>
            <rFont val="Tahoma"/>
            <family val="2"/>
          </rPr>
          <t>crop report (no  purchase history)</t>
        </r>
        <r>
          <rPr>
            <sz val="8"/>
            <rFont val="Tahoma"/>
            <family val="2"/>
          </rPr>
          <t xml:space="preserve">
</t>
        </r>
      </text>
    </comment>
    <comment ref="F41" authorId="0">
      <text>
        <r>
          <rPr>
            <b/>
            <sz val="8"/>
            <rFont val="Tahoma"/>
            <family val="2"/>
          </rPr>
          <t>crop report (no purchase history)</t>
        </r>
        <r>
          <rPr>
            <sz val="8"/>
            <rFont val="Tahoma"/>
            <family val="2"/>
          </rPr>
          <t xml:space="preserve">
</t>
        </r>
      </text>
    </comment>
    <comment ref="A49" authorId="1">
      <text>
        <r>
          <rPr>
            <b/>
            <sz val="8"/>
            <rFont val="Tahoma"/>
            <family val="2"/>
          </rPr>
          <t>USAID:</t>
        </r>
        <r>
          <rPr>
            <sz val="8"/>
            <rFont val="Tahoma"/>
            <family val="2"/>
          </rPr>
          <t xml:space="preserve">
The WISSH / ASA organization requested FFP to consider these inactive products</t>
        </r>
      </text>
    </comment>
    <comment ref="A50" authorId="1">
      <text>
        <r>
          <rPr>
            <b/>
            <sz val="8"/>
            <rFont val="Tahoma"/>
            <family val="2"/>
          </rPr>
          <t>USAID:</t>
        </r>
        <r>
          <rPr>
            <sz val="8"/>
            <rFont val="Tahoma"/>
            <family val="2"/>
          </rPr>
          <t xml:space="preserve">
The WISSH / ASA organization requested FFP to consider these inactive products</t>
        </r>
      </text>
    </comment>
    <comment ref="F52" authorId="0">
      <text>
        <r>
          <rPr>
            <b/>
            <sz val="8"/>
            <rFont val="Tahoma"/>
            <family val="2"/>
          </rPr>
          <t>crop report (no purchase history)</t>
        </r>
      </text>
    </comment>
    <comment ref="A53" authorId="1">
      <text>
        <r>
          <rPr>
            <b/>
            <sz val="8"/>
            <rFont val="Tahoma"/>
            <family val="2"/>
          </rPr>
          <t>USAID:</t>
        </r>
        <r>
          <rPr>
            <sz val="8"/>
            <rFont val="Tahoma"/>
            <family val="2"/>
          </rPr>
          <t xml:space="preserve">
Sylvia adds a new commodity, " Soybean Oil, Crude Degummed, Bulk</t>
        </r>
      </text>
    </comment>
    <comment ref="F54" authorId="0">
      <text>
        <r>
          <rPr>
            <b/>
            <sz val="8"/>
            <rFont val="Tahoma"/>
            <family val="2"/>
          </rPr>
          <t>crop report (no purchase history)</t>
        </r>
        <r>
          <rPr>
            <sz val="8"/>
            <rFont val="Tahoma"/>
            <family val="2"/>
          </rPr>
          <t xml:space="preserve">
</t>
        </r>
      </text>
    </comment>
    <comment ref="F57" authorId="0">
      <text>
        <r>
          <rPr>
            <b/>
            <sz val="8"/>
            <rFont val="Tahoma"/>
            <family val="2"/>
          </rPr>
          <t>crop report (no purchase history)</t>
        </r>
      </text>
    </comment>
  </commentList>
</comments>
</file>

<file path=xl/sharedStrings.xml><?xml version="1.0" encoding="utf-8"?>
<sst xmlns="http://schemas.openxmlformats.org/spreadsheetml/2006/main" count="1039" uniqueCount="222">
  <si>
    <t>Fiscal Year</t>
  </si>
  <si>
    <t>Commodity ID</t>
  </si>
  <si>
    <t>Bulk/Processed</t>
  </si>
  <si>
    <t>Value Added</t>
  </si>
  <si>
    <t>Beans, Navy</t>
  </si>
  <si>
    <t xml:space="preserve">Beans, Pinto </t>
  </si>
  <si>
    <t>Buckwheat - Wheat blend</t>
  </si>
  <si>
    <t>Buckwheat Groats</t>
  </si>
  <si>
    <t>Buckwheat Supreme Flour</t>
  </si>
  <si>
    <t xml:space="preserve">Bulgur </t>
  </si>
  <si>
    <t>Bulk</t>
  </si>
  <si>
    <t>Chickpeas</t>
  </si>
  <si>
    <t>Corn, bagged</t>
  </si>
  <si>
    <t>Value Added*</t>
  </si>
  <si>
    <t xml:space="preserve">Cornmeal </t>
  </si>
  <si>
    <t>Lentils</t>
  </si>
  <si>
    <t>Mainstay 3600</t>
  </si>
  <si>
    <t>Mainstay Complete</t>
  </si>
  <si>
    <t xml:space="preserve">Peas, Green </t>
  </si>
  <si>
    <t xml:space="preserve">Peas, Split Green </t>
  </si>
  <si>
    <t xml:space="preserve">Peas, Split Yellow </t>
  </si>
  <si>
    <t xml:space="preserve">Peas, Yellow </t>
  </si>
  <si>
    <t>Potato, Dehydrated Flakes</t>
  </si>
  <si>
    <t>Raisins (California)</t>
  </si>
  <si>
    <t xml:space="preserve">Rice, bagged </t>
  </si>
  <si>
    <t>RiceX</t>
  </si>
  <si>
    <t>Sorghum, bagged</t>
  </si>
  <si>
    <t>Soy Flour, defatted</t>
  </si>
  <si>
    <t>Soy Protein, concentrate</t>
  </si>
  <si>
    <t>Soy Protein, isolate</t>
  </si>
  <si>
    <t>Soy Protein, textured</t>
  </si>
  <si>
    <t>Veg. Oil, 208l</t>
  </si>
  <si>
    <t>Veg. Oil, 20l</t>
  </si>
  <si>
    <t xml:space="preserve">Veg. Oil, 4l </t>
  </si>
  <si>
    <t xml:space="preserve">Veg. Oil, refined Blk  </t>
  </si>
  <si>
    <t>Vitameal</t>
  </si>
  <si>
    <t xml:space="preserve">Wheat Flour, bread </t>
  </si>
  <si>
    <t>Recipient Category</t>
  </si>
  <si>
    <t>Technical Sector</t>
  </si>
  <si>
    <t>Commodity</t>
  </si>
  <si>
    <t>MT</t>
  </si>
  <si>
    <t>PVO</t>
  </si>
  <si>
    <t>Country/Region</t>
  </si>
  <si>
    <t>Ocean Rate</t>
  </si>
  <si>
    <t>Bulk Ocean Rate</t>
  </si>
  <si>
    <t>Value Added Ocean Rate</t>
  </si>
  <si>
    <t>Inland Rate</t>
  </si>
  <si>
    <t>Submission Date</t>
  </si>
  <si>
    <t>Total MT</t>
  </si>
  <si>
    <t>Commodity Price</t>
  </si>
  <si>
    <t>Direct Distribution</t>
  </si>
  <si>
    <t>Monetization</t>
  </si>
  <si>
    <t>$000's</t>
  </si>
  <si>
    <t>*Note: Commodities that are listed as Bulk w/Bags are value added but ship at a bulk rate.</t>
  </si>
  <si>
    <t xml:space="preserve">Beans, Red </t>
  </si>
  <si>
    <t>Salmon (canned)</t>
  </si>
  <si>
    <t>Soybeans, bulk</t>
  </si>
  <si>
    <t>Peanut Butter Paste</t>
  </si>
  <si>
    <t>Recepient Categories</t>
  </si>
  <si>
    <t>Technical Sectors</t>
  </si>
  <si>
    <t>Funding Source</t>
  </si>
  <si>
    <t>Emergency Resources</t>
  </si>
  <si>
    <t>Non-Emergency Resources</t>
  </si>
  <si>
    <t>Barley, Bulk</t>
  </si>
  <si>
    <t>Barley, Steel Cut bagged</t>
  </si>
  <si>
    <t xml:space="preserve">Beans, Black </t>
  </si>
  <si>
    <t>Beans, Great Northern</t>
  </si>
  <si>
    <t>Beans, Kidney, (dark &amp; light)</t>
  </si>
  <si>
    <t>Bulgur - Soy-Fortified</t>
  </si>
  <si>
    <t>CDSO - Crude Soy Degummed Oil</t>
  </si>
  <si>
    <t>Corn, Bulk</t>
  </si>
  <si>
    <t>Corn, Bulk, w/bags*</t>
  </si>
  <si>
    <t>Cornmeal - Soy-Fortified</t>
  </si>
  <si>
    <t>CSB - Corn Soy Blend</t>
  </si>
  <si>
    <t>CSM - Corn Soy Milk</t>
  </si>
  <si>
    <t>NFDM - Non Fat Dry Milk</t>
  </si>
  <si>
    <t>Rice, Bulk, w/bags*</t>
  </si>
  <si>
    <t xml:space="preserve">Sorghum Grits - Soy-Fortified </t>
  </si>
  <si>
    <t xml:space="preserve">Sorghum, Bulk </t>
  </si>
  <si>
    <t>Sorghum, Bulk, w/bags*</t>
  </si>
  <si>
    <t>Soybean meal, Bulk</t>
  </si>
  <si>
    <t>Wheat Flour, All Purpose</t>
  </si>
  <si>
    <t>Wheat, Hard Red Spring, bagged</t>
  </si>
  <si>
    <t>Wheat, Hard Red Spring, Blk</t>
  </si>
  <si>
    <t xml:space="preserve">Wheat, Hard Red Winter, bagged </t>
  </si>
  <si>
    <t>Wheat, Hard Red Winter, Bulk</t>
  </si>
  <si>
    <t>Wheat, Hard Red Winter, Bulk, w/bags*</t>
  </si>
  <si>
    <t>Wheat, Hard White, bagged</t>
  </si>
  <si>
    <t>Wheat, Hard White, Bulk</t>
  </si>
  <si>
    <t xml:space="preserve">Wheat, Northern Spring, Bulk </t>
  </si>
  <si>
    <t>Wheat, Soft Red Winter, bagged</t>
  </si>
  <si>
    <t>Wheat, Soft Red Winter, Bulk</t>
  </si>
  <si>
    <t>Wheat, Soft White, bagged</t>
  </si>
  <si>
    <t>Wheat, Soft White, Bulk</t>
  </si>
  <si>
    <t>Wheat, Soft White, Bulk, w/bags*</t>
  </si>
  <si>
    <t>WMR - Whole Milk Replacer</t>
  </si>
  <si>
    <t>WSB - Wheat Soy Blend</t>
  </si>
  <si>
    <t>Male</t>
  </si>
  <si>
    <t>Female</t>
  </si>
  <si>
    <t>Commodities</t>
  </si>
  <si>
    <t>Gender</t>
  </si>
  <si>
    <t xml:space="preserve"> </t>
  </si>
  <si>
    <r>
      <t xml:space="preserve">Gender 
</t>
    </r>
    <r>
      <rPr>
        <sz val="10"/>
        <color indexed="9"/>
        <rFont val="Arial"/>
        <family val="2"/>
      </rPr>
      <t>(Male / Female)</t>
    </r>
  </si>
  <si>
    <t>Year 1</t>
  </si>
  <si>
    <t>Year 2</t>
  </si>
  <si>
    <t>Year 3</t>
  </si>
  <si>
    <t>Year 4</t>
  </si>
  <si>
    <t>Year 5</t>
  </si>
  <si>
    <r>
      <t xml:space="preserve">Commodity Value
</t>
    </r>
    <r>
      <rPr>
        <sz val="10"/>
        <color indexed="9"/>
        <rFont val="Arial"/>
        <family val="2"/>
      </rPr>
      <t>($000's)</t>
    </r>
  </si>
  <si>
    <r>
      <t xml:space="preserve">Ocean Value
</t>
    </r>
    <r>
      <rPr>
        <sz val="10"/>
        <color indexed="9"/>
        <rFont val="Arial"/>
        <family val="2"/>
      </rPr>
      <t>($000's)</t>
    </r>
  </si>
  <si>
    <r>
      <t xml:space="preserve">Inland Value
</t>
    </r>
    <r>
      <rPr>
        <sz val="10"/>
        <color indexed="9"/>
        <rFont val="Arial"/>
        <family val="2"/>
      </rPr>
      <t>($000's)</t>
    </r>
  </si>
  <si>
    <r>
      <t xml:space="preserve">Total C&amp;F 
</t>
    </r>
    <r>
      <rPr>
        <sz val="10"/>
        <color indexed="9"/>
        <rFont val="Arial"/>
        <family val="2"/>
      </rPr>
      <t>($000's)</t>
    </r>
  </si>
  <si>
    <t>MT Rounded</t>
  </si>
  <si>
    <t>Monetization Categories</t>
  </si>
  <si>
    <t>Monetization - HIV</t>
  </si>
  <si>
    <t xml:space="preserve">Ag./ NRM </t>
  </si>
  <si>
    <t>Non-Ag. Income Generation</t>
  </si>
  <si>
    <t xml:space="preserve">Civil Society Strengthening </t>
  </si>
  <si>
    <t>Emergency Preparedness/ Disaster Mitigation</t>
  </si>
  <si>
    <t xml:space="preserve">Education </t>
  </si>
  <si>
    <t xml:space="preserve">Health &amp; Nutrition </t>
  </si>
  <si>
    <t xml:space="preserve">Vul. Group Feeding/ Social Safety Net </t>
  </si>
  <si>
    <t xml:space="preserve">Water/ Sanitation </t>
  </si>
  <si>
    <t>Food for Work - HIV</t>
  </si>
  <si>
    <t>Food for Work - Non HIV</t>
  </si>
  <si>
    <t>General Relief - HIV</t>
  </si>
  <si>
    <t>General Relief - Non HIV</t>
  </si>
  <si>
    <t>Maternal / Child Health: Child - HIV</t>
  </si>
  <si>
    <t>Maternal / Child Health: Child - Non HIV</t>
  </si>
  <si>
    <t>Maternal / Child Health: Mother - HIV</t>
  </si>
  <si>
    <t>Maternal / Child Health: Mother - Non HIV</t>
  </si>
  <si>
    <t>Monetization - Non HIV</t>
  </si>
  <si>
    <t>Other Child Feeding - HIV</t>
  </si>
  <si>
    <t>Other Child Feeding - Non HIV</t>
  </si>
  <si>
    <t>Other Child Feeding: Institution - HIV</t>
  </si>
  <si>
    <t>Other Child Feeding: Institution - Non HIV</t>
  </si>
  <si>
    <t>PreSchool Feeding - HIV</t>
  </si>
  <si>
    <t>PreSchool Feeding - Non HIV</t>
  </si>
  <si>
    <t>School Feeding - HIV</t>
  </si>
  <si>
    <t>School Feeding - Non HIV</t>
  </si>
  <si>
    <t>WSM - Wheat Soy Milk</t>
  </si>
  <si>
    <t>Wheat, Northern Spring, Dark, Bulk</t>
  </si>
  <si>
    <t>CSMF - Corn Soy Masa Flour</t>
  </si>
  <si>
    <t>ICSMF - Corn Soy Masa Flour, Instant</t>
  </si>
  <si>
    <t xml:space="preserve">LOA Line 10 Commodity Cost Estimate Worksheet </t>
  </si>
  <si>
    <r>
      <t xml:space="preserve">Other Funds
</t>
    </r>
    <r>
      <rPr>
        <sz val="10"/>
        <color indexed="9"/>
        <rFont val="Arial"/>
        <family val="2"/>
      </rPr>
      <t>($000's)</t>
    </r>
  </si>
  <si>
    <t>Beans, Pink</t>
  </si>
  <si>
    <t xml:space="preserve">Beans, Pink </t>
  </si>
  <si>
    <t>Beans, Pinto</t>
  </si>
  <si>
    <t>Nutrition Bars</t>
  </si>
  <si>
    <t>Wheat, Northern Spring, Dark, Bagged</t>
  </si>
  <si>
    <t>Wheat, Northern Spring, Dark, Bulk w/ bags</t>
  </si>
  <si>
    <t>Wheat, Soft Red Winter, Bulk w/ bags</t>
  </si>
  <si>
    <t>Wheat, Northern Spring, Bagged</t>
  </si>
  <si>
    <t>Wheat, Northern Spring, Dark, Bulk w/ bags*</t>
  </si>
  <si>
    <t>Wheat, Soft Red Winter, Bulk w/ bags*</t>
  </si>
  <si>
    <t>No. of Recipients</t>
  </si>
  <si>
    <t>DEFINITIONS</t>
  </si>
  <si>
    <t>Funding Sources (Emergency / Non-emergency Resources):</t>
  </si>
  <si>
    <r>
      <t xml:space="preserve">ER/Emergency Resources:  </t>
    </r>
    <r>
      <rPr>
        <sz val="9"/>
        <rFont val="Arial"/>
        <family val="2"/>
      </rPr>
      <t xml:space="preserve">Title II resources used to fund emergencies and disaster mitigation-type activities. </t>
    </r>
    <r>
      <rPr>
        <b/>
        <sz val="9"/>
        <rFont val="Arial"/>
        <family val="2"/>
      </rPr>
      <t xml:space="preserve"> </t>
    </r>
    <r>
      <rPr>
        <sz val="9"/>
        <rFont val="Arial"/>
        <family val="2"/>
      </rPr>
      <t>SYAP activities are generally funded with emergency resources.  Emergency resources may be used in a MYAP for expanded safety net and asset protection activities that target populations suffering from transitory food insecurity during a shock or transition from an emergency situation; as well as to fund mitigation and early warning activities.</t>
    </r>
  </si>
  <si>
    <r>
      <t xml:space="preserve">NER/Non-emergency Resources:  </t>
    </r>
    <r>
      <rPr>
        <sz val="9"/>
        <rFont val="Arial"/>
        <family val="2"/>
      </rPr>
      <t>Non-emergency resources are used in MYAPs for activities that target chronically food insecure populations.  These activities include long-term safety nets and interventions to enhance human capacities, livelihood capabilities, and community resiliency and capacity.</t>
    </r>
  </si>
  <si>
    <t>Recipients:</t>
  </si>
  <si>
    <r>
      <t xml:space="preserve">Recipient:  </t>
    </r>
    <r>
      <rPr>
        <sz val="9"/>
        <rFont val="Arial"/>
        <family val="2"/>
      </rPr>
      <t xml:space="preserve">A recipient is a direct receiver of a food ration.  There may be multiple recipients of a ration; for example, the FFW worker and all the members of his/her household are counted as recipients if the FFW ration is a family ration.  Each projected recipient should be counted once, regardless of the number of months they will receive food aid.  In other words, a recipient who will receive a food ration for 12 months is counted once, as is a recipient who will receive food for 3 months.
CSs should note that recipients are not the same as beneficiaries, as a beneficiary does not necessarily have to receive a food ration.  A beneficiary can benefit from the program if he/she benefits from activities that are funded with monetization resources for example.  This may be the case for individuals who receive training or benefit from program-supported technical assistance or service provision.  Although considered a beneficiary of the project, if no rations are provided, such an individual would not be counted as a recipient.  In other words, a beneficiary does not have to be a recipient but a recipient is always a beneficiary. </t>
    </r>
  </si>
  <si>
    <t>Recipient Categories:</t>
  </si>
  <si>
    <r>
      <t>Food for Work:</t>
    </r>
    <r>
      <rPr>
        <sz val="9"/>
        <rFont val="Arial"/>
        <family val="2"/>
      </rPr>
      <t xml:space="preserve">  Workers and dependents in agriculture, economic, community, and health development projects who are targeted to receive a food ration in exchange for their labor. </t>
    </r>
  </si>
  <si>
    <r>
      <t>General Relief:</t>
    </r>
    <r>
      <rPr>
        <sz val="9"/>
        <rFont val="Arial"/>
        <family val="2"/>
      </rPr>
      <t xml:space="preserve">  Objectives include saving lives and providing food to low-income and other vulnerable individuals and populations who are unable to meet basic needs for survival and human dignity.  Individuals may be unable to meet these needs due to an external shock, such as a natural disaster or war, or due to socioeconomic circumstances, such as age, illness, disability or discrimination.  Such individuals are often dependent to some extent upon outside resources to meet their basic food and livelihood needs.  Activities include provision of general or supplementary on-site or take home rations through unconditional safety nets, and food support to institutions assisting the destitute, terminally ill or highly vulnerable children and youth.</t>
    </r>
  </si>
  <si>
    <r>
      <t xml:space="preserve">Maternal Child Health-Child:  </t>
    </r>
    <r>
      <rPr>
        <sz val="9"/>
        <rFont val="Arial"/>
        <family val="2"/>
      </rPr>
      <t>Children receiving on-site or take home rations through facility- or community-based maternal and child health and nutriton programs .</t>
    </r>
  </si>
  <si>
    <r>
      <t>Maternal Child Health-Mother:</t>
    </r>
    <r>
      <rPr>
        <sz val="9"/>
        <rFont val="Arial"/>
        <family val="2"/>
      </rPr>
      <t xml:space="preserve">  Women of child bearing age receiving on-site feeding or take-home rations through facility- or community-based maternal child health and nutriton or reprductive health programs .</t>
    </r>
  </si>
  <si>
    <r>
      <t>Monetization:</t>
    </r>
    <r>
      <rPr>
        <sz val="9"/>
        <rFont val="Arial"/>
        <family val="2"/>
      </rPr>
      <t xml:space="preserve">  Commodities sold on local or regional markets to generate cash resources for program implementation.</t>
    </r>
  </si>
  <si>
    <r>
      <t xml:space="preserve">Other Child Feeding – </t>
    </r>
    <r>
      <rPr>
        <sz val="9"/>
        <rFont val="Arial"/>
        <family val="2"/>
      </rPr>
      <t>institutionalized children receiving on-site feeding though children's hospitals, boarding schools, orphanages, summer camps, etc.</t>
    </r>
  </si>
  <si>
    <r>
      <t>Other Child Feeding – non-institutionalized</t>
    </r>
    <r>
      <rPr>
        <sz val="9"/>
        <rFont val="Arial"/>
        <family val="2"/>
      </rPr>
      <t xml:space="preserve"> children receiving on-site feeding or take home food rations through programs other than MCHN or Preschool or School Feeding .</t>
    </r>
  </si>
  <si>
    <r>
      <t>Preschool Feeding:</t>
    </r>
    <r>
      <rPr>
        <sz val="9"/>
        <rFont val="Arial"/>
        <family val="2"/>
      </rPr>
      <t xml:space="preserve">  Children receiving on-site feeding or take-home rations while attending day nurseries, day care centers, day kindergardens, or similar facilities.</t>
    </r>
  </si>
  <si>
    <r>
      <t>School Feeding:</t>
    </r>
    <r>
      <rPr>
        <sz val="9"/>
        <rFont val="Arial"/>
        <family val="2"/>
      </rPr>
      <t xml:space="preserve">  Children attending primary school receiving on-site feeding or take home food rations.</t>
    </r>
  </si>
  <si>
    <r>
      <t xml:space="preserve">Direct Distribution Total
</t>
    </r>
    <r>
      <rPr>
        <sz val="11"/>
        <color indexed="9"/>
        <rFont val="Arial"/>
        <family val="2"/>
      </rPr>
      <t>($000's)</t>
    </r>
  </si>
  <si>
    <r>
      <t xml:space="preserve">Total C&amp;F
</t>
    </r>
    <r>
      <rPr>
        <sz val="11"/>
        <color indexed="9"/>
        <rFont val="Arial"/>
        <family val="2"/>
      </rPr>
      <t>($000's)</t>
    </r>
  </si>
  <si>
    <r>
      <t xml:space="preserve">Total Program Cost
</t>
    </r>
    <r>
      <rPr>
        <sz val="11"/>
        <color indexed="9"/>
        <rFont val="Arial"/>
        <family val="2"/>
      </rPr>
      <t>($000's)</t>
    </r>
  </si>
  <si>
    <r>
      <t xml:space="preserve">Total Cost to FFP
</t>
    </r>
    <r>
      <rPr>
        <sz val="11"/>
        <color indexed="9"/>
        <rFont val="Arial"/>
        <family val="2"/>
      </rPr>
      <t>($000's)</t>
    </r>
  </si>
  <si>
    <r>
      <t xml:space="preserve">Section 202(e) </t>
    </r>
    <r>
      <rPr>
        <sz val="11"/>
        <color indexed="9"/>
        <rFont val="Arial"/>
        <family val="2"/>
      </rPr>
      <t>($000's)</t>
    </r>
  </si>
  <si>
    <r>
      <t xml:space="preserve">ITSH
</t>
    </r>
    <r>
      <rPr>
        <sz val="11"/>
        <color indexed="9"/>
        <rFont val="Arial"/>
        <family val="2"/>
      </rPr>
      <t>($000's)</t>
    </r>
  </si>
  <si>
    <r>
      <t xml:space="preserve">Mission Funds
</t>
    </r>
    <r>
      <rPr>
        <sz val="11"/>
        <color indexed="9"/>
        <rFont val="Arial"/>
        <family val="2"/>
      </rPr>
      <t>($000's)</t>
    </r>
  </si>
  <si>
    <r>
      <t xml:space="preserve">PVO Costshare
</t>
    </r>
    <r>
      <rPr>
        <sz val="11"/>
        <color indexed="9"/>
        <rFont val="Arial"/>
        <family val="2"/>
      </rPr>
      <t>($000's)</t>
    </r>
  </si>
  <si>
    <r>
      <t xml:space="preserve">Other Funds         </t>
    </r>
    <r>
      <rPr>
        <sz val="11"/>
        <color indexed="9"/>
        <rFont val="Arial"/>
        <family val="2"/>
      </rPr>
      <t>($000)</t>
    </r>
  </si>
  <si>
    <t>000's</t>
  </si>
  <si>
    <r>
      <t xml:space="preserve">Monetization Total      </t>
    </r>
    <r>
      <rPr>
        <sz val="11"/>
        <color indexed="9"/>
        <rFont val="Arial"/>
        <family val="2"/>
      </rPr>
      <t>($000's)</t>
    </r>
  </si>
  <si>
    <r>
      <t xml:space="preserve">HIV and Non HIV Recipient Categories and Technical Sectors:  </t>
    </r>
    <r>
      <rPr>
        <sz val="9"/>
        <rFont val="Arial"/>
        <family val="2"/>
      </rPr>
      <t xml:space="preserve">CSs are asked to disaggregate HIV and non-HIV activities within each recipient category (in the AER and Executive Summary Tables) and technical sector (in the Summary Request and Beneficiary Tracking Table).  Specifically, programs should select the HIV designation when objectives and sector activities directly target people infected or affected by HIV or when HIV-related criteria (such as chronic illness) are among the vulnerability criteria used for program entry.  This includes People Living with HIV (PLHIV), including children; clients of Prevention of Mother to Child Transmission (PMTCT) programs; Orphans and Vulnerable Children (OVC); the families and caregivers of PLHIV and OVC; and service providers supported through Title II Food for Training (peer educators, home-based care volunteers, etc.).  In the case of HIV prevention messages funded through monetization, CSs should choose the “Monetization – HIV” recipient category and the HIV designation for technical sector(s) under which those messages are provided when the HIV prevention messages are part of a program component specifically focused on HIV.  If prevention education is part of a broader educational or behavior change curriculum (e.g., in an agriculture, maternal and child or reproductive health, or Food for Education program), the HIV prevention elements would be subsumed within the broader activity and captured under “Monetization - Non-HIV” for the recipient category(ies) and the Non-HIV designation for the technical sector(s).  Note:  Orphans are defined as children under the age of 18 years who have lost either a mother or father, and vulnerable children are those affected by HIV through the illness of a parent or principal caregiver.   If there is a national-level definition of OVC, CSs should use the national definition instead.  
</t>
    </r>
  </si>
  <si>
    <t>2008-2009</t>
  </si>
  <si>
    <t>2009-2010</t>
  </si>
  <si>
    <t>2010-2011</t>
  </si>
  <si>
    <t>2011-2012</t>
  </si>
  <si>
    <t>2012-2013</t>
  </si>
  <si>
    <t>2013-2014</t>
  </si>
  <si>
    <t>2014-2015</t>
  </si>
  <si>
    <t>2015-2016</t>
  </si>
  <si>
    <t>2016-2017</t>
  </si>
  <si>
    <t>Year 1: Implementation 2008-2009</t>
  </si>
  <si>
    <t>Year 2: Implementation 2009-2010</t>
  </si>
  <si>
    <t>Year 3: Implementation 2010-2011</t>
  </si>
  <si>
    <t>Year 4: Implementation 2011-2012</t>
  </si>
  <si>
    <t>Year 5: Implementation 2012-2013</t>
  </si>
  <si>
    <r>
      <t xml:space="preserve">Monetization Total
</t>
    </r>
    <r>
      <rPr>
        <sz val="11"/>
        <color indexed="9"/>
        <rFont val="Arial"/>
        <family val="2"/>
      </rPr>
      <t>($000's)</t>
    </r>
  </si>
  <si>
    <r>
      <t xml:space="preserve">Other Funds
</t>
    </r>
    <r>
      <rPr>
        <sz val="11"/>
        <color indexed="9"/>
        <rFont val="Arial"/>
        <family val="2"/>
      </rPr>
      <t>($000's)</t>
    </r>
  </si>
  <si>
    <r>
      <t xml:space="preserve">Monetization Total  </t>
    </r>
    <r>
      <rPr>
        <sz val="11"/>
        <color indexed="9"/>
        <rFont val="Arial"/>
        <family val="2"/>
      </rPr>
      <t>($000's)</t>
    </r>
  </si>
  <si>
    <r>
      <t xml:space="preserve">Other Funds </t>
    </r>
    <r>
      <rPr>
        <sz val="11"/>
        <color indexed="9"/>
        <rFont val="Arial"/>
        <family val="2"/>
      </rPr>
      <t>($000s)</t>
    </r>
  </si>
  <si>
    <t>Executive Summary Tables</t>
  </si>
  <si>
    <t>LOA</t>
  </si>
  <si>
    <t>Total</t>
  </si>
  <si>
    <t>$000s</t>
  </si>
  <si>
    <t>Total % Monetization (MT)</t>
  </si>
  <si>
    <t>Commodities &amp; Freight</t>
  </si>
  <si>
    <t>Section 202(e)</t>
  </si>
  <si>
    <t>ITSH</t>
  </si>
  <si>
    <t>Mission Funds</t>
  </si>
  <si>
    <t>PVO Cost Share</t>
  </si>
  <si>
    <t>Other Funds</t>
  </si>
  <si>
    <t>Program Cost</t>
  </si>
  <si>
    <t>Cost to FFP</t>
  </si>
  <si>
    <t>Implementation Year</t>
  </si>
  <si>
    <t>Life of Activity (LOA) Summary</t>
  </si>
  <si>
    <t>This sheet is protected and offered as a reference sheet only.  All cells are automatically populated from spreadsheet Years 1-5.</t>
  </si>
  <si>
    <t>Total % 202(e)</t>
  </si>
  <si>
    <t xml:space="preserve">PVO   </t>
  </si>
  <si>
    <t xml:space="preserve">Country/Region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</si>
</sst>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
    <numFmt numFmtId="166" formatCode="&quot;$&quot;#,##0.0_);[Red]\(&quot;$&quot;#,##0.0\)"/>
    <numFmt numFmtId="167" formatCode="0.0%"/>
    <numFmt numFmtId="168" formatCode="&quot;$&quot;#,##0.0"/>
    <numFmt numFmtId="169" formatCode="_(&quot;$&quot;* #,##0.0_);_(&quot;$&quot;* \(#,##0.0\);_(&quot;$&quot;* &quot;-&quot;?_);_(@_)"/>
    <numFmt numFmtId="170" formatCode="[$-409]dddd\,\ mmmm\ dd\,\ yyyy"/>
    <numFmt numFmtId="171" formatCode="m/d/yy;@"/>
    <numFmt numFmtId="172" formatCode="#,##0.0"/>
    <numFmt numFmtId="173" formatCode="[$-409]h:mm:ss\ AM/PM"/>
    <numFmt numFmtId="174" formatCode="[$-409]mmmm\ d\,\ yyyy;@"/>
    <numFmt numFmtId="175" formatCode="&quot;Yes&quot;;&quot;Yes&quot;;&quot;No&quot;"/>
    <numFmt numFmtId="176" formatCode="&quot;True&quot;;&quot;True&quot;;&quot;False&quot;"/>
    <numFmt numFmtId="177" formatCode="&quot;On&quot;;&quot;On&quot;;&quot;Off&quot;"/>
    <numFmt numFmtId="178" formatCode="[$€-2]\ #,##0.00_);[Red]\([$€-2]\ #,##0.00\)"/>
    <numFmt numFmtId="179" formatCode="&quot;$&quot;#,##0.0_);\(&quot;$&quot;#,##0.0\)"/>
    <numFmt numFmtId="180" formatCode="_(* #,##0.0_);_(* \(#,##0.0\);_(* &quot;-&quot;?_);_(@_)"/>
    <numFmt numFmtId="181" formatCode="&quot;$&quot;#,##0.00"/>
  </numFmts>
  <fonts count="51">
    <font>
      <sz val="10"/>
      <name val="Arial"/>
      <family val="0"/>
    </font>
    <font>
      <b/>
      <sz val="10"/>
      <color indexed="9"/>
      <name val="Arial"/>
      <family val="2"/>
    </font>
    <font>
      <b/>
      <sz val="10"/>
      <color indexed="8"/>
      <name val="Arial"/>
      <family val="2"/>
    </font>
    <font>
      <sz val="12"/>
      <color indexed="8"/>
      <name val="Arial"/>
      <family val="2"/>
    </font>
    <font>
      <b/>
      <sz val="10"/>
      <name val="Arial"/>
      <family val="2"/>
    </font>
    <font>
      <sz val="10"/>
      <color indexed="53"/>
      <name val="Arial"/>
      <family val="2"/>
    </font>
    <font>
      <sz val="11"/>
      <name val="Arial"/>
      <family val="2"/>
    </font>
    <font>
      <sz val="10"/>
      <color indexed="9"/>
      <name val="Arial"/>
      <family val="2"/>
    </font>
    <font>
      <b/>
      <sz val="11"/>
      <color indexed="9"/>
      <name val="Arial"/>
      <family val="2"/>
    </font>
    <font>
      <u val="single"/>
      <sz val="18"/>
      <color indexed="9"/>
      <name val="Arial"/>
      <family val="2"/>
    </font>
    <font>
      <b/>
      <sz val="14"/>
      <color indexed="9"/>
      <name val="Arial"/>
      <family val="2"/>
    </font>
    <font>
      <b/>
      <sz val="8"/>
      <name val="Tahoma"/>
      <family val="2"/>
    </font>
    <font>
      <sz val="8"/>
      <name val="Tahoma"/>
      <family val="2"/>
    </font>
    <font>
      <b/>
      <sz val="12"/>
      <color indexed="8"/>
      <name val="Arial"/>
      <family val="2"/>
    </font>
    <font>
      <b/>
      <sz val="9"/>
      <name val="Arial"/>
      <family val="2"/>
    </font>
    <font>
      <sz val="10"/>
      <color indexed="8"/>
      <name val="Arial"/>
      <family val="2"/>
    </font>
    <font>
      <b/>
      <u val="single"/>
      <sz val="10"/>
      <name val="Arial"/>
      <family val="2"/>
    </font>
    <font>
      <b/>
      <sz val="10"/>
      <color indexed="9"/>
      <name val="Arial Black"/>
      <family val="2"/>
    </font>
    <font>
      <b/>
      <sz val="15"/>
      <name val="Arial"/>
      <family val="2"/>
    </font>
    <font>
      <u val="single"/>
      <sz val="7.5"/>
      <color indexed="12"/>
      <name val="Arial"/>
      <family val="2"/>
    </font>
    <font>
      <u val="single"/>
      <sz val="7.5"/>
      <color indexed="36"/>
      <name val="Arial"/>
      <family val="2"/>
    </font>
    <font>
      <sz val="9"/>
      <name val="Arial"/>
      <family val="2"/>
    </font>
    <font>
      <sz val="9"/>
      <color indexed="8"/>
      <name val="Arial"/>
      <family val="2"/>
    </font>
    <font>
      <b/>
      <sz val="12"/>
      <color indexed="9"/>
      <name val="Arial"/>
      <family val="2"/>
    </font>
    <font>
      <b/>
      <u val="single"/>
      <sz val="9"/>
      <name val="Arial"/>
      <family val="2"/>
    </font>
    <font>
      <b/>
      <sz val="9"/>
      <color indexed="9"/>
      <name val="Arial"/>
      <family val="2"/>
    </font>
    <font>
      <sz val="11"/>
      <color indexed="9"/>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1"/>
      <color indexed="9"/>
      <name val="Arial"/>
      <family val="2"/>
    </font>
    <font>
      <sz val="8"/>
      <name val="Arial"/>
      <family val="0"/>
    </font>
    <font>
      <b/>
      <sz val="12"/>
      <name val="Arial"/>
      <family val="2"/>
    </font>
    <font>
      <sz val="12"/>
      <name val="Arial"/>
      <family val="2"/>
    </font>
    <font>
      <i/>
      <sz val="10"/>
      <name val="Arial"/>
      <family val="2"/>
    </font>
    <font>
      <b/>
      <sz val="8"/>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6"/>
        <bgColor indexed="64"/>
      </patternFill>
    </fill>
    <fill>
      <patternFill patternType="solid">
        <fgColor indexed="18"/>
        <bgColor indexed="64"/>
      </patternFill>
    </fill>
    <fill>
      <patternFill patternType="solid">
        <fgColor indexed="13"/>
        <bgColor indexed="64"/>
      </patternFill>
    </fill>
    <fill>
      <patternFill patternType="solid">
        <fgColor indexed="12"/>
        <bgColor indexed="64"/>
      </patternFill>
    </fill>
    <fill>
      <patternFill patternType="solid">
        <fgColor indexed="61"/>
        <bgColor indexed="64"/>
      </patternFill>
    </fill>
    <fill>
      <patternFill patternType="solid">
        <fgColor indexed="9"/>
        <bgColor indexed="64"/>
      </patternFill>
    </fill>
    <fill>
      <patternFill patternType="solid">
        <fgColor indexed="23"/>
        <bgColor indexed="64"/>
      </patternFill>
    </fill>
    <fill>
      <patternFill patternType="solid">
        <fgColor indexed="20"/>
        <bgColor indexed="64"/>
      </patternFill>
    </fill>
    <fill>
      <patternFill patternType="solid">
        <fgColor indexed="17"/>
        <bgColor indexed="64"/>
      </patternFill>
    </fill>
  </fills>
  <borders count="1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color indexed="55"/>
      </left>
      <right style="hair">
        <color indexed="55"/>
      </right>
      <top style="hair">
        <color indexed="55"/>
      </top>
      <bottom style="hair">
        <color indexed="55"/>
      </bottom>
    </border>
    <border>
      <left style="hair">
        <color indexed="55"/>
      </left>
      <right style="hair">
        <color indexed="55"/>
      </right>
      <top>
        <color indexed="63"/>
      </top>
      <bottom style="hair">
        <color indexed="55"/>
      </bottom>
    </border>
    <border>
      <left style="double">
        <color indexed="22"/>
      </left>
      <right style="double">
        <color indexed="22"/>
      </right>
      <top style="double">
        <color indexed="22"/>
      </top>
      <bottom style="double">
        <color indexed="22"/>
      </bottom>
    </border>
    <border>
      <left>
        <color indexed="63"/>
      </left>
      <right>
        <color indexed="63"/>
      </right>
      <top>
        <color indexed="63"/>
      </top>
      <bottom style="double">
        <color indexed="22"/>
      </bottom>
    </border>
    <border>
      <left style="thin"/>
      <right style="thin"/>
      <top style="thin"/>
      <bottom style="thin"/>
    </border>
    <border>
      <left style="hair">
        <color indexed="55"/>
      </left>
      <right style="hair">
        <color indexed="55"/>
      </right>
      <top style="hair">
        <color indexed="55"/>
      </top>
      <bottom style="thick">
        <color indexed="60"/>
      </bottom>
    </border>
    <border>
      <left style="hair">
        <color indexed="55"/>
      </left>
      <right style="hair">
        <color indexed="55"/>
      </right>
      <top style="hair">
        <color indexed="55"/>
      </top>
      <bottom style="thick">
        <color indexed="12"/>
      </bottom>
    </border>
    <border>
      <left style="hair">
        <color indexed="55"/>
      </left>
      <right style="hair">
        <color indexed="55"/>
      </right>
      <top>
        <color indexed="63"/>
      </top>
      <bottom style="thick">
        <color indexed="12"/>
      </bottom>
    </border>
    <border>
      <left style="medium">
        <color indexed="9"/>
      </left>
      <right>
        <color indexed="63"/>
      </right>
      <top style="medium">
        <color indexed="9"/>
      </top>
      <bottom>
        <color indexed="63"/>
      </bottom>
    </border>
    <border>
      <left>
        <color indexed="63"/>
      </left>
      <right>
        <color indexed="63"/>
      </right>
      <top style="medium">
        <color indexed="9"/>
      </top>
      <bottom>
        <color indexed="63"/>
      </bottom>
    </border>
    <border>
      <left style="thin"/>
      <right style="thin"/>
      <top>
        <color indexed="63"/>
      </top>
      <bottom style="thin"/>
    </border>
    <border>
      <left>
        <color indexed="63"/>
      </left>
      <right>
        <color indexed="63"/>
      </right>
      <top style="double">
        <color indexed="22"/>
      </top>
      <bottom style="double">
        <color indexed="22"/>
      </bottom>
    </border>
    <border>
      <left style="hair">
        <color indexed="55"/>
      </left>
      <right style="hair">
        <color indexed="55"/>
      </right>
      <top>
        <color indexed="63"/>
      </top>
      <bottom>
        <color indexed="63"/>
      </bottom>
    </border>
    <border>
      <left style="hair">
        <color indexed="55"/>
      </left>
      <right style="hair">
        <color indexed="55"/>
      </right>
      <top style="thick">
        <color indexed="60"/>
      </top>
      <bottom style="hair">
        <color indexed="55"/>
      </bottom>
    </border>
    <border>
      <left>
        <color indexed="63"/>
      </left>
      <right>
        <color indexed="63"/>
      </right>
      <top style="double">
        <color indexed="22"/>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uble">
        <color indexed="22"/>
      </top>
      <bottom>
        <color indexed="63"/>
      </bottom>
    </border>
    <border>
      <left style="double">
        <color indexed="22"/>
      </left>
      <right style="thin"/>
      <top style="double">
        <color indexed="22"/>
      </top>
      <bottom style="double">
        <color indexed="22"/>
      </bottom>
    </border>
    <border>
      <left style="hair">
        <color indexed="55"/>
      </left>
      <right style="thin"/>
      <top>
        <color indexed="63"/>
      </top>
      <bottom style="hair">
        <color indexed="55"/>
      </bottom>
    </border>
    <border>
      <left style="hair">
        <color indexed="55"/>
      </left>
      <right style="thin"/>
      <top>
        <color indexed="63"/>
      </top>
      <bottom>
        <color indexed="63"/>
      </bottom>
    </border>
    <border>
      <left style="hair">
        <color indexed="55"/>
      </left>
      <right style="thin"/>
      <top style="thick">
        <color indexed="60"/>
      </top>
      <bottom style="hair">
        <color indexed="55"/>
      </bottom>
    </border>
    <border>
      <left style="hair">
        <color indexed="55"/>
      </left>
      <right style="hair">
        <color indexed="55"/>
      </right>
      <top style="hair">
        <color indexed="55"/>
      </top>
      <bottom style="thin"/>
    </border>
    <border>
      <left style="hair">
        <color indexed="55"/>
      </left>
      <right style="hair">
        <color indexed="55"/>
      </right>
      <top>
        <color indexed="63"/>
      </top>
      <bottom style="thin"/>
    </border>
    <border>
      <left style="hair">
        <color indexed="55"/>
      </left>
      <right style="thin"/>
      <top style="hair">
        <color indexed="55"/>
      </top>
      <bottom style="thin"/>
    </border>
    <border>
      <left style="hair">
        <color indexed="55"/>
      </left>
      <right style="thin"/>
      <top>
        <color indexed="63"/>
      </top>
      <bottom style="thick">
        <color indexed="12"/>
      </bottom>
    </border>
    <border>
      <left>
        <color indexed="63"/>
      </left>
      <right style="thin"/>
      <top style="double">
        <color indexed="22"/>
      </top>
      <bottom>
        <color indexed="63"/>
      </bottom>
    </border>
    <border>
      <left style="double">
        <color indexed="22"/>
      </left>
      <right style="hair">
        <color indexed="55"/>
      </right>
      <top style="hair">
        <color indexed="55"/>
      </top>
      <bottom style="thick">
        <color indexed="12"/>
      </bottom>
    </border>
    <border>
      <left style="double">
        <color indexed="22"/>
      </left>
      <right style="hair">
        <color indexed="55"/>
      </right>
      <top style="hair">
        <color indexed="55"/>
      </top>
      <bottom style="thick">
        <color indexed="61"/>
      </bottom>
    </border>
    <border>
      <left style="hair">
        <color indexed="55"/>
      </left>
      <right style="hair">
        <color indexed="55"/>
      </right>
      <top style="hair">
        <color indexed="55"/>
      </top>
      <bottom style="thick">
        <color indexed="61"/>
      </bottom>
    </border>
    <border>
      <left style="hair">
        <color indexed="55"/>
      </left>
      <right style="thin"/>
      <top style="hair">
        <color indexed="55"/>
      </top>
      <bottom style="thick">
        <color indexed="61"/>
      </bottom>
    </border>
    <border>
      <left style="double">
        <color indexed="22"/>
      </left>
      <right>
        <color indexed="63"/>
      </right>
      <top style="double">
        <color indexed="22"/>
      </top>
      <bottom style="double">
        <color indexed="22"/>
      </bottom>
    </border>
    <border>
      <left>
        <color indexed="63"/>
      </left>
      <right style="double">
        <color indexed="22"/>
      </right>
      <top style="double">
        <color indexed="22"/>
      </top>
      <bottom style="double">
        <color indexed="22"/>
      </bottom>
    </border>
    <border>
      <left style="thin"/>
      <right style="double">
        <color indexed="22"/>
      </right>
      <top>
        <color indexed="63"/>
      </top>
      <bottom>
        <color indexed="63"/>
      </bottom>
    </border>
    <border>
      <left style="double">
        <color indexed="22"/>
      </left>
      <right style="double">
        <color indexed="9"/>
      </right>
      <top style="double">
        <color indexed="22"/>
      </top>
      <bottom style="double">
        <color indexed="22"/>
      </bottom>
    </border>
    <border>
      <left>
        <color indexed="63"/>
      </left>
      <right>
        <color indexed="63"/>
      </right>
      <top>
        <color indexed="63"/>
      </top>
      <bottom style="double">
        <color indexed="23"/>
      </bottom>
    </border>
    <border>
      <left>
        <color indexed="63"/>
      </left>
      <right style="hair">
        <color indexed="55"/>
      </right>
      <top style="hair">
        <color indexed="55"/>
      </top>
      <bottom style="hair">
        <color indexed="55"/>
      </bottom>
    </border>
    <border>
      <left>
        <color indexed="63"/>
      </left>
      <right style="hair">
        <color indexed="55"/>
      </right>
      <top style="hair">
        <color indexed="55"/>
      </top>
      <bottom style="thick">
        <color indexed="60"/>
      </bottom>
    </border>
    <border>
      <left style="double">
        <color indexed="22"/>
      </left>
      <right style="double">
        <color indexed="22"/>
      </right>
      <top>
        <color indexed="63"/>
      </top>
      <bottom style="double">
        <color indexed="22"/>
      </bottom>
    </border>
    <border>
      <left style="double">
        <color indexed="9"/>
      </left>
      <right style="double">
        <color indexed="22"/>
      </right>
      <top style="double">
        <color indexed="9"/>
      </top>
      <bottom style="double">
        <color indexed="9"/>
      </bottom>
    </border>
    <border>
      <left style="double">
        <color indexed="22"/>
      </left>
      <right style="double">
        <color indexed="22"/>
      </right>
      <top style="double">
        <color indexed="9"/>
      </top>
      <bottom style="double">
        <color indexed="9"/>
      </bottom>
    </border>
    <border>
      <left style="double">
        <color indexed="22"/>
      </left>
      <right style="double">
        <color indexed="9"/>
      </right>
      <top style="double">
        <color indexed="9"/>
      </top>
      <bottom style="double">
        <color indexed="9"/>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double">
        <color indexed="9"/>
      </right>
      <top style="double">
        <color indexed="22"/>
      </top>
      <bottom>
        <color indexed="63"/>
      </bottom>
    </border>
    <border>
      <left style="thin"/>
      <right style="double">
        <color indexed="22"/>
      </right>
      <top style="double">
        <color indexed="22"/>
      </top>
      <bottom style="double">
        <color indexed="22"/>
      </bottom>
    </border>
    <border>
      <left>
        <color indexed="63"/>
      </left>
      <right style="double">
        <color indexed="9"/>
      </right>
      <top>
        <color indexed="63"/>
      </top>
      <bottom>
        <color indexed="63"/>
      </bottom>
    </border>
    <border>
      <left style="double">
        <color indexed="22"/>
      </left>
      <right>
        <color indexed="63"/>
      </right>
      <top>
        <color indexed="63"/>
      </top>
      <bottom>
        <color indexed="63"/>
      </bottom>
    </border>
    <border>
      <left style="double">
        <color indexed="22"/>
      </left>
      <right>
        <color indexed="63"/>
      </right>
      <top>
        <color indexed="63"/>
      </top>
      <bottom style="double">
        <color indexed="22"/>
      </bottom>
    </border>
    <border>
      <left style="double">
        <color indexed="22"/>
      </left>
      <right style="hair">
        <color indexed="55"/>
      </right>
      <top style="hair">
        <color indexed="55"/>
      </top>
      <bottom style="thick">
        <color indexed="57"/>
      </bottom>
    </border>
    <border>
      <left style="hair">
        <color indexed="55"/>
      </left>
      <right style="hair">
        <color indexed="55"/>
      </right>
      <top style="hair">
        <color indexed="55"/>
      </top>
      <bottom style="thick">
        <color indexed="57"/>
      </bottom>
    </border>
    <border>
      <left style="hair">
        <color indexed="55"/>
      </left>
      <right style="hair">
        <color indexed="55"/>
      </right>
      <top>
        <color indexed="63"/>
      </top>
      <bottom style="thick">
        <color indexed="57"/>
      </bottom>
    </border>
    <border>
      <left style="hair">
        <color indexed="55"/>
      </left>
      <right style="thin"/>
      <top>
        <color indexed="63"/>
      </top>
      <bottom style="thick">
        <color indexed="57"/>
      </bottom>
    </border>
    <border>
      <left style="double">
        <color indexed="9"/>
      </left>
      <right>
        <color indexed="63"/>
      </right>
      <top>
        <color indexed="63"/>
      </top>
      <bottom>
        <color indexed="63"/>
      </bottom>
    </border>
    <border>
      <left style="double">
        <color indexed="55"/>
      </left>
      <right>
        <color indexed="63"/>
      </right>
      <top>
        <color indexed="63"/>
      </top>
      <bottom>
        <color indexed="63"/>
      </bottom>
    </border>
    <border>
      <left>
        <color indexed="63"/>
      </left>
      <right>
        <color indexed="63"/>
      </right>
      <top>
        <color indexed="63"/>
      </top>
      <bottom style="double">
        <color indexed="9"/>
      </bottom>
    </border>
    <border>
      <left>
        <color indexed="63"/>
      </left>
      <right style="double">
        <color indexed="9"/>
      </right>
      <top>
        <color indexed="63"/>
      </top>
      <bottom style="double">
        <color indexed="22"/>
      </bottom>
    </border>
    <border>
      <left style="double">
        <color indexed="22"/>
      </left>
      <right style="double">
        <color indexed="22"/>
      </right>
      <top style="double">
        <color indexed="22"/>
      </top>
      <bottom>
        <color indexed="63"/>
      </bottom>
    </border>
    <border>
      <left style="double">
        <color indexed="55"/>
      </left>
      <right style="double">
        <color indexed="55"/>
      </right>
      <top style="double">
        <color indexed="22"/>
      </top>
      <bottom style="double">
        <color indexed="55"/>
      </bottom>
    </border>
    <border>
      <left style="double">
        <color indexed="55"/>
      </left>
      <right style="double">
        <color indexed="55"/>
      </right>
      <top style="double">
        <color indexed="9"/>
      </top>
      <bottom style="double">
        <color indexed="55"/>
      </bottom>
    </border>
    <border>
      <left>
        <color indexed="63"/>
      </left>
      <right>
        <color indexed="63"/>
      </right>
      <top style="double">
        <color indexed="9"/>
      </top>
      <bottom style="double">
        <color indexed="9"/>
      </bottom>
    </border>
    <border>
      <left style="double">
        <color indexed="9"/>
      </left>
      <right style="double">
        <color indexed="22"/>
      </right>
      <top style="double">
        <color indexed="22"/>
      </top>
      <bottom style="double">
        <color indexed="22"/>
      </bottom>
    </border>
    <border>
      <left style="double">
        <color indexed="9"/>
      </left>
      <right>
        <color indexed="63"/>
      </right>
      <top style="double">
        <color indexed="9"/>
      </top>
      <bottom style="double">
        <color indexed="9"/>
      </bottom>
    </border>
    <border>
      <left>
        <color indexed="63"/>
      </left>
      <right style="double">
        <color indexed="9"/>
      </right>
      <top style="double">
        <color indexed="9"/>
      </top>
      <bottom style="double">
        <color indexed="9"/>
      </bottom>
    </border>
    <border>
      <left style="double">
        <color indexed="55"/>
      </left>
      <right style="double">
        <color indexed="55"/>
      </right>
      <top style="double">
        <color indexed="55"/>
      </top>
      <bottom>
        <color indexed="63"/>
      </bottom>
    </border>
    <border>
      <left>
        <color indexed="63"/>
      </left>
      <right>
        <color indexed="63"/>
      </right>
      <top style="double">
        <color indexed="55"/>
      </top>
      <bottom style="double">
        <color indexed="55"/>
      </bottom>
    </border>
    <border>
      <left style="double">
        <color indexed="55"/>
      </left>
      <right>
        <color indexed="63"/>
      </right>
      <top style="double">
        <color indexed="55"/>
      </top>
      <bottom style="double">
        <color indexed="55"/>
      </bottom>
    </border>
    <border>
      <left>
        <color indexed="63"/>
      </left>
      <right style="double">
        <color indexed="55"/>
      </right>
      <top style="double">
        <color indexed="55"/>
      </top>
      <bottom style="double">
        <color indexed="55"/>
      </bottom>
    </border>
    <border>
      <left style="double">
        <color indexed="55"/>
      </left>
      <right style="double">
        <color indexed="55"/>
      </right>
      <top style="double">
        <color indexed="22"/>
      </top>
      <bottom style="double">
        <color indexed="22"/>
      </bottom>
    </border>
    <border>
      <left style="double">
        <color indexed="55"/>
      </left>
      <right style="double">
        <color indexed="55"/>
      </right>
      <top>
        <color indexed="63"/>
      </top>
      <bottom style="double">
        <color indexed="22"/>
      </bottom>
    </border>
    <border>
      <left>
        <color indexed="63"/>
      </left>
      <right>
        <color indexed="63"/>
      </right>
      <top style="double">
        <color indexed="55"/>
      </top>
      <bottom>
        <color indexed="63"/>
      </bottom>
    </border>
    <border>
      <left style="double">
        <color indexed="55"/>
      </left>
      <right style="double">
        <color indexed="55"/>
      </right>
      <top style="double">
        <color indexed="22"/>
      </top>
      <bottom>
        <color indexed="63"/>
      </bottom>
    </border>
    <border>
      <left style="double">
        <color indexed="22"/>
      </left>
      <right style="hair">
        <color indexed="55"/>
      </right>
      <top style="hair">
        <color indexed="55"/>
      </top>
      <bottom style="thick">
        <color indexed="10"/>
      </bottom>
    </border>
    <border>
      <left style="hair">
        <color indexed="55"/>
      </left>
      <right style="hair">
        <color indexed="55"/>
      </right>
      <top style="hair">
        <color indexed="55"/>
      </top>
      <bottom style="thick">
        <color indexed="10"/>
      </bottom>
    </border>
    <border>
      <left style="hair">
        <color indexed="55"/>
      </left>
      <right style="hair">
        <color indexed="55"/>
      </right>
      <top>
        <color indexed="63"/>
      </top>
      <bottom style="thick">
        <color indexed="10"/>
      </bottom>
    </border>
    <border>
      <left style="hair">
        <color indexed="55"/>
      </left>
      <right style="thin"/>
      <top>
        <color indexed="63"/>
      </top>
      <bottom style="thick">
        <color indexed="10"/>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double">
        <color indexed="22"/>
      </top>
      <bottom style="double">
        <color indexed="22"/>
      </bottom>
    </border>
    <border>
      <left style="thin"/>
      <right>
        <color indexed="63"/>
      </right>
      <top>
        <color indexed="63"/>
      </top>
      <bottom style="thick">
        <color indexed="16"/>
      </bottom>
    </border>
    <border>
      <left style="thin"/>
      <right style="double">
        <color indexed="22"/>
      </right>
      <top style="thick">
        <color indexed="16"/>
      </top>
      <bottom>
        <color indexed="63"/>
      </bottom>
    </border>
    <border>
      <left style="thin"/>
      <right style="double">
        <color indexed="22"/>
      </right>
      <top>
        <color indexed="63"/>
      </top>
      <bottom style="thin"/>
    </border>
    <border>
      <left style="thin"/>
      <right>
        <color indexed="63"/>
      </right>
      <top style="double">
        <color indexed="23"/>
      </top>
      <bottom>
        <color indexed="63"/>
      </bottom>
    </border>
    <border>
      <left style="thin"/>
      <right style="double">
        <color indexed="22"/>
      </right>
      <top style="double">
        <color indexed="23"/>
      </top>
      <bottom>
        <color indexed="63"/>
      </bottom>
    </border>
    <border>
      <left style="thin"/>
      <right style="double">
        <color indexed="22"/>
      </right>
      <top>
        <color indexed="63"/>
      </top>
      <bottom style="thick">
        <color indexed="12"/>
      </bottom>
    </border>
    <border>
      <left style="thin"/>
      <right style="double">
        <color indexed="22"/>
      </right>
      <top>
        <color indexed="63"/>
      </top>
      <bottom style="thick">
        <color indexed="57"/>
      </bottom>
    </border>
    <border>
      <left style="double">
        <color indexed="9"/>
      </left>
      <right>
        <color indexed="63"/>
      </right>
      <top style="double">
        <color indexed="22"/>
      </top>
      <bottom style="double">
        <color indexed="22"/>
      </bottom>
    </border>
    <border>
      <left>
        <color indexed="63"/>
      </left>
      <right style="double">
        <color indexed="9"/>
      </right>
      <top style="double">
        <color indexed="22"/>
      </top>
      <bottom style="double">
        <color indexed="22"/>
      </bottom>
    </border>
    <border>
      <left style="thin"/>
      <right style="double">
        <color indexed="22"/>
      </right>
      <top>
        <color indexed="63"/>
      </top>
      <bottom style="thick">
        <color indexed="20"/>
      </bottom>
    </border>
    <border>
      <left style="thin"/>
      <right style="double">
        <color indexed="22"/>
      </right>
      <top>
        <color indexed="63"/>
      </top>
      <bottom style="thick">
        <color indexed="1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20"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9" fillId="0" borderId="0" applyNumberFormat="0" applyFill="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0" fillId="23" borderId="7" applyNumberFormat="0" applyFont="0" applyAlignment="0" applyProtection="0"/>
    <xf numFmtId="0" fontId="41" fillId="20"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06">
    <xf numFmtId="0" fontId="0" fillId="0" borderId="0" xfId="0" applyAlignment="1">
      <alignment/>
    </xf>
    <xf numFmtId="0" fontId="1" fillId="24" borderId="0" xfId="0" applyFont="1" applyFill="1" applyBorder="1" applyAlignment="1">
      <alignment horizontal="left"/>
    </xf>
    <xf numFmtId="0" fontId="0" fillId="0" borderId="10" xfId="0" applyBorder="1" applyAlignment="1" applyProtection="1">
      <alignment/>
      <protection locked="0"/>
    </xf>
    <xf numFmtId="0" fontId="0" fillId="0" borderId="11" xfId="0" applyBorder="1" applyAlignment="1" applyProtection="1">
      <alignment/>
      <protection locked="0"/>
    </xf>
    <xf numFmtId="0" fontId="0" fillId="0" borderId="0" xfId="0" applyFill="1" applyAlignment="1">
      <alignment/>
    </xf>
    <xf numFmtId="0" fontId="0" fillId="0" borderId="0" xfId="0" applyFill="1" applyBorder="1" applyAlignment="1">
      <alignment/>
    </xf>
    <xf numFmtId="42" fontId="7" fillId="25" borderId="11" xfId="0" applyNumberFormat="1" applyFont="1" applyFill="1" applyBorder="1" applyAlignment="1" applyProtection="1">
      <alignment/>
      <protection/>
    </xf>
    <xf numFmtId="0" fontId="0" fillId="0" borderId="11" xfId="0" applyBorder="1" applyAlignment="1" applyProtection="1">
      <alignment shrinkToFit="1"/>
      <protection locked="0"/>
    </xf>
    <xf numFmtId="42" fontId="7" fillId="0" borderId="0" xfId="0" applyNumberFormat="1" applyFont="1" applyFill="1" applyBorder="1" applyAlignment="1" applyProtection="1">
      <alignment/>
      <protection/>
    </xf>
    <xf numFmtId="0" fontId="3" fillId="0" borderId="0" xfId="0" applyFont="1" applyFill="1" applyBorder="1" applyAlignment="1">
      <alignment/>
    </xf>
    <xf numFmtId="1" fontId="3" fillId="0" borderId="0" xfId="0" applyNumberFormat="1" applyFont="1" applyFill="1" applyBorder="1" applyAlignment="1">
      <alignment/>
    </xf>
    <xf numFmtId="0" fontId="13" fillId="0" borderId="0" xfId="0" applyFont="1" applyFill="1" applyBorder="1" applyAlignment="1">
      <alignment/>
    </xf>
    <xf numFmtId="1" fontId="13" fillId="0" borderId="0" xfId="0" applyNumberFormat="1" applyFont="1" applyFill="1" applyBorder="1" applyAlignment="1">
      <alignment/>
    </xf>
    <xf numFmtId="0" fontId="0" fillId="0" borderId="0" xfId="0" applyAlignment="1" applyProtection="1">
      <alignment/>
      <protection locked="0"/>
    </xf>
    <xf numFmtId="0" fontId="4" fillId="0" borderId="0" xfId="0" applyFont="1" applyAlignment="1">
      <alignment vertical="center" wrapText="1"/>
    </xf>
    <xf numFmtId="0" fontId="4"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0" xfId="0" applyFont="1" applyFill="1" applyAlignment="1">
      <alignment vertical="center" wrapText="1"/>
    </xf>
    <xf numFmtId="0" fontId="0" fillId="0" borderId="0" xfId="0" applyAlignment="1">
      <alignment vertical="center"/>
    </xf>
    <xf numFmtId="0" fontId="0" fillId="0" borderId="0" xfId="0" applyBorder="1" applyAlignment="1">
      <alignment vertical="center"/>
    </xf>
    <xf numFmtId="0" fontId="6" fillId="0" borderId="0" xfId="0" applyFont="1" applyAlignment="1">
      <alignment vertical="center"/>
    </xf>
    <xf numFmtId="0" fontId="8" fillId="25" borderId="12" xfId="0" applyFont="1" applyFill="1" applyBorder="1" applyAlignment="1">
      <alignment horizontal="center" vertical="center"/>
    </xf>
    <xf numFmtId="0" fontId="6" fillId="0" borderId="0" xfId="0" applyFont="1" applyFill="1" applyBorder="1" applyAlignment="1">
      <alignment vertical="center"/>
    </xf>
    <xf numFmtId="0" fontId="0" fillId="0" borderId="0" xfId="0" applyFill="1" applyBorder="1" applyAlignment="1">
      <alignment vertical="center"/>
    </xf>
    <xf numFmtId="0" fontId="7" fillId="25" borderId="0" xfId="0" applyFont="1" applyFill="1" applyBorder="1" applyAlignment="1">
      <alignment vertical="center"/>
    </xf>
    <xf numFmtId="0" fontId="0" fillId="25" borderId="0" xfId="0" applyFill="1" applyBorder="1" applyAlignment="1">
      <alignment vertical="center"/>
    </xf>
    <xf numFmtId="0" fontId="7" fillId="25" borderId="13" xfId="0" applyFont="1" applyFill="1" applyBorder="1" applyAlignment="1">
      <alignment vertical="center"/>
    </xf>
    <xf numFmtId="0" fontId="0" fillId="25" borderId="13" xfId="0" applyFill="1" applyBorder="1" applyAlignment="1">
      <alignment vertical="center"/>
    </xf>
    <xf numFmtId="0" fontId="0" fillId="24" borderId="0" xfId="0" applyFill="1" applyBorder="1" applyAlignment="1">
      <alignment vertical="center"/>
    </xf>
    <xf numFmtId="0" fontId="4" fillId="0" borderId="0" xfId="0" applyFont="1" applyAlignment="1">
      <alignment horizontal="center" vertical="center"/>
    </xf>
    <xf numFmtId="168" fontId="4" fillId="0" borderId="12" xfId="0" applyNumberFormat="1" applyFont="1" applyFill="1" applyBorder="1" applyAlignment="1" applyProtection="1">
      <alignment horizontal="center" vertical="center"/>
      <protection locked="0"/>
    </xf>
    <xf numFmtId="0" fontId="4" fillId="0" borderId="0" xfId="0" applyFont="1" applyFill="1" applyBorder="1" applyAlignment="1">
      <alignment horizontal="center" vertical="center"/>
    </xf>
    <xf numFmtId="0" fontId="1" fillId="0" borderId="0" xfId="0" applyFont="1" applyFill="1" applyBorder="1" applyAlignment="1">
      <alignment horizontal="center" vertical="center"/>
    </xf>
    <xf numFmtId="10" fontId="1" fillId="0" borderId="0" xfId="0" applyNumberFormat="1" applyFont="1" applyFill="1" applyBorder="1" applyAlignment="1">
      <alignment horizontal="center" vertical="center"/>
    </xf>
    <xf numFmtId="0" fontId="1" fillId="0" borderId="0" xfId="0" applyFont="1" applyFill="1" applyAlignment="1">
      <alignment horizontal="center" vertical="center"/>
    </xf>
    <xf numFmtId="0" fontId="0" fillId="0" borderId="0" xfId="0" applyFill="1" applyAlignment="1">
      <alignment vertical="center"/>
    </xf>
    <xf numFmtId="0" fontId="7" fillId="0" borderId="0" xfId="0" applyFont="1" applyFill="1" applyAlignment="1">
      <alignment vertical="center"/>
    </xf>
    <xf numFmtId="0" fontId="1" fillId="25" borderId="12" xfId="0" applyFont="1" applyFill="1" applyBorder="1" applyAlignment="1">
      <alignment horizontal="center" vertical="center" wrapText="1" shrinkToFit="1"/>
    </xf>
    <xf numFmtId="0" fontId="1" fillId="25" borderId="12" xfId="0" applyFont="1" applyFill="1" applyBorder="1" applyAlignment="1" applyProtection="1">
      <alignment horizontal="center" vertical="center" wrapText="1" shrinkToFit="1"/>
      <protection hidden="1"/>
    </xf>
    <xf numFmtId="0" fontId="0" fillId="0" borderId="0" xfId="0" applyAlignment="1">
      <alignment horizontal="center" vertical="center" wrapText="1" shrinkToFit="1"/>
    </xf>
    <xf numFmtId="0" fontId="8" fillId="24" borderId="0" xfId="0" applyFont="1" applyFill="1" applyBorder="1" applyAlignment="1">
      <alignment vertical="center"/>
    </xf>
    <xf numFmtId="0" fontId="4" fillId="0" borderId="14" xfId="0" applyFont="1" applyFill="1" applyBorder="1" applyAlignment="1">
      <alignment/>
    </xf>
    <xf numFmtId="49" fontId="2" fillId="0" borderId="14" xfId="0" applyNumberFormat="1" applyFont="1" applyFill="1" applyBorder="1" applyAlignment="1">
      <alignment wrapText="1"/>
    </xf>
    <xf numFmtId="49" fontId="2" fillId="0" borderId="14" xfId="0" applyNumberFormat="1" applyFont="1" applyFill="1" applyBorder="1" applyAlignment="1">
      <alignment/>
    </xf>
    <xf numFmtId="49" fontId="4" fillId="0" borderId="14" xfId="0" applyNumberFormat="1" applyFont="1" applyFill="1" applyBorder="1" applyAlignment="1">
      <alignment/>
    </xf>
    <xf numFmtId="49" fontId="2" fillId="0" borderId="0" xfId="0"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Alignment="1">
      <alignment/>
    </xf>
    <xf numFmtId="49" fontId="15" fillId="0" borderId="0" xfId="0" applyNumberFormat="1" applyFont="1" applyFill="1" applyBorder="1" applyAlignment="1">
      <alignment/>
    </xf>
    <xf numFmtId="49" fontId="0" fillId="0" borderId="0" xfId="0" applyNumberFormat="1" applyFont="1" applyFill="1" applyBorder="1" applyAlignment="1">
      <alignment/>
    </xf>
    <xf numFmtId="0" fontId="0" fillId="0" borderId="15" xfId="0" applyBorder="1" applyAlignment="1" applyProtection="1">
      <alignment shrinkToFit="1"/>
      <protection locked="0"/>
    </xf>
    <xf numFmtId="0" fontId="16" fillId="0" borderId="0" xfId="0" applyFont="1" applyAlignment="1">
      <alignment/>
    </xf>
    <xf numFmtId="0" fontId="0" fillId="0" borderId="0" xfId="0" applyFont="1" applyAlignment="1">
      <alignment/>
    </xf>
    <xf numFmtId="0" fontId="0" fillId="0" borderId="15" xfId="0" applyBorder="1" applyAlignment="1" applyProtection="1">
      <alignment/>
      <protection locked="0"/>
    </xf>
    <xf numFmtId="0" fontId="0" fillId="0" borderId="0" xfId="0" applyFont="1" applyAlignment="1">
      <alignment/>
    </xf>
    <xf numFmtId="0" fontId="0" fillId="0" borderId="0" xfId="0" applyFont="1" applyFill="1" applyBorder="1" applyAlignment="1">
      <alignment vertical="center"/>
    </xf>
    <xf numFmtId="0" fontId="0" fillId="0" borderId="0" xfId="0" applyFont="1" applyFill="1" applyBorder="1" applyAlignment="1" applyProtection="1">
      <alignment vertical="center"/>
      <protection/>
    </xf>
    <xf numFmtId="0" fontId="14" fillId="0" borderId="0" xfId="0" applyNumberFormat="1" applyFont="1" applyFill="1" applyBorder="1" applyAlignment="1">
      <alignment/>
    </xf>
    <xf numFmtId="0" fontId="14" fillId="0" borderId="0" xfId="0" applyFont="1" applyFill="1" applyBorder="1" applyAlignment="1">
      <alignment/>
    </xf>
    <xf numFmtId="3" fontId="0" fillId="0" borderId="11" xfId="0" applyNumberFormat="1" applyBorder="1" applyAlignment="1" applyProtection="1">
      <alignment/>
      <protection locked="0"/>
    </xf>
    <xf numFmtId="164" fontId="3" fillId="0" borderId="0" xfId="42" applyNumberFormat="1" applyFont="1" applyFill="1" applyBorder="1" applyAlignment="1">
      <alignment/>
    </xf>
    <xf numFmtId="0" fontId="5" fillId="0" borderId="0" xfId="0" applyFont="1" applyFill="1" applyBorder="1" applyAlignment="1">
      <alignment/>
    </xf>
    <xf numFmtId="0" fontId="0" fillId="0" borderId="14" xfId="0" applyFont="1" applyFill="1" applyBorder="1" applyAlignment="1">
      <alignment/>
    </xf>
    <xf numFmtId="3" fontId="0" fillId="0" borderId="14" xfId="0" applyNumberFormat="1" applyFont="1" applyFill="1" applyBorder="1" applyAlignment="1">
      <alignment horizontal="right"/>
    </xf>
    <xf numFmtId="3" fontId="15" fillId="4" borderId="14" xfId="0" applyNumberFormat="1" applyFont="1" applyFill="1" applyBorder="1" applyAlignment="1">
      <alignment horizontal="right"/>
    </xf>
    <xf numFmtId="3" fontId="0" fillId="0" borderId="14" xfId="0" applyNumberFormat="1" applyFont="1" applyBorder="1" applyAlignment="1">
      <alignment horizontal="right"/>
    </xf>
    <xf numFmtId="3" fontId="15" fillId="0" borderId="14" xfId="0" applyNumberFormat="1" applyFont="1" applyFill="1" applyBorder="1" applyAlignment="1">
      <alignment horizontal="right"/>
    </xf>
    <xf numFmtId="3" fontId="15" fillId="0" borderId="14" xfId="42" applyNumberFormat="1" applyFont="1" applyFill="1" applyBorder="1" applyAlignment="1">
      <alignment horizontal="right"/>
    </xf>
    <xf numFmtId="3" fontId="15" fillId="4" borderId="14" xfId="42" applyNumberFormat="1" applyFont="1" applyFill="1" applyBorder="1" applyAlignment="1">
      <alignment horizontal="right"/>
    </xf>
    <xf numFmtId="3" fontId="15" fillId="4" borderId="14" xfId="0" applyNumberFormat="1" applyFont="1" applyFill="1" applyBorder="1" applyAlignment="1" quotePrefix="1">
      <alignment horizontal="right"/>
    </xf>
    <xf numFmtId="3" fontId="0" fillId="4" borderId="14" xfId="0" applyNumberFormat="1" applyFont="1" applyFill="1" applyBorder="1" applyAlignment="1">
      <alignment horizontal="right"/>
    </xf>
    <xf numFmtId="0" fontId="4" fillId="0" borderId="0" xfId="0" applyFont="1" applyAlignment="1">
      <alignment/>
    </xf>
    <xf numFmtId="0" fontId="4" fillId="0" borderId="0" xfId="0" applyFont="1" applyFill="1" applyBorder="1" applyAlignment="1">
      <alignment/>
    </xf>
    <xf numFmtId="0" fontId="16" fillId="0" borderId="0" xfId="0" applyFont="1" applyFill="1" applyAlignment="1">
      <alignment/>
    </xf>
    <xf numFmtId="0" fontId="1" fillId="18" borderId="12" xfId="0" applyFont="1" applyFill="1" applyBorder="1" applyAlignment="1">
      <alignment horizontal="center" vertical="center" wrapText="1"/>
    </xf>
    <xf numFmtId="0" fontId="4" fillId="26" borderId="12" xfId="0" applyFont="1" applyFill="1" applyBorder="1" applyAlignment="1" applyProtection="1">
      <alignment horizontal="center" vertical="center" wrapText="1" shrinkToFit="1"/>
      <protection hidden="1"/>
    </xf>
    <xf numFmtId="42" fontId="7" fillId="25" borderId="15" xfId="0" applyNumberFormat="1" applyFont="1" applyFill="1" applyBorder="1" applyAlignment="1" applyProtection="1">
      <alignment/>
      <protection/>
    </xf>
    <xf numFmtId="0" fontId="8" fillId="27" borderId="0" xfId="0" applyFont="1" applyFill="1" applyBorder="1" applyAlignment="1">
      <alignment vertical="center"/>
    </xf>
    <xf numFmtId="0" fontId="0" fillId="27" borderId="0" xfId="0" applyFill="1" applyBorder="1" applyAlignment="1">
      <alignment vertical="center"/>
    </xf>
    <xf numFmtId="0" fontId="8" fillId="28" borderId="0" xfId="0" applyFont="1" applyFill="1" applyBorder="1" applyAlignment="1">
      <alignment vertical="center"/>
    </xf>
    <xf numFmtId="0" fontId="0" fillId="28" borderId="0" xfId="0" applyFill="1" applyBorder="1" applyAlignment="1">
      <alignment vertical="center"/>
    </xf>
    <xf numFmtId="0" fontId="1" fillId="28" borderId="12" xfId="0" applyFont="1" applyFill="1" applyBorder="1" applyAlignment="1">
      <alignment horizontal="center" vertical="center" wrapText="1"/>
    </xf>
    <xf numFmtId="0" fontId="0" fillId="0" borderId="16" xfId="0" applyBorder="1" applyAlignment="1" applyProtection="1">
      <alignment/>
      <protection locked="0"/>
    </xf>
    <xf numFmtId="3" fontId="0" fillId="0" borderId="17" xfId="0" applyNumberFormat="1" applyBorder="1" applyAlignment="1" applyProtection="1">
      <alignment/>
      <protection locked="0"/>
    </xf>
    <xf numFmtId="0" fontId="0" fillId="0" borderId="16" xfId="0" applyBorder="1" applyAlignment="1" applyProtection="1">
      <alignment shrinkToFit="1"/>
      <protection locked="0"/>
    </xf>
    <xf numFmtId="0" fontId="18" fillId="0" borderId="0" xfId="0" applyFont="1" applyBorder="1" applyAlignment="1">
      <alignment vertical="center"/>
    </xf>
    <xf numFmtId="0" fontId="1" fillId="24" borderId="18" xfId="0" applyFont="1" applyFill="1" applyBorder="1" applyAlignment="1">
      <alignment horizontal="left"/>
    </xf>
    <xf numFmtId="0" fontId="1" fillId="24" borderId="19" xfId="0" applyFont="1" applyFill="1" applyBorder="1" applyAlignment="1">
      <alignment horizontal="left"/>
    </xf>
    <xf numFmtId="0" fontId="0" fillId="0" borderId="20" xfId="0" applyFont="1" applyFill="1" applyBorder="1" applyAlignment="1">
      <alignment/>
    </xf>
    <xf numFmtId="3" fontId="0" fillId="0" borderId="20" xfId="0" applyNumberFormat="1" applyFont="1" applyFill="1" applyBorder="1" applyAlignment="1">
      <alignment horizontal="right"/>
    </xf>
    <xf numFmtId="3" fontId="15" fillId="4" borderId="20" xfId="0" applyNumberFormat="1" applyFont="1" applyFill="1" applyBorder="1" applyAlignment="1">
      <alignment horizontal="right"/>
    </xf>
    <xf numFmtId="0" fontId="4" fillId="0" borderId="20" xfId="0" applyFont="1" applyFill="1" applyBorder="1" applyAlignment="1">
      <alignment/>
    </xf>
    <xf numFmtId="0" fontId="17" fillId="24" borderId="14" xfId="0" applyFont="1" applyFill="1" applyBorder="1" applyAlignment="1">
      <alignment/>
    </xf>
    <xf numFmtId="0" fontId="17" fillId="24" borderId="14" xfId="0" applyFont="1" applyFill="1" applyBorder="1" applyAlignment="1">
      <alignment horizontal="center"/>
    </xf>
    <xf numFmtId="0" fontId="1" fillId="24" borderId="14" xfId="0" applyFont="1" applyFill="1" applyBorder="1" applyAlignment="1">
      <alignment horizontal="center"/>
    </xf>
    <xf numFmtId="0" fontId="8" fillId="25" borderId="21" xfId="0" applyFont="1" applyFill="1" applyBorder="1" applyAlignment="1">
      <alignment horizontal="center" vertical="center"/>
    </xf>
    <xf numFmtId="1" fontId="7" fillId="20" borderId="11" xfId="0" applyNumberFormat="1" applyFont="1" applyFill="1" applyBorder="1" applyAlignment="1">
      <alignment/>
    </xf>
    <xf numFmtId="1" fontId="7" fillId="20" borderId="22" xfId="0" applyNumberFormat="1" applyFont="1" applyFill="1" applyBorder="1" applyAlignment="1">
      <alignment/>
    </xf>
    <xf numFmtId="1" fontId="7" fillId="20" borderId="23" xfId="0" applyNumberFormat="1" applyFont="1" applyFill="1" applyBorder="1" applyAlignment="1">
      <alignment/>
    </xf>
    <xf numFmtId="169" fontId="7" fillId="25" borderId="11" xfId="0" applyNumberFormat="1" applyFont="1" applyFill="1" applyBorder="1" applyAlignment="1" applyProtection="1">
      <alignment/>
      <protection/>
    </xf>
    <xf numFmtId="1" fontId="7" fillId="20" borderId="17" xfId="0" applyNumberFormat="1" applyFont="1" applyFill="1" applyBorder="1" applyAlignment="1">
      <alignment/>
    </xf>
    <xf numFmtId="169" fontId="0" fillId="0" borderId="11" xfId="0" applyNumberFormat="1" applyFont="1" applyFill="1" applyBorder="1" applyAlignment="1" applyProtection="1">
      <alignment/>
      <protection locked="0"/>
    </xf>
    <xf numFmtId="0" fontId="4" fillId="26" borderId="12" xfId="0" applyFont="1" applyFill="1" applyBorder="1" applyAlignment="1">
      <alignment horizontal="center" vertical="center" wrapText="1" shrinkToFit="1"/>
    </xf>
    <xf numFmtId="0" fontId="0" fillId="25" borderId="24" xfId="0" applyFill="1" applyBorder="1" applyAlignment="1">
      <alignment vertical="center"/>
    </xf>
    <xf numFmtId="169" fontId="0" fillId="0" borderId="15" xfId="0" applyNumberFormat="1" applyFont="1" applyFill="1" applyBorder="1" applyAlignment="1" applyProtection="1">
      <alignment/>
      <protection locked="0"/>
    </xf>
    <xf numFmtId="169" fontId="7" fillId="25" borderId="15" xfId="0" applyNumberFormat="1" applyFont="1" applyFill="1" applyBorder="1" applyAlignment="1" applyProtection="1">
      <alignment/>
      <protection/>
    </xf>
    <xf numFmtId="169" fontId="0" fillId="0" borderId="16" xfId="0" applyNumberFormat="1" applyFont="1" applyFill="1" applyBorder="1" applyAlignment="1" applyProtection="1">
      <alignment/>
      <protection locked="0"/>
    </xf>
    <xf numFmtId="42" fontId="7" fillId="25" borderId="16" xfId="0" applyNumberFormat="1" applyFont="1" applyFill="1" applyBorder="1" applyAlignment="1" applyProtection="1">
      <alignment/>
      <protection/>
    </xf>
    <xf numFmtId="169" fontId="7" fillId="25" borderId="16" xfId="0" applyNumberFormat="1" applyFont="1" applyFill="1" applyBorder="1" applyAlignment="1" applyProtection="1">
      <alignment/>
      <protection/>
    </xf>
    <xf numFmtId="0" fontId="0" fillId="0" borderId="25" xfId="0" applyBorder="1" applyAlignment="1">
      <alignment vertical="center"/>
    </xf>
    <xf numFmtId="0" fontId="0" fillId="0" borderId="26" xfId="0" applyBorder="1" applyAlignment="1">
      <alignment vertical="center"/>
    </xf>
    <xf numFmtId="0" fontId="6" fillId="25" borderId="27" xfId="0" applyFont="1" applyFill="1" applyBorder="1" applyAlignment="1">
      <alignment vertical="center"/>
    </xf>
    <xf numFmtId="0" fontId="6" fillId="25" borderId="0" xfId="0" applyFont="1" applyFill="1" applyBorder="1" applyAlignment="1">
      <alignment vertical="center"/>
    </xf>
    <xf numFmtId="0" fontId="0" fillId="25" borderId="25" xfId="0" applyFill="1" applyBorder="1" applyAlignment="1">
      <alignment vertical="center"/>
    </xf>
    <xf numFmtId="0" fontId="7" fillId="25" borderId="25" xfId="0" applyFont="1" applyFill="1" applyBorder="1" applyAlignment="1">
      <alignment vertical="center"/>
    </xf>
    <xf numFmtId="0" fontId="0" fillId="25" borderId="26" xfId="0" applyFill="1" applyBorder="1" applyAlignment="1">
      <alignment vertical="center"/>
    </xf>
    <xf numFmtId="0" fontId="0" fillId="24" borderId="26" xfId="0" applyFill="1" applyBorder="1" applyAlignment="1">
      <alignment vertical="center"/>
    </xf>
    <xf numFmtId="0" fontId="1" fillId="25" borderId="28" xfId="0" applyFont="1" applyFill="1" applyBorder="1" applyAlignment="1" applyProtection="1">
      <alignment horizontal="center" vertical="center" wrapText="1" shrinkToFit="1"/>
      <protection hidden="1"/>
    </xf>
    <xf numFmtId="169" fontId="7" fillId="25" borderId="29" xfId="0" applyNumberFormat="1" applyFont="1" applyFill="1" applyBorder="1" applyAlignment="1" applyProtection="1">
      <alignment/>
      <protection/>
    </xf>
    <xf numFmtId="169" fontId="7" fillId="25" borderId="30" xfId="0" applyNumberFormat="1" applyFont="1" applyFill="1" applyBorder="1" applyAlignment="1" applyProtection="1">
      <alignment/>
      <protection/>
    </xf>
    <xf numFmtId="169" fontId="7" fillId="25" borderId="31" xfId="0" applyNumberFormat="1" applyFont="1" applyFill="1" applyBorder="1" applyAlignment="1" applyProtection="1">
      <alignment/>
      <protection/>
    </xf>
    <xf numFmtId="0" fontId="0" fillId="0" borderId="32" xfId="0" applyBorder="1" applyAlignment="1" applyProtection="1">
      <alignment/>
      <protection locked="0"/>
    </xf>
    <xf numFmtId="0" fontId="0" fillId="0" borderId="32" xfId="0" applyBorder="1" applyAlignment="1" applyProtection="1">
      <alignment shrinkToFit="1"/>
      <protection locked="0"/>
    </xf>
    <xf numFmtId="1" fontId="7" fillId="20" borderId="32" xfId="0" applyNumberFormat="1" applyFont="1" applyFill="1" applyBorder="1" applyAlignment="1">
      <alignment/>
    </xf>
    <xf numFmtId="169" fontId="0" fillId="0" borderId="33" xfId="0" applyNumberFormat="1" applyFont="1" applyFill="1" applyBorder="1" applyAlignment="1" applyProtection="1">
      <alignment/>
      <protection locked="0"/>
    </xf>
    <xf numFmtId="42" fontId="7" fillId="25" borderId="33" xfId="0" applyNumberFormat="1" applyFont="1" applyFill="1" applyBorder="1" applyAlignment="1" applyProtection="1">
      <alignment/>
      <protection/>
    </xf>
    <xf numFmtId="169" fontId="7" fillId="25" borderId="33" xfId="0" applyNumberFormat="1" applyFont="1" applyFill="1" applyBorder="1" applyAlignment="1" applyProtection="1">
      <alignment/>
      <protection/>
    </xf>
    <xf numFmtId="169" fontId="7" fillId="25" borderId="34" xfId="0" applyNumberFormat="1" applyFont="1" applyFill="1" applyBorder="1" applyAlignment="1" applyProtection="1">
      <alignment/>
      <protection/>
    </xf>
    <xf numFmtId="0" fontId="0" fillId="27" borderId="26" xfId="0" applyFill="1" applyBorder="1" applyAlignment="1">
      <alignment vertical="center"/>
    </xf>
    <xf numFmtId="169" fontId="7" fillId="25" borderId="35" xfId="0" applyNumberFormat="1" applyFont="1" applyFill="1" applyBorder="1" applyAlignment="1" applyProtection="1">
      <alignment/>
      <protection/>
    </xf>
    <xf numFmtId="0" fontId="0" fillId="28" borderId="26" xfId="0" applyFill="1" applyBorder="1" applyAlignment="1">
      <alignment vertical="center"/>
    </xf>
    <xf numFmtId="0" fontId="0" fillId="25" borderId="36" xfId="0" applyFill="1" applyBorder="1" applyAlignment="1">
      <alignment vertical="center"/>
    </xf>
    <xf numFmtId="3" fontId="0" fillId="0" borderId="11" xfId="0" applyNumberFormat="1" applyFont="1" applyFill="1" applyBorder="1" applyAlignment="1" applyProtection="1">
      <alignment/>
      <protection locked="0"/>
    </xf>
    <xf numFmtId="3" fontId="0" fillId="0" borderId="32" xfId="0" applyNumberFormat="1" applyFont="1" applyFill="1" applyBorder="1" applyAlignment="1" applyProtection="1">
      <alignment/>
      <protection locked="0"/>
    </xf>
    <xf numFmtId="3" fontId="0" fillId="0" borderId="16" xfId="0" applyNumberFormat="1" applyFont="1" applyFill="1" applyBorder="1" applyAlignment="1" applyProtection="1">
      <alignment/>
      <protection locked="0"/>
    </xf>
    <xf numFmtId="3" fontId="0" fillId="0" borderId="15" xfId="0" applyNumberFormat="1" applyFont="1" applyFill="1" applyBorder="1" applyAlignment="1" applyProtection="1">
      <alignment/>
      <protection locked="0"/>
    </xf>
    <xf numFmtId="3" fontId="0" fillId="0" borderId="23" xfId="0" applyNumberFormat="1" applyFont="1" applyFill="1" applyBorder="1" applyAlignment="1" applyProtection="1">
      <alignment/>
      <protection locked="0"/>
    </xf>
    <xf numFmtId="0" fontId="22" fillId="29" borderId="0" xfId="0" applyFont="1" applyFill="1" applyBorder="1" applyAlignment="1" applyProtection="1">
      <alignment vertical="center"/>
      <protection/>
    </xf>
    <xf numFmtId="0" fontId="21" fillId="29" borderId="0" xfId="0" applyFont="1" applyFill="1" applyBorder="1" applyAlignment="1">
      <alignment vertical="center"/>
    </xf>
    <xf numFmtId="0" fontId="22" fillId="29" borderId="0" xfId="0" applyFont="1" applyFill="1" applyBorder="1" applyAlignment="1">
      <alignment vertical="center"/>
    </xf>
    <xf numFmtId="0" fontId="0" fillId="0" borderId="33" xfId="0" applyBorder="1" applyAlignment="1" applyProtection="1">
      <alignment/>
      <protection locked="0"/>
    </xf>
    <xf numFmtId="0" fontId="0" fillId="29" borderId="0" xfId="0" applyFont="1" applyFill="1" applyBorder="1" applyAlignment="1">
      <alignment vertical="center"/>
    </xf>
    <xf numFmtId="0" fontId="0" fillId="29" borderId="0" xfId="0" applyFill="1" applyAlignment="1">
      <alignment/>
    </xf>
    <xf numFmtId="42" fontId="7" fillId="29" borderId="0" xfId="0" applyNumberFormat="1" applyFont="1" applyFill="1" applyBorder="1" applyAlignment="1" applyProtection="1">
      <alignment/>
      <protection/>
    </xf>
    <xf numFmtId="0" fontId="0" fillId="29" borderId="0" xfId="0" applyFill="1" applyAlignment="1">
      <alignment/>
    </xf>
    <xf numFmtId="0" fontId="0" fillId="29" borderId="0" xfId="0" applyFill="1" applyAlignment="1">
      <alignment vertical="center"/>
    </xf>
    <xf numFmtId="0" fontId="0" fillId="29" borderId="0" xfId="0" applyFill="1" applyBorder="1" applyAlignment="1">
      <alignment vertical="center"/>
    </xf>
    <xf numFmtId="0" fontId="6" fillId="29" borderId="0" xfId="0" applyFont="1" applyFill="1" applyBorder="1" applyAlignment="1">
      <alignment vertical="center"/>
    </xf>
    <xf numFmtId="0" fontId="6" fillId="29" borderId="0" xfId="0" applyFont="1" applyFill="1" applyAlignment="1">
      <alignment vertical="center"/>
    </xf>
    <xf numFmtId="0" fontId="4" fillId="29" borderId="0" xfId="0" applyFont="1" applyFill="1" applyBorder="1" applyAlignment="1">
      <alignment vertical="center" wrapText="1"/>
    </xf>
    <xf numFmtId="0" fontId="1" fillId="29" borderId="0" xfId="0" applyFont="1" applyFill="1" applyBorder="1" applyAlignment="1">
      <alignment vertical="center" wrapText="1"/>
    </xf>
    <xf numFmtId="0" fontId="1" fillId="29" borderId="0" xfId="0" applyFont="1" applyFill="1" applyBorder="1" applyAlignment="1">
      <alignment horizontal="center" vertical="center" wrapText="1"/>
    </xf>
    <xf numFmtId="0" fontId="1" fillId="29" borderId="0" xfId="0" applyFont="1" applyFill="1" applyAlignment="1">
      <alignment vertical="center" wrapText="1"/>
    </xf>
    <xf numFmtId="0" fontId="4" fillId="29" borderId="0" xfId="0" applyFont="1" applyFill="1" applyAlignment="1">
      <alignment vertical="center" wrapText="1"/>
    </xf>
    <xf numFmtId="0" fontId="4" fillId="29" borderId="0" xfId="0" applyFont="1" applyFill="1" applyBorder="1" applyAlignment="1">
      <alignment horizontal="center" vertical="center"/>
    </xf>
    <xf numFmtId="0" fontId="1" fillId="29" borderId="0" xfId="0" applyFont="1" applyFill="1" applyBorder="1" applyAlignment="1">
      <alignment horizontal="center" vertical="center"/>
    </xf>
    <xf numFmtId="10" fontId="1" fillId="29" borderId="0" xfId="0" applyNumberFormat="1" applyFont="1" applyFill="1" applyBorder="1" applyAlignment="1">
      <alignment horizontal="center" vertical="center"/>
    </xf>
    <xf numFmtId="0" fontId="1" fillId="29" borderId="0" xfId="0" applyFont="1" applyFill="1" applyAlignment="1">
      <alignment horizontal="center" vertical="center"/>
    </xf>
    <xf numFmtId="0" fontId="4" fillId="29" borderId="0" xfId="0" applyFont="1" applyFill="1" applyAlignment="1">
      <alignment horizontal="center" vertical="center"/>
    </xf>
    <xf numFmtId="0" fontId="7" fillId="29" borderId="0" xfId="0" applyFont="1" applyFill="1" applyAlignment="1">
      <alignment vertical="center"/>
    </xf>
    <xf numFmtId="0" fontId="0" fillId="29" borderId="0" xfId="0" applyFill="1" applyAlignment="1">
      <alignment horizontal="center" vertical="center" wrapText="1" shrinkToFit="1"/>
    </xf>
    <xf numFmtId="0" fontId="0" fillId="0" borderId="37" xfId="0" applyBorder="1" applyAlignment="1" applyProtection="1">
      <alignment/>
      <protection locked="0"/>
    </xf>
    <xf numFmtId="0" fontId="0" fillId="0" borderId="38" xfId="0" applyBorder="1" applyAlignment="1" applyProtection="1">
      <alignment/>
      <protection locked="0"/>
    </xf>
    <xf numFmtId="0" fontId="0" fillId="0" borderId="39" xfId="0" applyBorder="1" applyAlignment="1" applyProtection="1">
      <alignment/>
      <protection locked="0"/>
    </xf>
    <xf numFmtId="3" fontId="0" fillId="0" borderId="39" xfId="0" applyNumberFormat="1" applyBorder="1" applyAlignment="1" applyProtection="1">
      <alignment/>
      <protection locked="0"/>
    </xf>
    <xf numFmtId="0" fontId="0" fillId="0" borderId="39" xfId="0" applyBorder="1" applyAlignment="1" applyProtection="1">
      <alignment shrinkToFit="1"/>
      <protection locked="0"/>
    </xf>
    <xf numFmtId="3" fontId="0" fillId="0" borderId="39" xfId="0" applyNumberFormat="1" applyFont="1" applyFill="1" applyBorder="1" applyAlignment="1" applyProtection="1">
      <alignment/>
      <protection locked="0"/>
    </xf>
    <xf numFmtId="1" fontId="7" fillId="20" borderId="39" xfId="0" applyNumberFormat="1" applyFont="1" applyFill="1" applyBorder="1" applyAlignment="1">
      <alignment/>
    </xf>
    <xf numFmtId="169" fontId="0" fillId="0" borderId="39" xfId="0" applyNumberFormat="1" applyFont="1" applyFill="1" applyBorder="1" applyAlignment="1" applyProtection="1">
      <alignment/>
      <protection locked="0"/>
    </xf>
    <xf numFmtId="42" fontId="7" fillId="25" borderId="39" xfId="0" applyNumberFormat="1" applyFont="1" applyFill="1" applyBorder="1" applyAlignment="1" applyProtection="1">
      <alignment/>
      <protection/>
    </xf>
    <xf numFmtId="169" fontId="7" fillId="25" borderId="39" xfId="0" applyNumberFormat="1" applyFont="1" applyFill="1" applyBorder="1" applyAlignment="1" applyProtection="1">
      <alignment/>
      <protection/>
    </xf>
    <xf numFmtId="169" fontId="7" fillId="25" borderId="40" xfId="0" applyNumberFormat="1" applyFont="1" applyFill="1" applyBorder="1" applyAlignment="1" applyProtection="1">
      <alignment/>
      <protection/>
    </xf>
    <xf numFmtId="165" fontId="4" fillId="0" borderId="12" xfId="0" applyNumberFormat="1" applyFont="1" applyFill="1" applyBorder="1" applyAlignment="1" applyProtection="1">
      <alignment horizontal="center" vertical="center"/>
      <protection locked="0"/>
    </xf>
    <xf numFmtId="165" fontId="1" fillId="25" borderId="12" xfId="0" applyNumberFormat="1" applyFont="1" applyFill="1" applyBorder="1" applyAlignment="1">
      <alignment horizontal="center" vertical="center"/>
    </xf>
    <xf numFmtId="0" fontId="4" fillId="25" borderId="0" xfId="0" applyFont="1" applyFill="1" applyBorder="1" applyAlignment="1">
      <alignment vertical="center"/>
    </xf>
    <xf numFmtId="165" fontId="4" fillId="0" borderId="21" xfId="0" applyNumberFormat="1" applyFont="1" applyFill="1" applyBorder="1" applyAlignment="1" applyProtection="1">
      <alignment vertical="center"/>
      <protection locked="0"/>
    </xf>
    <xf numFmtId="3" fontId="0" fillId="0" borderId="15" xfId="0" applyNumberFormat="1" applyBorder="1" applyAlignment="1" applyProtection="1">
      <alignment/>
      <protection locked="0"/>
    </xf>
    <xf numFmtId="1" fontId="15" fillId="4" borderId="14" xfId="0" applyNumberFormat="1" applyFont="1" applyFill="1" applyBorder="1" applyAlignment="1">
      <alignment horizontal="right"/>
    </xf>
    <xf numFmtId="0" fontId="15" fillId="4" borderId="14" xfId="0" applyFont="1" applyFill="1" applyBorder="1" applyAlignment="1">
      <alignment horizontal="right"/>
    </xf>
    <xf numFmtId="3" fontId="15" fillId="0" borderId="0" xfId="0" applyNumberFormat="1" applyFont="1" applyFill="1" applyBorder="1" applyAlignment="1">
      <alignment horizontal="right"/>
    </xf>
    <xf numFmtId="0" fontId="0" fillId="0" borderId="0" xfId="0" applyFill="1" applyAlignment="1">
      <alignment/>
    </xf>
    <xf numFmtId="0" fontId="8" fillId="25" borderId="41" xfId="0" applyFont="1" applyFill="1" applyBorder="1" applyAlignment="1">
      <alignment horizontal="center" vertical="center"/>
    </xf>
    <xf numFmtId="0" fontId="9" fillId="27" borderId="13" xfId="0" applyFont="1" applyFill="1" applyBorder="1" applyAlignment="1">
      <alignment horizontal="center" vertical="center"/>
    </xf>
    <xf numFmtId="0" fontId="8" fillId="25" borderId="41" xfId="0" applyFont="1" applyFill="1" applyBorder="1" applyAlignment="1">
      <alignment vertical="center"/>
    </xf>
    <xf numFmtId="0" fontId="8" fillId="25" borderId="42" xfId="0" applyFont="1" applyFill="1" applyBorder="1" applyAlignment="1">
      <alignment vertical="center"/>
    </xf>
    <xf numFmtId="0" fontId="4" fillId="0" borderId="41" xfId="0" applyFont="1" applyFill="1" applyBorder="1" applyAlignment="1" applyProtection="1">
      <alignment vertical="center"/>
      <protection locked="0"/>
    </xf>
    <xf numFmtId="3" fontId="1" fillId="24" borderId="25" xfId="0" applyNumberFormat="1" applyFont="1" applyFill="1" applyBorder="1" applyAlignment="1">
      <alignment horizontal="center" vertical="center"/>
    </xf>
    <xf numFmtId="168" fontId="1" fillId="24" borderId="0" xfId="0" applyNumberFormat="1" applyFont="1" applyFill="1" applyBorder="1" applyAlignment="1">
      <alignment horizontal="center" vertical="center"/>
    </xf>
    <xf numFmtId="168" fontId="4" fillId="0" borderId="0" xfId="0" applyNumberFormat="1" applyFont="1" applyFill="1" applyBorder="1" applyAlignment="1" applyProtection="1">
      <alignment horizontal="center" vertical="center"/>
      <protection locked="0"/>
    </xf>
    <xf numFmtId="168" fontId="1" fillId="24" borderId="26" xfId="0" applyNumberFormat="1" applyFont="1" applyFill="1" applyBorder="1" applyAlignment="1">
      <alignment horizontal="center" vertical="center"/>
    </xf>
    <xf numFmtId="3" fontId="0" fillId="30" borderId="11" xfId="0" applyNumberFormat="1" applyFill="1" applyBorder="1" applyAlignment="1" applyProtection="1">
      <alignment/>
      <protection locked="0"/>
    </xf>
    <xf numFmtId="3" fontId="0" fillId="30" borderId="33" xfId="0" applyNumberFormat="1" applyFill="1" applyBorder="1" applyAlignment="1" applyProtection="1">
      <alignment/>
      <protection locked="0"/>
    </xf>
    <xf numFmtId="0" fontId="0" fillId="24" borderId="43" xfId="0" applyFill="1" applyBorder="1" applyAlignment="1">
      <alignment vertical="center"/>
    </xf>
    <xf numFmtId="0" fontId="4" fillId="24" borderId="43" xfId="0" applyFont="1" applyFill="1" applyBorder="1" applyAlignment="1">
      <alignment vertical="center"/>
    </xf>
    <xf numFmtId="171" fontId="4" fillId="0" borderId="44" xfId="0" applyNumberFormat="1" applyFont="1" applyFill="1" applyBorder="1" applyAlignment="1" applyProtection="1">
      <alignment vertical="center"/>
      <protection locked="0"/>
    </xf>
    <xf numFmtId="168" fontId="1" fillId="24" borderId="45" xfId="0" applyNumberFormat="1" applyFont="1" applyFill="1" applyBorder="1" applyAlignment="1">
      <alignment horizontal="center" vertical="center"/>
    </xf>
    <xf numFmtId="0" fontId="1" fillId="25" borderId="42" xfId="0" applyFont="1" applyFill="1" applyBorder="1" applyAlignment="1">
      <alignment horizontal="center" vertical="center" wrapText="1" shrinkToFit="1"/>
    </xf>
    <xf numFmtId="0" fontId="0" fillId="0" borderId="46" xfId="0" applyBorder="1" applyAlignment="1" applyProtection="1">
      <alignment/>
      <protection locked="0"/>
    </xf>
    <xf numFmtId="0" fontId="0" fillId="0" borderId="47" xfId="0" applyBorder="1" applyAlignment="1" applyProtection="1">
      <alignment/>
      <protection locked="0"/>
    </xf>
    <xf numFmtId="168" fontId="1" fillId="24" borderId="24" xfId="0" applyNumberFormat="1" applyFont="1" applyFill="1" applyBorder="1" applyAlignment="1">
      <alignment horizontal="center" vertical="center"/>
    </xf>
    <xf numFmtId="168" fontId="1" fillId="24" borderId="21" xfId="0" applyNumberFormat="1" applyFont="1" applyFill="1" applyBorder="1" applyAlignment="1">
      <alignment horizontal="center" vertical="center"/>
    </xf>
    <xf numFmtId="0" fontId="1" fillId="25" borderId="48" xfId="0" applyFont="1" applyFill="1" applyBorder="1" applyAlignment="1">
      <alignment horizontal="center" vertical="center" wrapText="1" shrinkToFit="1"/>
    </xf>
    <xf numFmtId="168" fontId="1" fillId="24" borderId="13" xfId="0" applyNumberFormat="1" applyFont="1" applyFill="1" applyBorder="1" applyAlignment="1">
      <alignment horizontal="center" vertical="center"/>
    </xf>
    <xf numFmtId="0" fontId="1" fillId="25" borderId="41" xfId="0" applyFont="1" applyFill="1" applyBorder="1" applyAlignment="1">
      <alignment horizontal="center" vertical="center" wrapText="1" shrinkToFit="1"/>
    </xf>
    <xf numFmtId="0" fontId="4" fillId="26" borderId="42" xfId="0" applyFont="1" applyFill="1" applyBorder="1" applyAlignment="1" applyProtection="1">
      <alignment horizontal="center" vertical="center" wrapText="1" shrinkToFit="1"/>
      <protection hidden="1"/>
    </xf>
    <xf numFmtId="0" fontId="1" fillId="25" borderId="49" xfId="0" applyFont="1" applyFill="1" applyBorder="1" applyAlignment="1">
      <alignment horizontal="center" vertical="center" wrapText="1" shrinkToFit="1"/>
    </xf>
    <xf numFmtId="0" fontId="4" fillId="26" borderId="50" xfId="0" applyFont="1" applyFill="1" applyBorder="1" applyAlignment="1">
      <alignment horizontal="center" vertical="center" wrapText="1" shrinkToFit="1"/>
    </xf>
    <xf numFmtId="0" fontId="1" fillId="25" borderId="50" xfId="0" applyFont="1" applyFill="1" applyBorder="1" applyAlignment="1">
      <alignment horizontal="center" vertical="center" wrapText="1" shrinkToFit="1"/>
    </xf>
    <xf numFmtId="0" fontId="4" fillId="26" borderId="50" xfId="0" applyFont="1" applyFill="1" applyBorder="1" applyAlignment="1" applyProtection="1">
      <alignment horizontal="center" vertical="center" wrapText="1" shrinkToFit="1"/>
      <protection hidden="1"/>
    </xf>
    <xf numFmtId="0" fontId="1" fillId="25" borderId="51" xfId="0" applyFont="1" applyFill="1" applyBorder="1" applyAlignment="1" applyProtection="1">
      <alignment horizontal="center" vertical="center" wrapText="1" shrinkToFit="1"/>
      <protection hidden="1"/>
    </xf>
    <xf numFmtId="0" fontId="23" fillId="31" borderId="52" xfId="0" applyFont="1" applyFill="1" applyBorder="1" applyAlignment="1">
      <alignment horizontal="center" vertical="center"/>
    </xf>
    <xf numFmtId="0" fontId="24" fillId="20" borderId="53" xfId="0" applyFont="1" applyFill="1" applyBorder="1" applyAlignment="1">
      <alignment/>
    </xf>
    <xf numFmtId="0" fontId="25" fillId="31" borderId="53" xfId="0" applyFont="1" applyFill="1" applyBorder="1" applyAlignment="1">
      <alignment/>
    </xf>
    <xf numFmtId="0" fontId="14" fillId="0" borderId="53" xfId="0" applyFont="1" applyBorder="1" applyAlignment="1">
      <alignment wrapText="1"/>
    </xf>
    <xf numFmtId="0" fontId="14" fillId="0" borderId="53" xfId="0" applyFont="1" applyFill="1" applyBorder="1" applyAlignment="1">
      <alignment vertical="center" wrapText="1"/>
    </xf>
    <xf numFmtId="0" fontId="14" fillId="0" borderId="53" xfId="0" applyFont="1" applyFill="1" applyBorder="1" applyAlignment="1">
      <alignment wrapText="1"/>
    </xf>
    <xf numFmtId="0" fontId="21" fillId="20" borderId="54" xfId="0" applyFont="1" applyFill="1" applyBorder="1" applyAlignment="1">
      <alignment/>
    </xf>
    <xf numFmtId="0" fontId="21" fillId="29" borderId="0" xfId="0" applyFont="1" applyFill="1" applyBorder="1" applyAlignment="1">
      <alignment/>
    </xf>
    <xf numFmtId="0" fontId="0" fillId="29" borderId="0" xfId="0" applyFont="1" applyFill="1" applyAlignment="1">
      <alignment horizontal="left" wrapText="1"/>
    </xf>
    <xf numFmtId="0" fontId="0" fillId="29" borderId="0" xfId="0" applyFill="1" applyAlignment="1">
      <alignment horizontal="left" wrapText="1"/>
    </xf>
    <xf numFmtId="0" fontId="21" fillId="29" borderId="0" xfId="0" applyFont="1" applyFill="1" applyAlignment="1">
      <alignment/>
    </xf>
    <xf numFmtId="0" fontId="0" fillId="29" borderId="0" xfId="0" applyFont="1" applyFill="1" applyAlignment="1">
      <alignment wrapText="1"/>
    </xf>
    <xf numFmtId="0" fontId="0" fillId="29" borderId="0" xfId="0" applyFill="1" applyAlignment="1">
      <alignment wrapText="1"/>
    </xf>
    <xf numFmtId="0" fontId="21" fillId="0" borderId="0" xfId="0" applyFont="1" applyAlignment="1">
      <alignment/>
    </xf>
    <xf numFmtId="0" fontId="4" fillId="24" borderId="25" xfId="0" applyFont="1" applyFill="1" applyBorder="1" applyAlignment="1">
      <alignment vertical="center"/>
    </xf>
    <xf numFmtId="0" fontId="8" fillId="25" borderId="44" xfId="0" applyFont="1" applyFill="1" applyBorder="1" applyAlignment="1">
      <alignment horizontal="center" vertical="center"/>
    </xf>
    <xf numFmtId="49" fontId="8" fillId="24" borderId="24" xfId="0" applyNumberFormat="1" applyFont="1" applyFill="1" applyBorder="1" applyAlignment="1">
      <alignment horizontal="center" vertical="center"/>
    </xf>
    <xf numFmtId="0" fontId="6" fillId="24" borderId="0" xfId="0" applyFont="1" applyFill="1" applyBorder="1" applyAlignment="1">
      <alignment vertical="center"/>
    </xf>
    <xf numFmtId="0" fontId="6" fillId="24" borderId="55" xfId="0" applyFont="1" applyFill="1" applyBorder="1" applyAlignment="1">
      <alignment vertical="center"/>
    </xf>
    <xf numFmtId="0" fontId="8" fillId="24" borderId="56" xfId="0" applyFont="1" applyFill="1" applyBorder="1" applyAlignment="1">
      <alignment horizontal="center" vertical="center" wrapText="1"/>
    </xf>
    <xf numFmtId="0" fontId="8" fillId="24" borderId="42" xfId="0" applyFont="1" applyFill="1" applyBorder="1" applyAlignment="1">
      <alignment horizontal="center" vertical="center" wrapText="1"/>
    </xf>
    <xf numFmtId="0" fontId="27" fillId="0" borderId="0" xfId="0" applyFont="1" applyAlignment="1">
      <alignment vertical="center" wrapText="1"/>
    </xf>
    <xf numFmtId="0" fontId="8" fillId="24" borderId="12" xfId="0" applyFont="1" applyFill="1" applyBorder="1" applyAlignment="1">
      <alignment horizontal="center" vertical="center" wrapText="1"/>
    </xf>
    <xf numFmtId="0" fontId="8" fillId="24" borderId="44" xfId="0" applyFont="1" applyFill="1" applyBorder="1" applyAlignment="1">
      <alignment horizontal="center" vertical="center" wrapText="1"/>
    </xf>
    <xf numFmtId="3" fontId="8" fillId="24" borderId="56" xfId="0" applyNumberFormat="1" applyFont="1" applyFill="1" applyBorder="1" applyAlignment="1">
      <alignment horizontal="center" vertical="center"/>
    </xf>
    <xf numFmtId="168" fontId="8" fillId="24" borderId="42" xfId="0" applyNumberFormat="1" applyFont="1" applyFill="1" applyBorder="1" applyAlignment="1">
      <alignment horizontal="center" vertical="center"/>
    </xf>
    <xf numFmtId="0" fontId="27" fillId="0" borderId="0" xfId="0" applyFont="1" applyAlignment="1">
      <alignment horizontal="center" vertical="center"/>
    </xf>
    <xf numFmtId="168" fontId="8" fillId="24" borderId="12" xfId="0" applyNumberFormat="1" applyFont="1" applyFill="1" applyBorder="1" applyAlignment="1">
      <alignment horizontal="center" vertical="center"/>
    </xf>
    <xf numFmtId="168" fontId="8" fillId="24" borderId="44" xfId="0" applyNumberFormat="1" applyFont="1" applyFill="1" applyBorder="1" applyAlignment="1">
      <alignment horizontal="center" vertical="center"/>
    </xf>
    <xf numFmtId="3" fontId="8" fillId="24" borderId="21" xfId="0" applyNumberFormat="1" applyFont="1" applyFill="1" applyBorder="1" applyAlignment="1">
      <alignment horizontal="center" vertical="center"/>
    </xf>
    <xf numFmtId="168" fontId="8" fillId="24" borderId="21" xfId="0" applyNumberFormat="1" applyFont="1" applyFill="1" applyBorder="1" applyAlignment="1">
      <alignment horizontal="center" vertical="center"/>
    </xf>
    <xf numFmtId="168" fontId="8" fillId="24" borderId="24" xfId="0" applyNumberFormat="1" applyFont="1" applyFill="1" applyBorder="1" applyAlignment="1">
      <alignment horizontal="center" vertical="center"/>
    </xf>
    <xf numFmtId="0" fontId="8" fillId="24" borderId="41" xfId="0" applyFont="1" applyFill="1" applyBorder="1" applyAlignment="1">
      <alignment horizontal="center" vertical="center" wrapText="1"/>
    </xf>
    <xf numFmtId="168" fontId="27" fillId="0" borderId="12" xfId="0" applyNumberFormat="1" applyFont="1" applyFill="1" applyBorder="1" applyAlignment="1" applyProtection="1">
      <alignment horizontal="center" vertical="center"/>
      <protection locked="0"/>
    </xf>
    <xf numFmtId="41" fontId="4" fillId="0" borderId="41" xfId="0" applyNumberFormat="1" applyFont="1" applyFill="1" applyBorder="1" applyAlignment="1" applyProtection="1">
      <alignment vertical="center"/>
      <protection locked="0"/>
    </xf>
    <xf numFmtId="41" fontId="4" fillId="0" borderId="42" xfId="0" applyNumberFormat="1" applyFont="1" applyFill="1" applyBorder="1" applyAlignment="1" applyProtection="1">
      <alignment vertical="center"/>
      <protection locked="0"/>
    </xf>
    <xf numFmtId="0" fontId="4" fillId="27" borderId="0" xfId="0" applyFont="1" applyFill="1" applyBorder="1" applyAlignment="1">
      <alignment vertical="center"/>
    </xf>
    <xf numFmtId="0" fontId="9" fillId="27" borderId="0" xfId="0" applyFont="1" applyFill="1" applyBorder="1" applyAlignment="1">
      <alignment horizontal="center" vertical="center"/>
    </xf>
    <xf numFmtId="0" fontId="8" fillId="27" borderId="24" xfId="0" applyFont="1" applyFill="1" applyBorder="1" applyAlignment="1">
      <alignment horizontal="center" vertical="center"/>
    </xf>
    <xf numFmtId="0" fontId="9" fillId="27" borderId="24" xfId="0" applyFont="1" applyFill="1" applyBorder="1" applyAlignment="1">
      <alignment horizontal="center" vertical="center"/>
    </xf>
    <xf numFmtId="0" fontId="4" fillId="27" borderId="43" xfId="0" applyFont="1" applyFill="1" applyBorder="1" applyAlignment="1">
      <alignment vertical="center"/>
    </xf>
    <xf numFmtId="0" fontId="0" fillId="27" borderId="43" xfId="0" applyFill="1" applyBorder="1" applyAlignment="1">
      <alignment vertical="center"/>
    </xf>
    <xf numFmtId="0" fontId="4" fillId="27" borderId="57" xfId="0" applyFont="1" applyFill="1" applyBorder="1" applyAlignment="1">
      <alignment vertical="center"/>
    </xf>
    <xf numFmtId="0" fontId="9" fillId="27" borderId="58" xfId="0" applyFont="1" applyFill="1" applyBorder="1" applyAlignment="1">
      <alignment vertical="center"/>
    </xf>
    <xf numFmtId="0" fontId="9" fillId="27" borderId="0" xfId="0" applyFont="1" applyFill="1" applyBorder="1" applyAlignment="1">
      <alignment vertical="center"/>
    </xf>
    <xf numFmtId="0" fontId="0" fillId="18" borderId="0" xfId="0" applyFill="1" applyAlignment="1">
      <alignment vertical="center"/>
    </xf>
    <xf numFmtId="0" fontId="8" fillId="18" borderId="0" xfId="0" applyFont="1" applyFill="1" applyBorder="1" applyAlignment="1">
      <alignment vertical="center"/>
    </xf>
    <xf numFmtId="49" fontId="8" fillId="18" borderId="24" xfId="0" applyNumberFormat="1" applyFont="1" applyFill="1" applyBorder="1" applyAlignment="1">
      <alignment horizontal="center" vertical="center"/>
    </xf>
    <xf numFmtId="0" fontId="0" fillId="18" borderId="0" xfId="0" applyFill="1" applyBorder="1" applyAlignment="1">
      <alignment vertical="center"/>
    </xf>
    <xf numFmtId="0" fontId="0" fillId="18" borderId="26" xfId="0" applyFill="1" applyBorder="1" applyAlignment="1">
      <alignment vertical="center"/>
    </xf>
    <xf numFmtId="0" fontId="9" fillId="18" borderId="59" xfId="0" applyFont="1" applyFill="1" applyBorder="1" applyAlignment="1">
      <alignment vertical="center"/>
    </xf>
    <xf numFmtId="0" fontId="4" fillId="18" borderId="0" xfId="0" applyFont="1" applyFill="1" applyBorder="1" applyAlignment="1">
      <alignment vertical="center"/>
    </xf>
    <xf numFmtId="0" fontId="9" fillId="18" borderId="0" xfId="0" applyFont="1" applyFill="1" applyBorder="1" applyAlignment="1">
      <alignment horizontal="center" vertical="center"/>
    </xf>
    <xf numFmtId="0" fontId="9" fillId="18" borderId="13" xfId="0" applyFont="1" applyFill="1" applyBorder="1" applyAlignment="1">
      <alignment horizontal="center" vertical="center"/>
    </xf>
    <xf numFmtId="0" fontId="4" fillId="18" borderId="0" xfId="0" applyFont="1" applyFill="1" applyAlignment="1">
      <alignment vertical="center" wrapText="1"/>
    </xf>
    <xf numFmtId="0" fontId="9" fillId="18" borderId="0" xfId="0" applyFont="1" applyFill="1" applyBorder="1" applyAlignment="1">
      <alignment vertical="center"/>
    </xf>
    <xf numFmtId="0" fontId="4" fillId="18" borderId="43" xfId="0" applyFont="1" applyFill="1" applyBorder="1" applyAlignment="1">
      <alignment vertical="center"/>
    </xf>
    <xf numFmtId="0" fontId="0" fillId="18" borderId="43" xfId="0" applyFill="1" applyBorder="1" applyAlignment="1">
      <alignment vertical="center"/>
    </xf>
    <xf numFmtId="0" fontId="4" fillId="18" borderId="57" xfId="0" applyFont="1" applyFill="1" applyBorder="1" applyAlignment="1">
      <alignment vertical="center"/>
    </xf>
    <xf numFmtId="0" fontId="0" fillId="0" borderId="60" xfId="0" applyBorder="1" applyAlignment="1" applyProtection="1">
      <alignment/>
      <protection locked="0"/>
    </xf>
    <xf numFmtId="0" fontId="0" fillId="0" borderId="61" xfId="0" applyBorder="1" applyAlignment="1" applyProtection="1">
      <alignment/>
      <protection locked="0"/>
    </xf>
    <xf numFmtId="3" fontId="0" fillId="0" borderId="62" xfId="0" applyNumberFormat="1" applyBorder="1" applyAlignment="1" applyProtection="1">
      <alignment/>
      <protection locked="0"/>
    </xf>
    <xf numFmtId="0" fontId="0" fillId="0" borderId="61" xfId="0" applyBorder="1" applyAlignment="1" applyProtection="1">
      <alignment shrinkToFit="1"/>
      <protection locked="0"/>
    </xf>
    <xf numFmtId="3" fontId="0" fillId="0" borderId="61" xfId="0" applyNumberFormat="1" applyFont="1" applyFill="1" applyBorder="1" applyAlignment="1" applyProtection="1">
      <alignment/>
      <protection locked="0"/>
    </xf>
    <xf numFmtId="1" fontId="7" fillId="20" borderId="61" xfId="0" applyNumberFormat="1" applyFont="1" applyFill="1" applyBorder="1" applyAlignment="1">
      <alignment/>
    </xf>
    <xf numFmtId="169" fontId="0" fillId="0" borderId="61" xfId="0" applyNumberFormat="1" applyFont="1" applyFill="1" applyBorder="1" applyAlignment="1" applyProtection="1">
      <alignment/>
      <protection locked="0"/>
    </xf>
    <xf numFmtId="169" fontId="7" fillId="25" borderId="61" xfId="0" applyNumberFormat="1" applyFont="1" applyFill="1" applyBorder="1" applyAlignment="1" applyProtection="1">
      <alignment/>
      <protection/>
    </xf>
    <xf numFmtId="169" fontId="7" fillId="25" borderId="63" xfId="0" applyNumberFormat="1" applyFont="1" applyFill="1" applyBorder="1" applyAlignment="1" applyProtection="1">
      <alignment/>
      <protection/>
    </xf>
    <xf numFmtId="0" fontId="9" fillId="28" borderId="13" xfId="0" applyFont="1" applyFill="1" applyBorder="1" applyAlignment="1">
      <alignment vertical="center"/>
    </xf>
    <xf numFmtId="0" fontId="4" fillId="28" borderId="0" xfId="0" applyFont="1" applyFill="1" applyBorder="1" applyAlignment="1">
      <alignment vertical="center"/>
    </xf>
    <xf numFmtId="0" fontId="9" fillId="28" borderId="0" xfId="0" applyFont="1" applyFill="1" applyBorder="1" applyAlignment="1">
      <alignment vertical="center"/>
    </xf>
    <xf numFmtId="0" fontId="4" fillId="28" borderId="43" xfId="0" applyFont="1" applyFill="1" applyBorder="1" applyAlignment="1">
      <alignment vertical="center"/>
    </xf>
    <xf numFmtId="0" fontId="0" fillId="28" borderId="43" xfId="0" applyFill="1" applyBorder="1" applyAlignment="1">
      <alignment vertical="center"/>
    </xf>
    <xf numFmtId="0" fontId="4" fillId="28" borderId="57" xfId="0" applyFont="1" applyFill="1" applyBorder="1" applyAlignment="1">
      <alignment vertical="center"/>
    </xf>
    <xf numFmtId="0" fontId="9" fillId="27" borderId="64" xfId="0" applyFont="1" applyFill="1" applyBorder="1" applyAlignment="1">
      <alignment horizontal="center" vertical="center"/>
    </xf>
    <xf numFmtId="168" fontId="1" fillId="24" borderId="65" xfId="0" applyNumberFormat="1" applyFont="1" applyFill="1" applyBorder="1" applyAlignment="1">
      <alignment horizontal="center" vertical="center"/>
    </xf>
    <xf numFmtId="0" fontId="0" fillId="11" borderId="26" xfId="0" applyFill="1" applyBorder="1" applyAlignment="1">
      <alignment vertical="center"/>
    </xf>
    <xf numFmtId="0" fontId="4" fillId="11" borderId="0" xfId="0" applyFont="1" applyFill="1" applyAlignment="1">
      <alignment vertical="center" wrapText="1"/>
    </xf>
    <xf numFmtId="0" fontId="0" fillId="0" borderId="0" xfId="0" applyFont="1" applyBorder="1" applyAlignment="1">
      <alignment/>
    </xf>
    <xf numFmtId="49" fontId="8" fillId="24" borderId="24" xfId="0" applyNumberFormat="1" applyFont="1" applyFill="1" applyBorder="1" applyAlignment="1">
      <alignment vertical="center"/>
    </xf>
    <xf numFmtId="49" fontId="8" fillId="18" borderId="24" xfId="0" applyNumberFormat="1" applyFont="1" applyFill="1" applyBorder="1" applyAlignment="1">
      <alignment vertical="center"/>
    </xf>
    <xf numFmtId="49" fontId="8" fillId="18" borderId="0" xfId="0" applyNumberFormat="1" applyFont="1" applyFill="1" applyBorder="1" applyAlignment="1">
      <alignment vertical="center"/>
    </xf>
    <xf numFmtId="0" fontId="0" fillId="25" borderId="66" xfId="0" applyFill="1" applyBorder="1" applyAlignment="1">
      <alignment vertical="center"/>
    </xf>
    <xf numFmtId="0" fontId="0" fillId="18" borderId="64" xfId="0" applyFill="1" applyBorder="1" applyAlignment="1">
      <alignment vertical="center"/>
    </xf>
    <xf numFmtId="0" fontId="8" fillId="27" borderId="24" xfId="0" applyFont="1" applyFill="1" applyBorder="1" applyAlignment="1">
      <alignment vertical="center"/>
    </xf>
    <xf numFmtId="0" fontId="45" fillId="27" borderId="0" xfId="0" applyFont="1" applyFill="1" applyBorder="1" applyAlignment="1">
      <alignment vertical="center"/>
    </xf>
    <xf numFmtId="0" fontId="26" fillId="27" borderId="24" xfId="0" applyFont="1" applyFill="1" applyBorder="1" applyAlignment="1">
      <alignment vertical="center"/>
    </xf>
    <xf numFmtId="0" fontId="26" fillId="27" borderId="55" xfId="0" applyFont="1" applyFill="1" applyBorder="1" applyAlignment="1">
      <alignment vertical="center"/>
    </xf>
    <xf numFmtId="0" fontId="6" fillId="27" borderId="0" xfId="0" applyFont="1" applyFill="1" applyBorder="1" applyAlignment="1">
      <alignment vertical="center"/>
    </xf>
    <xf numFmtId="0" fontId="45" fillId="27" borderId="67" xfId="0" applyFont="1" applyFill="1" applyBorder="1" applyAlignment="1">
      <alignment vertical="center"/>
    </xf>
    <xf numFmtId="0" fontId="8" fillId="27" borderId="56" xfId="0" applyFont="1" applyFill="1" applyBorder="1" applyAlignment="1">
      <alignment horizontal="center" vertical="center" wrapText="1"/>
    </xf>
    <xf numFmtId="0" fontId="8" fillId="27" borderId="42" xfId="0" applyFont="1" applyFill="1" applyBorder="1" applyAlignment="1">
      <alignment horizontal="center" vertical="center" wrapText="1"/>
    </xf>
    <xf numFmtId="0" fontId="8" fillId="27" borderId="12" xfId="0" applyFont="1" applyFill="1" applyBorder="1" applyAlignment="1">
      <alignment horizontal="center" vertical="center" wrapText="1"/>
    </xf>
    <xf numFmtId="0" fontId="45" fillId="27" borderId="0" xfId="0" applyFont="1" applyFill="1" applyBorder="1" applyAlignment="1">
      <alignment horizontal="center" vertical="center"/>
    </xf>
    <xf numFmtId="0" fontId="8" fillId="27" borderId="44" xfId="0" applyFont="1" applyFill="1" applyBorder="1" applyAlignment="1">
      <alignment horizontal="center" vertical="center" wrapText="1"/>
    </xf>
    <xf numFmtId="3" fontId="8" fillId="27" borderId="56" xfId="0" applyNumberFormat="1" applyFont="1" applyFill="1" applyBorder="1" applyAlignment="1">
      <alignment horizontal="center" vertical="center"/>
    </xf>
    <xf numFmtId="168" fontId="8" fillId="27" borderId="42" xfId="0" applyNumberFormat="1" applyFont="1" applyFill="1" applyBorder="1" applyAlignment="1">
      <alignment horizontal="center" vertical="center"/>
    </xf>
    <xf numFmtId="168" fontId="8" fillId="27" borderId="12" xfId="0" applyNumberFormat="1" applyFont="1" applyFill="1" applyBorder="1" applyAlignment="1">
      <alignment horizontal="center" vertical="center"/>
    </xf>
    <xf numFmtId="168" fontId="8" fillId="27" borderId="44" xfId="0" applyNumberFormat="1" applyFont="1" applyFill="1" applyBorder="1" applyAlignment="1">
      <alignment horizontal="center" vertical="center"/>
    </xf>
    <xf numFmtId="3" fontId="8" fillId="27" borderId="21" xfId="0" applyNumberFormat="1" applyFont="1" applyFill="1" applyBorder="1" applyAlignment="1">
      <alignment horizontal="center" vertical="center"/>
    </xf>
    <xf numFmtId="168" fontId="8" fillId="27" borderId="21" xfId="0" applyNumberFormat="1" applyFont="1" applyFill="1" applyBorder="1" applyAlignment="1">
      <alignment horizontal="center" vertical="center"/>
    </xf>
    <xf numFmtId="168" fontId="8" fillId="27" borderId="0" xfId="0" applyNumberFormat="1" applyFont="1" applyFill="1" applyBorder="1" applyAlignment="1">
      <alignment horizontal="center" vertical="center"/>
    </xf>
    <xf numFmtId="168" fontId="8" fillId="27" borderId="24" xfId="0" applyNumberFormat="1" applyFont="1" applyFill="1" applyBorder="1" applyAlignment="1">
      <alignment horizontal="center" vertical="center"/>
    </xf>
    <xf numFmtId="0" fontId="6" fillId="18" borderId="24" xfId="0" applyFont="1" applyFill="1" applyBorder="1" applyAlignment="1">
      <alignment vertical="center"/>
    </xf>
    <xf numFmtId="0" fontId="6" fillId="18" borderId="0" xfId="0" applyFont="1" applyFill="1" applyBorder="1" applyAlignment="1">
      <alignment vertical="center"/>
    </xf>
    <xf numFmtId="0" fontId="6" fillId="18" borderId="13" xfId="0" applyFont="1" applyFill="1" applyBorder="1" applyAlignment="1">
      <alignment vertical="center"/>
    </xf>
    <xf numFmtId="0" fontId="8" fillId="18" borderId="56" xfId="0" applyFont="1" applyFill="1" applyBorder="1" applyAlignment="1">
      <alignment horizontal="center" vertical="center" wrapText="1"/>
    </xf>
    <xf numFmtId="0" fontId="8" fillId="18" borderId="42" xfId="0" applyFont="1" applyFill="1" applyBorder="1" applyAlignment="1">
      <alignment horizontal="center" vertical="center" wrapText="1"/>
    </xf>
    <xf numFmtId="0" fontId="8" fillId="18" borderId="12" xfId="0" applyFont="1" applyFill="1" applyBorder="1" applyAlignment="1">
      <alignment horizontal="center" vertical="center" wrapText="1"/>
    </xf>
    <xf numFmtId="0" fontId="6" fillId="18" borderId="0" xfId="0" applyFont="1" applyFill="1" applyAlignment="1">
      <alignment vertical="center"/>
    </xf>
    <xf numFmtId="0" fontId="45" fillId="18" borderId="13" xfId="0" applyFont="1" applyFill="1" applyBorder="1" applyAlignment="1">
      <alignment vertical="center"/>
    </xf>
    <xf numFmtId="0" fontId="8" fillId="18" borderId="44" xfId="0" applyFont="1" applyFill="1" applyBorder="1" applyAlignment="1">
      <alignment horizontal="center" vertical="center" wrapText="1"/>
    </xf>
    <xf numFmtId="3" fontId="8" fillId="18" borderId="56" xfId="0" applyNumberFormat="1" applyFont="1" applyFill="1" applyBorder="1" applyAlignment="1">
      <alignment horizontal="center" vertical="center"/>
    </xf>
    <xf numFmtId="168" fontId="8" fillId="18" borderId="42" xfId="0" applyNumberFormat="1" applyFont="1" applyFill="1" applyBorder="1" applyAlignment="1">
      <alignment horizontal="center" vertical="center"/>
    </xf>
    <xf numFmtId="168" fontId="8" fillId="18" borderId="12" xfId="0" applyNumberFormat="1" applyFont="1" applyFill="1" applyBorder="1" applyAlignment="1">
      <alignment horizontal="center" vertical="center"/>
    </xf>
    <xf numFmtId="0" fontId="45" fillId="18" borderId="0" xfId="0" applyFont="1" applyFill="1" applyBorder="1" applyAlignment="1">
      <alignment horizontal="center" vertical="center"/>
    </xf>
    <xf numFmtId="168" fontId="8" fillId="18" borderId="44" xfId="0" applyNumberFormat="1" applyFont="1" applyFill="1" applyBorder="1" applyAlignment="1">
      <alignment horizontal="center" vertical="center"/>
    </xf>
    <xf numFmtId="3" fontId="8" fillId="18" borderId="21" xfId="0" applyNumberFormat="1" applyFont="1" applyFill="1" applyBorder="1" applyAlignment="1">
      <alignment horizontal="center" vertical="center"/>
    </xf>
    <xf numFmtId="168" fontId="8" fillId="18" borderId="21" xfId="0" applyNumberFormat="1" applyFont="1" applyFill="1" applyBorder="1" applyAlignment="1">
      <alignment horizontal="center" vertical="center"/>
    </xf>
    <xf numFmtId="168" fontId="8" fillId="18" borderId="24" xfId="0" applyNumberFormat="1" applyFont="1" applyFill="1" applyBorder="1" applyAlignment="1">
      <alignment horizontal="center" vertical="center"/>
    </xf>
    <xf numFmtId="168" fontId="8" fillId="18" borderId="0" xfId="0" applyNumberFormat="1" applyFont="1" applyFill="1" applyBorder="1" applyAlignment="1">
      <alignment horizontal="center" vertical="center"/>
    </xf>
    <xf numFmtId="0" fontId="8" fillId="18" borderId="68" xfId="0" applyFont="1" applyFill="1" applyBorder="1" applyAlignment="1">
      <alignment horizontal="center" vertical="center" wrapText="1"/>
    </xf>
    <xf numFmtId="0" fontId="27" fillId="18" borderId="0" xfId="0" applyFont="1" applyFill="1" applyAlignment="1">
      <alignment vertical="center" wrapText="1"/>
    </xf>
    <xf numFmtId="0" fontId="45" fillId="28" borderId="13" xfId="0" applyFont="1" applyFill="1" applyBorder="1" applyAlignment="1">
      <alignment vertical="center"/>
    </xf>
    <xf numFmtId="0" fontId="45" fillId="28" borderId="24" xfId="0" applyFont="1" applyFill="1" applyBorder="1" applyAlignment="1">
      <alignment vertical="center"/>
    </xf>
    <xf numFmtId="0" fontId="45" fillId="28" borderId="24" xfId="0" applyFont="1" applyFill="1" applyBorder="1" applyAlignment="1">
      <alignment horizontal="center" vertical="center"/>
    </xf>
    <xf numFmtId="0" fontId="6" fillId="28" borderId="0" xfId="0" applyFont="1" applyFill="1" applyBorder="1" applyAlignment="1">
      <alignment vertical="center"/>
    </xf>
    <xf numFmtId="0" fontId="6" fillId="28" borderId="55" xfId="0" applyFont="1" applyFill="1" applyBorder="1" applyAlignment="1">
      <alignment vertical="center"/>
    </xf>
    <xf numFmtId="0" fontId="45" fillId="28" borderId="67" xfId="0" applyFont="1" applyFill="1" applyBorder="1" applyAlignment="1">
      <alignment vertical="center"/>
    </xf>
    <xf numFmtId="0" fontId="8" fillId="28" borderId="56" xfId="0" applyFont="1" applyFill="1" applyBorder="1" applyAlignment="1">
      <alignment horizontal="center" vertical="center" wrapText="1"/>
    </xf>
    <xf numFmtId="0" fontId="8" fillId="28" borderId="42" xfId="0" applyFont="1" applyFill="1" applyBorder="1" applyAlignment="1">
      <alignment horizontal="center" vertical="center" wrapText="1"/>
    </xf>
    <xf numFmtId="0" fontId="8" fillId="28" borderId="12" xfId="0" applyFont="1" applyFill="1" applyBorder="1" applyAlignment="1">
      <alignment horizontal="center" vertical="center" wrapText="1"/>
    </xf>
    <xf numFmtId="0" fontId="45" fillId="28" borderId="0" xfId="0" applyFont="1" applyFill="1" applyBorder="1" applyAlignment="1">
      <alignment vertical="center"/>
    </xf>
    <xf numFmtId="0" fontId="8" fillId="28" borderId="44" xfId="0" applyFont="1" applyFill="1" applyBorder="1" applyAlignment="1">
      <alignment horizontal="center" vertical="center" wrapText="1"/>
    </xf>
    <xf numFmtId="3" fontId="8" fillId="28" borderId="56" xfId="0" applyNumberFormat="1" applyFont="1" applyFill="1" applyBorder="1" applyAlignment="1">
      <alignment horizontal="center" vertical="center"/>
    </xf>
    <xf numFmtId="168" fontId="8" fillId="28" borderId="42" xfId="0" applyNumberFormat="1" applyFont="1" applyFill="1" applyBorder="1" applyAlignment="1">
      <alignment horizontal="center" vertical="center"/>
    </xf>
    <xf numFmtId="168" fontId="8" fillId="28" borderId="12" xfId="0" applyNumberFormat="1" applyFont="1" applyFill="1" applyBorder="1" applyAlignment="1">
      <alignment horizontal="center" vertical="center"/>
    </xf>
    <xf numFmtId="168" fontId="8" fillId="28" borderId="44" xfId="0" applyNumberFormat="1" applyFont="1" applyFill="1" applyBorder="1" applyAlignment="1">
      <alignment horizontal="center" vertical="center"/>
    </xf>
    <xf numFmtId="3" fontId="8" fillId="28" borderId="21" xfId="0" applyNumberFormat="1" applyFont="1" applyFill="1" applyBorder="1" applyAlignment="1">
      <alignment horizontal="center" vertical="center"/>
    </xf>
    <xf numFmtId="168" fontId="8" fillId="28" borderId="21" xfId="0" applyNumberFormat="1" applyFont="1" applyFill="1" applyBorder="1" applyAlignment="1">
      <alignment horizontal="center" vertical="center"/>
    </xf>
    <xf numFmtId="168" fontId="8" fillId="28" borderId="24" xfId="0" applyNumberFormat="1" applyFont="1" applyFill="1" applyBorder="1" applyAlignment="1">
      <alignment horizontal="center" vertical="center"/>
    </xf>
    <xf numFmtId="0" fontId="27" fillId="11" borderId="0" xfId="0" applyFont="1" applyFill="1" applyAlignment="1">
      <alignment vertical="center" wrapText="1"/>
    </xf>
    <xf numFmtId="168" fontId="27" fillId="0" borderId="69" xfId="0" applyNumberFormat="1" applyFont="1" applyFill="1" applyBorder="1" applyAlignment="1" applyProtection="1">
      <alignment horizontal="center" vertical="center"/>
      <protection locked="0"/>
    </xf>
    <xf numFmtId="168" fontId="27" fillId="0" borderId="70" xfId="0" applyNumberFormat="1" applyFont="1" applyFill="1" applyBorder="1" applyAlignment="1" applyProtection="1">
      <alignment horizontal="center" vertical="center"/>
      <protection locked="0"/>
    </xf>
    <xf numFmtId="0" fontId="27" fillId="0" borderId="71" xfId="0" applyFont="1" applyFill="1" applyBorder="1" applyAlignment="1">
      <alignment vertical="center" wrapText="1"/>
    </xf>
    <xf numFmtId="0" fontId="27" fillId="0" borderId="0" xfId="0" applyFont="1" applyFill="1" applyAlignment="1">
      <alignment vertical="center" wrapText="1"/>
    </xf>
    <xf numFmtId="0" fontId="4" fillId="0" borderId="72" xfId="0" applyFont="1" applyFill="1" applyBorder="1" applyAlignment="1" applyProtection="1">
      <alignment vertical="center"/>
      <protection locked="0"/>
    </xf>
    <xf numFmtId="169" fontId="6" fillId="0" borderId="73" xfId="0" applyNumberFormat="1" applyFont="1" applyFill="1" applyBorder="1" applyAlignment="1" applyProtection="1">
      <alignment vertical="center" wrapText="1"/>
      <protection locked="0"/>
    </xf>
    <xf numFmtId="169" fontId="6" fillId="0" borderId="71" xfId="0" applyNumberFormat="1" applyFont="1" applyFill="1" applyBorder="1" applyAlignment="1" applyProtection="1">
      <alignment vertical="center" wrapText="1"/>
      <protection locked="0"/>
    </xf>
    <xf numFmtId="169" fontId="6" fillId="0" borderId="0" xfId="0" applyNumberFormat="1" applyFont="1" applyAlignment="1" applyProtection="1">
      <alignment vertical="center" wrapText="1"/>
      <protection locked="0"/>
    </xf>
    <xf numFmtId="169" fontId="6" fillId="0" borderId="74" xfId="0" applyNumberFormat="1" applyFont="1" applyFill="1" applyBorder="1" applyAlignment="1" applyProtection="1">
      <alignment vertical="center" wrapText="1"/>
      <protection locked="0"/>
    </xf>
    <xf numFmtId="0" fontId="0" fillId="29" borderId="0" xfId="0" applyFill="1" applyBorder="1" applyAlignment="1">
      <alignment/>
    </xf>
    <xf numFmtId="0" fontId="4" fillId="29" borderId="0" xfId="0" applyFont="1" applyFill="1" applyBorder="1" applyAlignment="1">
      <alignment/>
    </xf>
    <xf numFmtId="0" fontId="0" fillId="29" borderId="0" xfId="0" applyFill="1" applyBorder="1" applyAlignment="1">
      <alignment horizontal="left"/>
    </xf>
    <xf numFmtId="0" fontId="0" fillId="29" borderId="0" xfId="0" applyFont="1" applyFill="1" applyBorder="1" applyAlignment="1">
      <alignment horizontal="center"/>
    </xf>
    <xf numFmtId="0" fontId="0" fillId="29" borderId="0" xfId="0" applyFont="1" applyFill="1" applyBorder="1" applyAlignment="1">
      <alignment/>
    </xf>
    <xf numFmtId="0" fontId="4" fillId="20" borderId="0" xfId="0" applyFont="1" applyFill="1" applyBorder="1" applyAlignment="1">
      <alignment horizontal="center"/>
    </xf>
    <xf numFmtId="0" fontId="4" fillId="20" borderId="0" xfId="0" applyFont="1" applyFill="1" applyBorder="1" applyAlignment="1">
      <alignment horizontal="left"/>
    </xf>
    <xf numFmtId="0" fontId="4" fillId="20" borderId="14" xfId="0" applyFont="1" applyFill="1" applyBorder="1" applyAlignment="1">
      <alignment horizontal="left"/>
    </xf>
    <xf numFmtId="0" fontId="0" fillId="20" borderId="0" xfId="0" applyFont="1" applyFill="1" applyBorder="1" applyAlignment="1">
      <alignment horizontal="center"/>
    </xf>
    <xf numFmtId="0" fontId="4" fillId="22" borderId="14" xfId="0" applyFont="1" applyFill="1" applyBorder="1" applyAlignment="1">
      <alignment horizontal="left"/>
    </xf>
    <xf numFmtId="0" fontId="1" fillId="27" borderId="14" xfId="0" applyFont="1" applyFill="1" applyBorder="1" applyAlignment="1">
      <alignment horizontal="center"/>
    </xf>
    <xf numFmtId="0" fontId="1" fillId="32" borderId="14" xfId="0" applyFont="1" applyFill="1" applyBorder="1" applyAlignment="1">
      <alignment horizontal="center"/>
    </xf>
    <xf numFmtId="0" fontId="1" fillId="28" borderId="14" xfId="0" applyFont="1" applyFill="1" applyBorder="1" applyAlignment="1">
      <alignment horizontal="center"/>
    </xf>
    <xf numFmtId="0" fontId="0" fillId="17" borderId="43" xfId="0" applyFill="1" applyBorder="1" applyAlignment="1">
      <alignment vertical="center"/>
    </xf>
    <xf numFmtId="0" fontId="0" fillId="17" borderId="0" xfId="0" applyFill="1" applyAlignment="1">
      <alignment vertical="center"/>
    </xf>
    <xf numFmtId="0" fontId="8" fillId="17" borderId="75" xfId="0" applyFont="1" applyFill="1" applyBorder="1" applyAlignment="1">
      <alignment vertical="center"/>
    </xf>
    <xf numFmtId="0" fontId="45" fillId="17" borderId="76" xfId="0" applyFont="1" applyFill="1" applyBorder="1" applyAlignment="1">
      <alignment vertical="center"/>
    </xf>
    <xf numFmtId="0" fontId="45" fillId="17" borderId="77" xfId="0" applyFont="1" applyFill="1" applyBorder="1" applyAlignment="1">
      <alignment horizontal="center" vertical="center"/>
    </xf>
    <xf numFmtId="0" fontId="6" fillId="17" borderId="76" xfId="0" applyFont="1" applyFill="1" applyBorder="1" applyAlignment="1">
      <alignment vertical="center"/>
    </xf>
    <xf numFmtId="0" fontId="6" fillId="17" borderId="78" xfId="0" applyFont="1" applyFill="1" applyBorder="1" applyAlignment="1">
      <alignment vertical="center"/>
    </xf>
    <xf numFmtId="0" fontId="0" fillId="17" borderId="78" xfId="0" applyFill="1" applyBorder="1" applyAlignment="1">
      <alignment vertical="center"/>
    </xf>
    <xf numFmtId="0" fontId="0" fillId="17" borderId="0" xfId="0" applyFill="1" applyBorder="1" applyAlignment="1">
      <alignment vertical="center"/>
    </xf>
    <xf numFmtId="0" fontId="0" fillId="17" borderId="26" xfId="0" applyFill="1" applyBorder="1" applyAlignment="1">
      <alignment vertical="center"/>
    </xf>
    <xf numFmtId="0" fontId="4" fillId="17" borderId="43" xfId="0" applyFont="1" applyFill="1" applyBorder="1" applyAlignment="1">
      <alignment vertical="center"/>
    </xf>
    <xf numFmtId="0" fontId="8" fillId="17" borderId="79" xfId="0" applyFont="1" applyFill="1" applyBorder="1" applyAlignment="1">
      <alignment horizontal="center" vertical="center" wrapText="1"/>
    </xf>
    <xf numFmtId="0" fontId="8" fillId="17" borderId="80" xfId="0" applyFont="1" applyFill="1" applyBorder="1" applyAlignment="1">
      <alignment horizontal="center" vertical="center" wrapText="1"/>
    </xf>
    <xf numFmtId="0" fontId="45" fillId="17" borderId="13" xfId="0" applyFont="1" applyFill="1" applyBorder="1" applyAlignment="1">
      <alignment vertical="center"/>
    </xf>
    <xf numFmtId="0" fontId="9" fillId="17" borderId="13" xfId="0" applyFont="1" applyFill="1" applyBorder="1" applyAlignment="1">
      <alignment vertical="center"/>
    </xf>
    <xf numFmtId="0" fontId="4" fillId="17" borderId="0" xfId="0" applyFont="1" applyFill="1" applyAlignment="1">
      <alignment vertical="center" wrapText="1"/>
    </xf>
    <xf numFmtId="3" fontId="8" fillId="17" borderId="79" xfId="0" applyNumberFormat="1" applyFont="1" applyFill="1" applyBorder="1" applyAlignment="1">
      <alignment horizontal="center" vertical="center"/>
    </xf>
    <xf numFmtId="168" fontId="8" fillId="17" borderId="79" xfId="0" applyNumberFormat="1" applyFont="1" applyFill="1" applyBorder="1" applyAlignment="1">
      <alignment horizontal="center" vertical="center"/>
    </xf>
    <xf numFmtId="0" fontId="27" fillId="17" borderId="0" xfId="0" applyFont="1" applyFill="1" applyAlignment="1">
      <alignment vertical="center" wrapText="1"/>
    </xf>
    <xf numFmtId="168" fontId="8" fillId="17" borderId="69" xfId="0" applyNumberFormat="1" applyFont="1" applyFill="1" applyBorder="1" applyAlignment="1">
      <alignment horizontal="center" vertical="center"/>
    </xf>
    <xf numFmtId="0" fontId="1" fillId="17" borderId="42" xfId="0" applyFont="1" applyFill="1" applyBorder="1" applyAlignment="1">
      <alignment horizontal="center" vertical="center" wrapText="1"/>
    </xf>
    <xf numFmtId="3" fontId="8" fillId="17" borderId="21" xfId="0" applyNumberFormat="1" applyFont="1" applyFill="1" applyBorder="1" applyAlignment="1">
      <alignment horizontal="center" vertical="center"/>
    </xf>
    <xf numFmtId="168" fontId="8" fillId="17" borderId="21" xfId="0" applyNumberFormat="1" applyFont="1" applyFill="1" applyBorder="1" applyAlignment="1">
      <alignment horizontal="center" vertical="center"/>
    </xf>
    <xf numFmtId="168" fontId="8" fillId="17" borderId="81" xfId="0" applyNumberFormat="1" applyFont="1" applyFill="1" applyBorder="1" applyAlignment="1">
      <alignment horizontal="center" vertical="center"/>
    </xf>
    <xf numFmtId="0" fontId="8" fillId="17" borderId="82" xfId="0" applyFont="1" applyFill="1" applyBorder="1" applyAlignment="1">
      <alignment horizontal="center" vertical="center" wrapText="1"/>
    </xf>
    <xf numFmtId="168" fontId="8" fillId="17" borderId="0" xfId="0" applyNumberFormat="1" applyFont="1" applyFill="1" applyBorder="1" applyAlignment="1">
      <alignment horizontal="center" vertical="center"/>
    </xf>
    <xf numFmtId="0" fontId="1" fillId="17" borderId="12" xfId="0" applyFont="1" applyFill="1" applyBorder="1" applyAlignment="1">
      <alignment horizontal="center" vertical="center" wrapText="1"/>
    </xf>
    <xf numFmtId="0" fontId="0" fillId="17" borderId="66" xfId="0" applyFill="1" applyBorder="1" applyAlignment="1">
      <alignment vertical="center"/>
    </xf>
    <xf numFmtId="0" fontId="0" fillId="0" borderId="83" xfId="0" applyBorder="1" applyAlignment="1" applyProtection="1">
      <alignment/>
      <protection locked="0"/>
    </xf>
    <xf numFmtId="0" fontId="0" fillId="0" borderId="84" xfId="0" applyBorder="1" applyAlignment="1" applyProtection="1">
      <alignment/>
      <protection locked="0"/>
    </xf>
    <xf numFmtId="3" fontId="0" fillId="0" borderId="85" xfId="0" applyNumberFormat="1" applyBorder="1" applyAlignment="1" applyProtection="1">
      <alignment/>
      <protection locked="0"/>
    </xf>
    <xf numFmtId="0" fontId="0" fillId="0" borderId="84" xfId="0" applyBorder="1" applyAlignment="1" applyProtection="1">
      <alignment shrinkToFit="1"/>
      <protection locked="0"/>
    </xf>
    <xf numFmtId="1" fontId="7" fillId="20" borderId="84" xfId="0" applyNumberFormat="1" applyFont="1" applyFill="1" applyBorder="1" applyAlignment="1">
      <alignment/>
    </xf>
    <xf numFmtId="169" fontId="0" fillId="0" borderId="84" xfId="0" applyNumberFormat="1" applyFont="1" applyFill="1" applyBorder="1" applyAlignment="1" applyProtection="1">
      <alignment/>
      <protection locked="0"/>
    </xf>
    <xf numFmtId="169" fontId="7" fillId="25" borderId="84" xfId="0" applyNumberFormat="1" applyFont="1" applyFill="1" applyBorder="1" applyAlignment="1" applyProtection="1">
      <alignment/>
      <protection/>
    </xf>
    <xf numFmtId="169" fontId="7" fillId="25" borderId="86" xfId="0" applyNumberFormat="1" applyFont="1" applyFill="1" applyBorder="1" applyAlignment="1" applyProtection="1">
      <alignment/>
      <protection/>
    </xf>
    <xf numFmtId="0" fontId="1" fillId="17" borderId="14" xfId="0" applyFont="1" applyFill="1" applyBorder="1" applyAlignment="1">
      <alignment horizontal="center"/>
    </xf>
    <xf numFmtId="0" fontId="4" fillId="22" borderId="14" xfId="0" applyFont="1" applyFill="1" applyBorder="1" applyAlignment="1">
      <alignment horizontal="center"/>
    </xf>
    <xf numFmtId="0" fontId="0" fillId="20" borderId="87" xfId="0" applyFill="1" applyBorder="1" applyAlignment="1">
      <alignment/>
    </xf>
    <xf numFmtId="0" fontId="0" fillId="20" borderId="88" xfId="0" applyFill="1" applyBorder="1" applyAlignment="1">
      <alignment/>
    </xf>
    <xf numFmtId="0" fontId="0" fillId="20" borderId="89" xfId="0" applyFill="1" applyBorder="1" applyAlignment="1">
      <alignment/>
    </xf>
    <xf numFmtId="0" fontId="0" fillId="20" borderId="90" xfId="0" applyFill="1" applyBorder="1" applyAlignment="1">
      <alignment/>
    </xf>
    <xf numFmtId="0" fontId="4" fillId="20" borderId="90" xfId="0" applyFont="1" applyFill="1" applyBorder="1" applyAlignment="1">
      <alignment/>
    </xf>
    <xf numFmtId="0" fontId="0" fillId="20" borderId="90" xfId="0" applyFont="1" applyFill="1" applyBorder="1" applyAlignment="1">
      <alignment/>
    </xf>
    <xf numFmtId="0" fontId="4" fillId="20" borderId="89" xfId="0" applyFont="1" applyFill="1" applyBorder="1" applyAlignment="1">
      <alignment/>
    </xf>
    <xf numFmtId="0" fontId="0" fillId="20" borderId="91" xfId="0" applyFill="1" applyBorder="1" applyAlignment="1">
      <alignment/>
    </xf>
    <xf numFmtId="0" fontId="4" fillId="20" borderId="92" xfId="0" applyFont="1" applyFill="1" applyBorder="1" applyAlignment="1">
      <alignment horizontal="left"/>
    </xf>
    <xf numFmtId="0" fontId="0" fillId="20" borderId="92" xfId="0" applyFont="1" applyFill="1" applyBorder="1" applyAlignment="1">
      <alignment horizontal="center"/>
    </xf>
    <xf numFmtId="0" fontId="0" fillId="20" borderId="93" xfId="0" applyFont="1" applyFill="1" applyBorder="1" applyAlignment="1">
      <alignment/>
    </xf>
    <xf numFmtId="0" fontId="0" fillId="22" borderId="14" xfId="0" applyFont="1" applyFill="1" applyBorder="1" applyAlignment="1">
      <alignment horizontal="left"/>
    </xf>
    <xf numFmtId="3" fontId="0" fillId="0" borderId="14" xfId="0" applyNumberFormat="1" applyFont="1" applyFill="1" applyBorder="1" applyAlignment="1">
      <alignment horizontal="center"/>
    </xf>
    <xf numFmtId="168" fontId="0" fillId="0" borderId="14" xfId="0" applyNumberFormat="1" applyFont="1" applyFill="1" applyBorder="1" applyAlignment="1">
      <alignment horizontal="center"/>
    </xf>
    <xf numFmtId="172" fontId="0" fillId="20" borderId="0" xfId="0" applyNumberFormat="1" applyFont="1" applyFill="1" applyBorder="1" applyAlignment="1">
      <alignment horizontal="center"/>
    </xf>
    <xf numFmtId="172" fontId="0" fillId="20" borderId="92" xfId="0" applyNumberFormat="1" applyFont="1" applyFill="1" applyBorder="1" applyAlignment="1">
      <alignment horizontal="center"/>
    </xf>
    <xf numFmtId="0" fontId="0" fillId="20" borderId="0" xfId="0" applyFill="1" applyBorder="1" applyAlignment="1">
      <alignment horizontal="center"/>
    </xf>
    <xf numFmtId="0" fontId="0" fillId="29" borderId="0" xfId="0" applyFill="1" applyBorder="1" applyAlignment="1">
      <alignment horizontal="center"/>
    </xf>
    <xf numFmtId="168" fontId="0" fillId="20" borderId="0" xfId="0" applyNumberFormat="1" applyFont="1" applyFill="1" applyBorder="1" applyAlignment="1">
      <alignment horizontal="center"/>
    </xf>
    <xf numFmtId="49" fontId="4" fillId="0" borderId="94" xfId="0" applyNumberFormat="1" applyFont="1" applyBorder="1" applyAlignment="1">
      <alignment horizontal="center" vertical="center"/>
    </xf>
    <xf numFmtId="0" fontId="10" fillId="25" borderId="95" xfId="0" applyFont="1" applyFill="1" applyBorder="1" applyAlignment="1">
      <alignment horizontal="center" vertical="center" textRotation="90" wrapText="1" shrinkToFit="1"/>
    </xf>
    <xf numFmtId="0" fontId="0" fillId="0" borderId="94" xfId="0" applyBorder="1" applyAlignment="1">
      <alignment vertical="center"/>
    </xf>
    <xf numFmtId="49" fontId="4" fillId="0" borderId="41" xfId="0" applyNumberFormat="1" applyFont="1" applyFill="1" applyBorder="1" applyAlignment="1" applyProtection="1">
      <alignment horizontal="center" vertical="center"/>
      <protection locked="0"/>
    </xf>
    <xf numFmtId="0" fontId="49" fillId="20" borderId="0" xfId="0" applyFont="1" applyFill="1" applyBorder="1" applyAlignment="1">
      <alignment horizontal="center"/>
    </xf>
    <xf numFmtId="0" fontId="49" fillId="20" borderId="0" xfId="0" applyFont="1" applyFill="1" applyBorder="1" applyAlignment="1">
      <alignment/>
    </xf>
    <xf numFmtId="0" fontId="0" fillId="20" borderId="0" xfId="0" applyFill="1" applyBorder="1" applyAlignment="1">
      <alignment/>
    </xf>
    <xf numFmtId="165" fontId="4" fillId="0" borderId="41" xfId="0" applyNumberFormat="1" applyFont="1" applyFill="1" applyBorder="1" applyAlignment="1" applyProtection="1">
      <alignment horizontal="center" vertical="center"/>
      <protection locked="0"/>
    </xf>
    <xf numFmtId="0" fontId="4" fillId="0" borderId="94" xfId="0" applyFont="1" applyBorder="1" applyAlignment="1">
      <alignment horizontal="center" vertical="center"/>
    </xf>
    <xf numFmtId="0" fontId="8" fillId="25" borderId="41" xfId="0" applyFont="1" applyFill="1" applyBorder="1" applyAlignment="1">
      <alignment horizontal="center" vertical="center"/>
    </xf>
    <xf numFmtId="0" fontId="0" fillId="0" borderId="21" xfId="0" applyBorder="1" applyAlignment="1">
      <alignment horizontal="center" vertical="center"/>
    </xf>
    <xf numFmtId="165" fontId="1" fillId="25" borderId="41" xfId="0" applyNumberFormat="1" applyFont="1" applyFill="1" applyBorder="1" applyAlignment="1">
      <alignment horizontal="center" vertical="center"/>
    </xf>
    <xf numFmtId="0" fontId="4" fillId="0" borderId="21" xfId="0" applyFont="1" applyBorder="1" applyAlignment="1">
      <alignment vertical="center"/>
    </xf>
    <xf numFmtId="0" fontId="10" fillId="24" borderId="96" xfId="0" applyFont="1" applyFill="1" applyBorder="1" applyAlignment="1">
      <alignment horizontal="center" vertical="center" textRotation="90"/>
    </xf>
    <xf numFmtId="0" fontId="10" fillId="24" borderId="43" xfId="0" applyFont="1" applyFill="1" applyBorder="1" applyAlignment="1">
      <alignment horizontal="center" vertical="center" textRotation="90"/>
    </xf>
    <xf numFmtId="0" fontId="10" fillId="24" borderId="97" xfId="0" applyFont="1" applyFill="1" applyBorder="1" applyAlignment="1">
      <alignment horizontal="center" vertical="center" textRotation="90"/>
    </xf>
    <xf numFmtId="0" fontId="4" fillId="0" borderId="12" xfId="0" applyFont="1" applyFill="1" applyBorder="1" applyAlignment="1" applyProtection="1">
      <alignment horizontal="center" vertical="center"/>
      <protection locked="0"/>
    </xf>
    <xf numFmtId="0" fontId="8" fillId="25" borderId="12" xfId="0" applyFont="1" applyFill="1" applyBorder="1" applyAlignment="1">
      <alignment horizontal="center" vertical="center"/>
    </xf>
    <xf numFmtId="0" fontId="10" fillId="25" borderId="98" xfId="0" applyFont="1" applyFill="1" applyBorder="1" applyAlignment="1">
      <alignment horizontal="center" vertical="center" textRotation="90" wrapText="1" shrinkToFit="1"/>
    </xf>
    <xf numFmtId="0" fontId="10" fillId="25" borderId="25" xfId="0" applyFont="1" applyFill="1" applyBorder="1" applyAlignment="1">
      <alignment horizontal="center" vertical="center" textRotation="90" wrapText="1" shrinkToFit="1"/>
    </xf>
    <xf numFmtId="0" fontId="0" fillId="0" borderId="21" xfId="0" applyBorder="1" applyAlignment="1">
      <alignment vertical="center"/>
    </xf>
    <xf numFmtId="0" fontId="0" fillId="0" borderId="42" xfId="0" applyBorder="1" applyAlignment="1">
      <alignment vertical="center"/>
    </xf>
    <xf numFmtId="0" fontId="4" fillId="0" borderId="42" xfId="0" applyFont="1" applyBorder="1" applyAlignment="1">
      <alignment vertical="center"/>
    </xf>
    <xf numFmtId="0" fontId="10" fillId="27" borderId="43" xfId="0" applyFont="1" applyFill="1" applyBorder="1" applyAlignment="1">
      <alignment horizontal="center" vertical="center" textRotation="90"/>
    </xf>
    <xf numFmtId="0" fontId="10" fillId="27" borderId="97" xfId="0" applyFont="1" applyFill="1" applyBorder="1" applyAlignment="1">
      <alignment horizontal="center" vertical="center" textRotation="90"/>
    </xf>
    <xf numFmtId="0" fontId="10" fillId="25" borderId="99" xfId="0" applyFont="1" applyFill="1" applyBorder="1" applyAlignment="1">
      <alignment horizontal="center" vertical="center" textRotation="90" wrapText="1" shrinkToFit="1"/>
    </xf>
    <xf numFmtId="0" fontId="10" fillId="25" borderId="43" xfId="0" applyFont="1" applyFill="1" applyBorder="1" applyAlignment="1">
      <alignment horizontal="center" vertical="center" textRotation="90" wrapText="1" shrinkToFit="1"/>
    </xf>
    <xf numFmtId="0" fontId="10" fillId="25" borderId="100" xfId="0" applyFont="1" applyFill="1" applyBorder="1" applyAlignment="1">
      <alignment horizontal="center" vertical="center" textRotation="90" wrapText="1" shrinkToFit="1"/>
    </xf>
    <xf numFmtId="0" fontId="10" fillId="18" borderId="43" xfId="0" applyFont="1" applyFill="1" applyBorder="1" applyAlignment="1">
      <alignment horizontal="center" vertical="center" textRotation="90"/>
    </xf>
    <xf numFmtId="0" fontId="10" fillId="18" borderId="97" xfId="0" applyFont="1" applyFill="1" applyBorder="1" applyAlignment="1">
      <alignment horizontal="center" vertical="center" textRotation="90"/>
    </xf>
    <xf numFmtId="0" fontId="10" fillId="25" borderId="101" xfId="0" applyFont="1" applyFill="1" applyBorder="1" applyAlignment="1">
      <alignment horizontal="center" vertical="center" textRotation="90" wrapText="1" shrinkToFit="1"/>
    </xf>
    <xf numFmtId="0" fontId="8" fillId="25" borderId="59" xfId="0" applyFont="1" applyFill="1" applyBorder="1" applyAlignment="1">
      <alignment horizontal="center" vertical="center"/>
    </xf>
    <xf numFmtId="0" fontId="0" fillId="0" borderId="13" xfId="0" applyBorder="1" applyAlignment="1">
      <alignment vertical="center"/>
    </xf>
    <xf numFmtId="165" fontId="1" fillId="25" borderId="102" xfId="0" applyNumberFormat="1" applyFont="1" applyFill="1" applyBorder="1" applyAlignment="1">
      <alignment horizontal="center" vertical="center"/>
    </xf>
    <xf numFmtId="0" fontId="4" fillId="0" borderId="103" xfId="0" applyFont="1" applyBorder="1" applyAlignment="1">
      <alignment vertical="center"/>
    </xf>
    <xf numFmtId="0" fontId="4" fillId="0" borderId="41" xfId="0" applyNumberFormat="1" applyFont="1" applyFill="1" applyBorder="1" applyAlignment="1" applyProtection="1">
      <alignment horizontal="center" vertical="center"/>
      <protection locked="0"/>
    </xf>
    <xf numFmtId="0" fontId="4" fillId="0" borderId="94" xfId="0" applyNumberFormat="1" applyFont="1" applyBorder="1" applyAlignment="1">
      <alignment horizontal="center" vertical="center"/>
    </xf>
    <xf numFmtId="0" fontId="10" fillId="28" borderId="43" xfId="0" applyFont="1" applyFill="1" applyBorder="1" applyAlignment="1">
      <alignment horizontal="center" vertical="center" textRotation="90"/>
    </xf>
    <xf numFmtId="0" fontId="10" fillId="28" borderId="97" xfId="0" applyFont="1" applyFill="1" applyBorder="1" applyAlignment="1">
      <alignment horizontal="center" vertical="center" textRotation="90"/>
    </xf>
    <xf numFmtId="0" fontId="10" fillId="25" borderId="104" xfId="0" applyFont="1" applyFill="1" applyBorder="1" applyAlignment="1">
      <alignment horizontal="center" vertical="center" textRotation="90" wrapText="1" shrinkToFit="1"/>
    </xf>
    <xf numFmtId="0" fontId="10" fillId="17" borderId="43" xfId="0" applyFont="1" applyFill="1" applyBorder="1" applyAlignment="1">
      <alignment horizontal="center" vertical="center" textRotation="90"/>
    </xf>
    <xf numFmtId="0" fontId="10" fillId="17" borderId="97" xfId="0" applyFont="1" applyFill="1" applyBorder="1" applyAlignment="1">
      <alignment horizontal="center" vertical="center" textRotation="90"/>
    </xf>
    <xf numFmtId="0" fontId="10" fillId="25" borderId="105" xfId="0" applyFont="1" applyFill="1" applyBorder="1" applyAlignment="1">
      <alignment horizontal="center" vertical="center" textRotation="90" wrapText="1" shrinkToFit="1"/>
    </xf>
    <xf numFmtId="167" fontId="0" fillId="0" borderId="14" xfId="0" applyNumberFormat="1" applyFont="1" applyFill="1" applyBorder="1" applyAlignment="1">
      <alignment horizontal="center"/>
    </xf>
    <xf numFmtId="41" fontId="4" fillId="0" borderId="106" xfId="0" applyNumberFormat="1" applyFont="1" applyFill="1" applyBorder="1" applyAlignment="1" applyProtection="1">
      <alignment horizontal="left"/>
      <protection/>
    </xf>
    <xf numFmtId="41" fontId="4" fillId="0" borderId="107" xfId="0" applyNumberFormat="1" applyFont="1" applyFill="1" applyBorder="1" applyAlignment="1" applyProtection="1">
      <alignment horizontal="left"/>
      <protection/>
    </xf>
    <xf numFmtId="41" fontId="4" fillId="0" borderId="108" xfId="0" applyNumberFormat="1" applyFont="1" applyFill="1" applyBorder="1" applyAlignment="1" applyProtection="1">
      <alignment horizontal="left"/>
      <protection/>
    </xf>
    <xf numFmtId="0" fontId="4" fillId="20" borderId="0" xfId="0" applyFont="1" applyFill="1" applyBorder="1" applyAlignment="1">
      <alignment horizontal="left"/>
    </xf>
    <xf numFmtId="43" fontId="4" fillId="0" borderId="106" xfId="0" applyNumberFormat="1" applyFont="1" applyFill="1" applyBorder="1" applyAlignment="1">
      <alignment horizontal="left"/>
    </xf>
    <xf numFmtId="43" fontId="4" fillId="0" borderId="107" xfId="0" applyNumberFormat="1" applyFont="1" applyFill="1" applyBorder="1" applyAlignment="1">
      <alignment horizontal="left"/>
    </xf>
    <xf numFmtId="43" fontId="0" fillId="0" borderId="108" xfId="0" applyNumberFormat="1" applyBorder="1" applyAlignment="1">
      <alignment/>
    </xf>
    <xf numFmtId="0" fontId="47" fillId="20" borderId="0" xfId="0" applyFont="1" applyFill="1" applyBorder="1" applyAlignment="1">
      <alignment horizontal="center"/>
    </xf>
    <xf numFmtId="0" fontId="48" fillId="0" borderId="0" xfId="0" applyFont="1" applyBorder="1" applyAlignment="1">
      <alignment/>
    </xf>
    <xf numFmtId="0" fontId="49" fillId="0" borderId="106" xfId="0" applyFont="1" applyFill="1" applyBorder="1" applyAlignment="1">
      <alignment horizontal="center"/>
    </xf>
    <xf numFmtId="0" fontId="49" fillId="0" borderId="107" xfId="0" applyFont="1" applyFill="1" applyBorder="1" applyAlignment="1">
      <alignment horizontal="center"/>
    </xf>
    <xf numFmtId="0" fontId="49" fillId="0" borderId="107" xfId="0" applyFont="1" applyFill="1" applyBorder="1" applyAlignment="1">
      <alignment/>
    </xf>
    <xf numFmtId="0" fontId="49" fillId="0" borderId="108" xfId="0" applyFont="1" applyFill="1" applyBorder="1" applyAlignment="1">
      <alignment/>
    </xf>
    <xf numFmtId="0" fontId="1" fillId="27" borderId="14" xfId="0" applyFont="1" applyFill="1" applyBorder="1" applyAlignment="1">
      <alignment horizontal="center"/>
    </xf>
    <xf numFmtId="0" fontId="1" fillId="32" borderId="14" xfId="0" applyFont="1" applyFill="1" applyBorder="1" applyAlignment="1">
      <alignment horizontal="center"/>
    </xf>
    <xf numFmtId="0" fontId="1" fillId="28" borderId="14" xfId="0" applyFont="1" applyFill="1" applyBorder="1" applyAlignment="1">
      <alignment horizontal="center"/>
    </xf>
    <xf numFmtId="0" fontId="1" fillId="17" borderId="14" xfId="0" applyFont="1" applyFill="1" applyBorder="1" applyAlignment="1">
      <alignment horizontal="center"/>
    </xf>
    <xf numFmtId="0" fontId="4" fillId="22" borderId="14" xfId="0" applyFont="1" applyFill="1" applyBorder="1" applyAlignment="1">
      <alignment horizontal="center"/>
    </xf>
    <xf numFmtId="168" fontId="0" fillId="0" borderId="14" xfId="0" applyNumberFormat="1" applyFont="1" applyFill="1" applyBorder="1" applyAlignment="1">
      <alignment horizontal="center"/>
    </xf>
    <xf numFmtId="168" fontId="1" fillId="17" borderId="14" xfId="0" applyNumberFormat="1" applyFont="1" applyFill="1" applyBorder="1" applyAlignment="1">
      <alignment horizontal="center"/>
    </xf>
    <xf numFmtId="168" fontId="4" fillId="22" borderId="14" xfId="0" applyNumberFormat="1" applyFont="1" applyFill="1" applyBorder="1" applyAlignment="1">
      <alignment horizontal="center"/>
    </xf>
    <xf numFmtId="172" fontId="0" fillId="0" borderId="14" xfId="0" applyNumberFormat="1" applyFont="1" applyFill="1" applyBorder="1" applyAlignment="1">
      <alignment horizontal="center"/>
    </xf>
    <xf numFmtId="172" fontId="1" fillId="24" borderId="14" xfId="0" applyNumberFormat="1" applyFont="1" applyFill="1" applyBorder="1" applyAlignment="1">
      <alignment horizontal="center"/>
    </xf>
    <xf numFmtId="168" fontId="1" fillId="27" borderId="14" xfId="0" applyNumberFormat="1" applyFont="1" applyFill="1" applyBorder="1" applyAlignment="1">
      <alignment horizontal="center"/>
    </xf>
    <xf numFmtId="168" fontId="1" fillId="32" borderId="14" xfId="0" applyNumberFormat="1" applyFont="1" applyFill="1" applyBorder="1" applyAlignment="1">
      <alignment horizontal="center"/>
    </xf>
    <xf numFmtId="168" fontId="1" fillId="28" borderId="14" xfId="0" applyNumberFormat="1" applyFont="1" applyFill="1" applyBorder="1" applyAlignment="1">
      <alignment horizontal="center"/>
    </xf>
    <xf numFmtId="0" fontId="47" fillId="20" borderId="109" xfId="0" applyFont="1" applyFill="1" applyBorder="1" applyAlignment="1">
      <alignment horizontal="center"/>
    </xf>
    <xf numFmtId="0" fontId="48" fillId="0" borderId="109" xfId="0" applyFont="1" applyBorder="1" applyAlignment="1">
      <alignment/>
    </xf>
    <xf numFmtId="0" fontId="1" fillId="24" borderId="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jects\AER\New%20AER%20Drafts\EST%20-%20AER%20DRAFT%204.6.06%20(te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pport Funds Yr1"/>
      <sheetName val="Tonnage Yr1"/>
      <sheetName val="Beneficiary Summary Yr1"/>
      <sheetName val="Price List"/>
      <sheetName val="ExecSum"/>
    </sheetNames>
    <sheetDataSet>
      <sheetData sheetId="3">
        <row r="5">
          <cell r="A5" t="str">
            <v>Barley, Blk</v>
          </cell>
          <cell r="C5">
            <v>115</v>
          </cell>
        </row>
        <row r="6">
          <cell r="A6" t="str">
            <v>Barley, Steel Cut, bagged</v>
          </cell>
          <cell r="C6">
            <v>180</v>
          </cell>
        </row>
        <row r="7">
          <cell r="A7" t="str">
            <v>Beans, Bk </v>
          </cell>
          <cell r="C7">
            <v>180</v>
          </cell>
        </row>
        <row r="8">
          <cell r="A8" t="str">
            <v>Beans, GN</v>
          </cell>
          <cell r="C8">
            <v>180</v>
          </cell>
        </row>
        <row r="9">
          <cell r="A9" t="str">
            <v>Beans, Kidney, (dark&amp;light)</v>
          </cell>
          <cell r="C9">
            <v>180</v>
          </cell>
        </row>
        <row r="10">
          <cell r="A10" t="str">
            <v>Beans, Navy</v>
          </cell>
          <cell r="C10">
            <v>180</v>
          </cell>
        </row>
        <row r="11">
          <cell r="A11" t="str">
            <v>Beans, Pinto </v>
          </cell>
          <cell r="C11">
            <v>180</v>
          </cell>
        </row>
        <row r="12">
          <cell r="A12" t="str">
            <v>Beans, Red </v>
          </cell>
          <cell r="C12">
            <v>180</v>
          </cell>
        </row>
        <row r="13">
          <cell r="A13" t="str">
            <v>Buckwheat - Wheat blend</v>
          </cell>
          <cell r="C13">
            <v>180</v>
          </cell>
        </row>
        <row r="14">
          <cell r="A14" t="str">
            <v>Buckwheat Groats</v>
          </cell>
          <cell r="C14">
            <v>180</v>
          </cell>
        </row>
        <row r="15">
          <cell r="A15" t="str">
            <v>Buckwheat Supreme Flour</v>
          </cell>
          <cell r="C15">
            <v>180</v>
          </cell>
        </row>
        <row r="16">
          <cell r="A16" t="str">
            <v>Bulgur </v>
          </cell>
          <cell r="C16">
            <v>180</v>
          </cell>
        </row>
        <row r="17">
          <cell r="A17" t="str">
            <v>Bulgur - SF</v>
          </cell>
          <cell r="C17">
            <v>180</v>
          </cell>
        </row>
        <row r="18">
          <cell r="A18" t="str">
            <v>CDSO</v>
          </cell>
          <cell r="C18">
            <v>115</v>
          </cell>
        </row>
        <row r="19">
          <cell r="A19" t="str">
            <v>Chickpeas</v>
          </cell>
          <cell r="C19">
            <v>180</v>
          </cell>
        </row>
        <row r="20">
          <cell r="A20" t="str">
            <v>Corn, bagged</v>
          </cell>
          <cell r="C20">
            <v>180</v>
          </cell>
        </row>
        <row r="21">
          <cell r="A21" t="str">
            <v>Corn, Blk</v>
          </cell>
          <cell r="C21">
            <v>115</v>
          </cell>
        </row>
        <row r="22">
          <cell r="A22" t="str">
            <v>Corn, Blk, w/bags*</v>
          </cell>
          <cell r="C22">
            <v>180</v>
          </cell>
        </row>
        <row r="23">
          <cell r="A23" t="str">
            <v>Cornmeal </v>
          </cell>
          <cell r="C23">
            <v>180</v>
          </cell>
        </row>
        <row r="24">
          <cell r="A24" t="str">
            <v>Cornmeal - SF </v>
          </cell>
          <cell r="C24">
            <v>180</v>
          </cell>
        </row>
        <row r="25">
          <cell r="A25" t="str">
            <v>CSB</v>
          </cell>
          <cell r="C25">
            <v>180</v>
          </cell>
        </row>
        <row r="26">
          <cell r="A26" t="str">
            <v>CSM</v>
          </cell>
          <cell r="C26">
            <v>180</v>
          </cell>
        </row>
        <row r="27">
          <cell r="A27" t="str">
            <v>CSMF</v>
          </cell>
          <cell r="C27">
            <v>180</v>
          </cell>
        </row>
        <row r="28">
          <cell r="A28" t="str">
            <v>ICSM</v>
          </cell>
          <cell r="C28">
            <v>180</v>
          </cell>
        </row>
        <row r="29">
          <cell r="A29" t="str">
            <v>Lentils</v>
          </cell>
          <cell r="C29">
            <v>180</v>
          </cell>
        </row>
        <row r="30">
          <cell r="A30" t="str">
            <v>Mainstay 3600</v>
          </cell>
          <cell r="C30">
            <v>180</v>
          </cell>
        </row>
        <row r="31">
          <cell r="A31" t="str">
            <v>Mainstay Complete</v>
          </cell>
          <cell r="C31">
            <v>180</v>
          </cell>
        </row>
        <row r="32">
          <cell r="A32" t="str">
            <v>NFDM</v>
          </cell>
          <cell r="C32">
            <v>180</v>
          </cell>
        </row>
        <row r="33">
          <cell r="A33" t="str">
            <v>Peanut Butter Paste</v>
          </cell>
          <cell r="C33">
            <v>180</v>
          </cell>
        </row>
        <row r="34">
          <cell r="A34" t="str">
            <v>Peas, Green </v>
          </cell>
          <cell r="C34">
            <v>180</v>
          </cell>
        </row>
        <row r="35">
          <cell r="A35" t="str">
            <v>Peas, Split Green </v>
          </cell>
          <cell r="C35">
            <v>180</v>
          </cell>
        </row>
        <row r="36">
          <cell r="A36" t="str">
            <v>Peas, Split Yellow </v>
          </cell>
          <cell r="C36">
            <v>180</v>
          </cell>
        </row>
        <row r="37">
          <cell r="A37" t="str">
            <v>Peas, Yellow </v>
          </cell>
          <cell r="C37">
            <v>180</v>
          </cell>
        </row>
        <row r="38">
          <cell r="A38" t="str">
            <v>Potato, Dehydrated Flakes</v>
          </cell>
          <cell r="C38">
            <v>180</v>
          </cell>
        </row>
        <row r="39">
          <cell r="A39" t="str">
            <v>Raisins (California)</v>
          </cell>
          <cell r="C39">
            <v>180</v>
          </cell>
        </row>
        <row r="40">
          <cell r="A40" t="str">
            <v>Rice, bagged </v>
          </cell>
          <cell r="C40">
            <v>180</v>
          </cell>
        </row>
        <row r="41">
          <cell r="A41" t="str">
            <v>Rice, Blk, w/bags*</v>
          </cell>
          <cell r="C41">
            <v>180</v>
          </cell>
        </row>
        <row r="42">
          <cell r="A42" t="str">
            <v>RiceX</v>
          </cell>
          <cell r="C42">
            <v>180</v>
          </cell>
        </row>
        <row r="43">
          <cell r="A43" t="str">
            <v>Salmon (canned)</v>
          </cell>
          <cell r="C43">
            <v>180</v>
          </cell>
        </row>
        <row r="44">
          <cell r="A44" t="str">
            <v>Sorghum Grits - SF </v>
          </cell>
          <cell r="C44">
            <v>180</v>
          </cell>
        </row>
        <row r="45">
          <cell r="A45" t="str">
            <v>Sorghum, bagged</v>
          </cell>
          <cell r="C45">
            <v>180</v>
          </cell>
        </row>
        <row r="46">
          <cell r="A46" t="str">
            <v>Sorghum, Blk </v>
          </cell>
          <cell r="C46">
            <v>115</v>
          </cell>
        </row>
        <row r="47">
          <cell r="A47" t="str">
            <v>Sorghum, Blk, w/bags*</v>
          </cell>
          <cell r="C47">
            <v>180</v>
          </cell>
        </row>
        <row r="48">
          <cell r="A48" t="str">
            <v>Soy Flour, defatted</v>
          </cell>
          <cell r="C48">
            <v>180</v>
          </cell>
        </row>
        <row r="49">
          <cell r="A49" t="str">
            <v>Soy Protein, concentrate</v>
          </cell>
          <cell r="C49">
            <v>180</v>
          </cell>
        </row>
        <row r="50">
          <cell r="A50" t="str">
            <v>Soy Protein, isolate</v>
          </cell>
          <cell r="C50">
            <v>180</v>
          </cell>
        </row>
        <row r="51">
          <cell r="A51" t="str">
            <v>Soy Protein, textured</v>
          </cell>
          <cell r="C51">
            <v>180</v>
          </cell>
        </row>
        <row r="52">
          <cell r="A52" t="str">
            <v>Soybean meal, Blk</v>
          </cell>
          <cell r="C52">
            <v>180</v>
          </cell>
        </row>
        <row r="53">
          <cell r="A53" t="str">
            <v>Soybeans, bulk</v>
          </cell>
          <cell r="C53">
            <v>115</v>
          </cell>
        </row>
        <row r="54">
          <cell r="A54" t="str">
            <v>Veg. Oil, 208l</v>
          </cell>
          <cell r="C54">
            <v>180</v>
          </cell>
        </row>
        <row r="55">
          <cell r="A55" t="str">
            <v>Veg. Oil, 20l</v>
          </cell>
          <cell r="C55">
            <v>180</v>
          </cell>
        </row>
        <row r="56">
          <cell r="A56" t="str">
            <v>Veg. Oil, 4l </v>
          </cell>
          <cell r="C56">
            <v>180</v>
          </cell>
        </row>
        <row r="57">
          <cell r="A57" t="str">
            <v>Veg. Oil, refined Blk  </v>
          </cell>
          <cell r="C57">
            <v>180</v>
          </cell>
        </row>
        <row r="58">
          <cell r="A58" t="str">
            <v>Veg.Oil,(crude de-gummed)blk</v>
          </cell>
          <cell r="C58">
            <v>180</v>
          </cell>
        </row>
        <row r="59">
          <cell r="A59" t="str">
            <v>Vitameal</v>
          </cell>
          <cell r="C59">
            <v>180</v>
          </cell>
        </row>
        <row r="60">
          <cell r="A60" t="str">
            <v>Wheat Flour, AP</v>
          </cell>
          <cell r="C60">
            <v>180</v>
          </cell>
        </row>
        <row r="61">
          <cell r="A61" t="str">
            <v>Wheat Flour, bread </v>
          </cell>
          <cell r="C61">
            <v>180</v>
          </cell>
        </row>
        <row r="62">
          <cell r="A62" t="str">
            <v>Wheat, HRS, bagged</v>
          </cell>
          <cell r="C62">
            <v>180</v>
          </cell>
        </row>
        <row r="63">
          <cell r="A63" t="str">
            <v>Wheat, HRS, Blk</v>
          </cell>
          <cell r="C63">
            <v>115</v>
          </cell>
        </row>
        <row r="64">
          <cell r="A64" t="str">
            <v>Wheat, HRW, bagged </v>
          </cell>
          <cell r="C64">
            <v>180</v>
          </cell>
        </row>
        <row r="65">
          <cell r="A65" t="str">
            <v>Wheat, HRW, Blk</v>
          </cell>
          <cell r="C65">
            <v>115</v>
          </cell>
        </row>
        <row r="66">
          <cell r="A66" t="str">
            <v>Wheat, HRW, Blk, w/bags*</v>
          </cell>
          <cell r="C66">
            <v>180</v>
          </cell>
        </row>
        <row r="67">
          <cell r="A67" t="str">
            <v>Wheat, HW, bagged</v>
          </cell>
          <cell r="C67">
            <v>180</v>
          </cell>
        </row>
        <row r="68">
          <cell r="A68" t="str">
            <v>Wheat, HW, Blk</v>
          </cell>
          <cell r="C68">
            <v>115</v>
          </cell>
        </row>
        <row r="69">
          <cell r="A69" t="str">
            <v>Wheat, NS, Blk </v>
          </cell>
          <cell r="C69">
            <v>115</v>
          </cell>
        </row>
        <row r="70">
          <cell r="A70" t="str">
            <v>Wheat, NSD, Blk </v>
          </cell>
          <cell r="C70">
            <v>115</v>
          </cell>
        </row>
        <row r="71">
          <cell r="A71" t="str">
            <v>Wheat, Soft, Red, Winter, bagged</v>
          </cell>
          <cell r="C71">
            <v>180</v>
          </cell>
        </row>
        <row r="72">
          <cell r="A72" t="str">
            <v>Wheat, Soft, Red, Winter, Blk</v>
          </cell>
          <cell r="C72">
            <v>115</v>
          </cell>
        </row>
        <row r="73">
          <cell r="A73" t="str">
            <v>Wheat, Soft, White, bagged</v>
          </cell>
          <cell r="C73">
            <v>180</v>
          </cell>
        </row>
        <row r="74">
          <cell r="A74" t="str">
            <v>Wheat, Soft, White, Blk </v>
          </cell>
          <cell r="C74">
            <v>115</v>
          </cell>
        </row>
        <row r="75">
          <cell r="A75" t="str">
            <v>Wheat, Soft, White, Blk, w/bags*</v>
          </cell>
          <cell r="C75">
            <v>180</v>
          </cell>
        </row>
        <row r="76">
          <cell r="A76" t="str">
            <v>WMR</v>
          </cell>
          <cell r="C76">
            <v>180</v>
          </cell>
        </row>
        <row r="77">
          <cell r="A77" t="str">
            <v>WSB</v>
          </cell>
          <cell r="C77">
            <v>180</v>
          </cell>
        </row>
        <row r="78">
          <cell r="A78" t="str">
            <v>WSM</v>
          </cell>
          <cell r="C78">
            <v>180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A207"/>
  <sheetViews>
    <sheetView showGridLines="0" zoomScale="75" zoomScaleNormal="75" zoomScalePageLayoutView="0" workbookViewId="0" topLeftCell="A2">
      <selection activeCell="D2" sqref="D2:E2"/>
    </sheetView>
  </sheetViews>
  <sheetFormatPr defaultColWidth="9.140625" defaultRowHeight="12.75"/>
  <cols>
    <col min="1" max="1" width="11.57421875" style="0" customWidth="1"/>
    <col min="2" max="2" width="26.00390625" style="0" hidden="1" customWidth="1"/>
    <col min="3" max="3" width="29.00390625" style="0" customWidth="1"/>
    <col min="4" max="4" width="28.28125" style="0" customWidth="1"/>
    <col min="5" max="5" width="19.57421875" style="0" hidden="1" customWidth="1"/>
    <col min="6" max="6" width="27.140625" style="0" customWidth="1"/>
    <col min="7" max="7" width="19.57421875" style="0" customWidth="1"/>
    <col min="8" max="8" width="19.7109375" style="0" hidden="1" customWidth="1"/>
    <col min="9" max="9" width="22.8515625" style="0" customWidth="1"/>
    <col min="10" max="10" width="16.421875" style="0" hidden="1" customWidth="1"/>
    <col min="11" max="11" width="20.8515625" style="0" customWidth="1"/>
    <col min="12" max="12" width="12.57421875" style="0" hidden="1" customWidth="1"/>
    <col min="13" max="13" width="15.421875" style="0" customWidth="1"/>
    <col min="14" max="14" width="19.140625" style="0" customWidth="1"/>
    <col min="15" max="15" width="13.57421875" style="0" customWidth="1"/>
    <col min="16" max="16" width="16.57421875" style="0" customWidth="1"/>
  </cols>
  <sheetData>
    <row r="1" spans="1:16" s="19" customFormat="1" ht="24.75" customHeight="1" hidden="1" thickBot="1">
      <c r="A1" s="111"/>
      <c r="C1" s="87" t="s">
        <v>144</v>
      </c>
      <c r="D1" s="20"/>
      <c r="E1" s="20"/>
      <c r="F1" s="20"/>
      <c r="G1" s="20"/>
      <c r="H1" s="20"/>
      <c r="I1" s="20"/>
      <c r="J1" s="20"/>
      <c r="K1" s="20"/>
      <c r="L1" s="20"/>
      <c r="M1" s="20"/>
      <c r="N1" s="112"/>
      <c r="O1" s="20"/>
      <c r="P1" s="20"/>
    </row>
    <row r="2" spans="1:16" s="21" customFormat="1" ht="16.5" thickBot="1" thickTop="1">
      <c r="A2" s="113"/>
      <c r="C2" s="183" t="s">
        <v>41</v>
      </c>
      <c r="D2" s="450" t="s">
        <v>42</v>
      </c>
      <c r="E2" s="450"/>
      <c r="F2" s="22" t="s">
        <v>46</v>
      </c>
      <c r="G2" s="22" t="s">
        <v>44</v>
      </c>
      <c r="H2" s="114"/>
      <c r="I2" s="442" t="s">
        <v>45</v>
      </c>
      <c r="J2" s="443"/>
      <c r="K2" s="443"/>
      <c r="L2" s="97"/>
      <c r="M2" s="442" t="s">
        <v>60</v>
      </c>
      <c r="N2" s="435"/>
      <c r="O2" s="23"/>
      <c r="P2" s="23"/>
    </row>
    <row r="3" spans="1:18" s="19" customFormat="1" ht="18.75" customHeight="1" thickBot="1" thickTop="1">
      <c r="A3" s="115"/>
      <c r="B3" s="187"/>
      <c r="C3" s="358"/>
      <c r="D3" s="449"/>
      <c r="E3" s="449"/>
      <c r="F3" s="174"/>
      <c r="G3" s="175">
        <v>115</v>
      </c>
      <c r="H3" s="176"/>
      <c r="I3" s="444">
        <v>180</v>
      </c>
      <c r="J3" s="445"/>
      <c r="K3" s="445"/>
      <c r="L3" s="177"/>
      <c r="M3" s="440" t="s">
        <v>62</v>
      </c>
      <c r="N3" s="441"/>
      <c r="O3" s="24"/>
      <c r="P3" s="24"/>
      <c r="Q3" s="24"/>
      <c r="R3" s="24"/>
    </row>
    <row r="4" spans="1:18" s="19" customFormat="1" ht="14.25" thickBot="1" thickTop="1">
      <c r="A4" s="116"/>
      <c r="B4" s="25"/>
      <c r="C4" s="25"/>
      <c r="D4" s="25"/>
      <c r="E4" s="25"/>
      <c r="F4" s="25"/>
      <c r="G4" s="25" t="s">
        <v>53</v>
      </c>
      <c r="H4" s="25"/>
      <c r="I4" s="26"/>
      <c r="J4" s="26"/>
      <c r="K4" s="26"/>
      <c r="L4" s="26"/>
      <c r="M4" s="26"/>
      <c r="N4" s="117"/>
      <c r="O4" s="24"/>
      <c r="P4" s="24"/>
      <c r="Q4" s="24"/>
      <c r="R4" s="24"/>
    </row>
    <row r="5" spans="1:18" s="19" customFormat="1" ht="21.75" customHeight="1" thickBot="1" thickTop="1">
      <c r="A5" s="116"/>
      <c r="C5" s="227" t="s">
        <v>47</v>
      </c>
      <c r="D5" s="25"/>
      <c r="E5" s="25"/>
      <c r="F5" s="25"/>
      <c r="G5" s="25"/>
      <c r="H5" s="25"/>
      <c r="I5" s="26"/>
      <c r="J5" s="26"/>
      <c r="K5" s="26"/>
      <c r="L5" s="26"/>
      <c r="M5" s="26"/>
      <c r="N5" s="117"/>
      <c r="O5" s="24"/>
      <c r="P5" s="24"/>
      <c r="Q5" s="24"/>
      <c r="R5" s="24"/>
    </row>
    <row r="6" spans="1:18" s="19" customFormat="1" ht="14.25" thickBot="1" thickTop="1">
      <c r="A6" s="116"/>
      <c r="C6" s="196"/>
      <c r="D6" s="25"/>
      <c r="E6" s="25"/>
      <c r="F6" s="25"/>
      <c r="G6" s="25"/>
      <c r="H6" s="25"/>
      <c r="I6" s="26"/>
      <c r="J6" s="26"/>
      <c r="K6" s="26"/>
      <c r="L6" s="26"/>
      <c r="M6" s="26"/>
      <c r="N6" s="117"/>
      <c r="O6" s="24"/>
      <c r="P6" s="24"/>
      <c r="Q6" s="24"/>
      <c r="R6" s="24"/>
    </row>
    <row r="7" spans="1:18" s="19" customFormat="1" ht="14.25" thickBot="1" thickTop="1">
      <c r="A7" s="116"/>
      <c r="B7" s="27"/>
      <c r="C7" s="27"/>
      <c r="D7" s="27"/>
      <c r="E7" s="27"/>
      <c r="F7" s="27"/>
      <c r="G7" s="27"/>
      <c r="H7" s="27"/>
      <c r="I7" s="28"/>
      <c r="J7" s="28"/>
      <c r="K7" s="26"/>
      <c r="L7" s="26"/>
      <c r="M7" s="26"/>
      <c r="N7" s="117"/>
      <c r="O7" s="24"/>
      <c r="P7" s="24"/>
      <c r="Q7" s="24"/>
      <c r="R7" s="24"/>
    </row>
    <row r="8" spans="1:18" s="19" customFormat="1" ht="28.5" customHeight="1" thickBot="1" thickTop="1">
      <c r="A8" s="194"/>
      <c r="C8" s="41" t="s">
        <v>194</v>
      </c>
      <c r="D8" s="291"/>
      <c r="E8" s="291"/>
      <c r="F8" s="228" t="s">
        <v>52</v>
      </c>
      <c r="G8" s="291"/>
      <c r="H8" s="229"/>
      <c r="I8" s="230"/>
      <c r="J8" s="29"/>
      <c r="K8" s="29"/>
      <c r="L8" s="29"/>
      <c r="M8" s="29"/>
      <c r="N8" s="118"/>
      <c r="O8" s="24"/>
      <c r="P8" s="24"/>
      <c r="Q8" s="24"/>
      <c r="R8" s="24"/>
    </row>
    <row r="9" spans="1:19" s="14" customFormat="1" ht="42" customHeight="1" thickBot="1" thickTop="1">
      <c r="A9" s="195"/>
      <c r="C9" s="231" t="s">
        <v>48</v>
      </c>
      <c r="D9" s="232" t="s">
        <v>173</v>
      </c>
      <c r="E9" s="233"/>
      <c r="F9" s="234" t="s">
        <v>183</v>
      </c>
      <c r="G9" s="234" t="s">
        <v>174</v>
      </c>
      <c r="I9" s="234" t="s">
        <v>175</v>
      </c>
      <c r="J9" s="191"/>
      <c r="K9" s="235" t="s">
        <v>176</v>
      </c>
      <c r="L9" s="191"/>
      <c r="M9" s="189"/>
      <c r="N9" s="191"/>
      <c r="O9" s="15"/>
      <c r="P9" s="16"/>
      <c r="Q9" s="17"/>
      <c r="R9" s="15"/>
      <c r="S9" s="18"/>
    </row>
    <row r="10" spans="1:19" s="30" customFormat="1" ht="19.5" customHeight="1" thickBot="1" thickTop="1">
      <c r="A10" s="195"/>
      <c r="C10" s="236">
        <f>SUM(G16:G59)</f>
        <v>0</v>
      </c>
      <c r="D10" s="237">
        <f>SUM(N16:N40)</f>
        <v>0</v>
      </c>
      <c r="E10" s="238"/>
      <c r="F10" s="239">
        <f>SUM(N41:N59)</f>
        <v>0</v>
      </c>
      <c r="G10" s="239">
        <f>SUM(N16:N59)</f>
        <v>0</v>
      </c>
      <c r="I10" s="239">
        <f>G10+C13+D13+F13+G13+I13</f>
        <v>0</v>
      </c>
      <c r="J10" s="191"/>
      <c r="K10" s="240">
        <f>G10+C13+D13</f>
        <v>0</v>
      </c>
      <c r="L10" s="191"/>
      <c r="M10" s="189"/>
      <c r="N10" s="191"/>
      <c r="O10" s="32"/>
      <c r="P10" s="33"/>
      <c r="Q10" s="34"/>
      <c r="R10" s="32"/>
      <c r="S10" s="35"/>
    </row>
    <row r="11" spans="1:19" s="30" customFormat="1" ht="12" customHeight="1" thickBot="1" thickTop="1">
      <c r="A11" s="226"/>
      <c r="C11" s="241"/>
      <c r="D11" s="242"/>
      <c r="E11" s="238"/>
      <c r="F11" s="242"/>
      <c r="G11" s="242"/>
      <c r="H11" s="242"/>
      <c r="I11" s="243"/>
      <c r="J11" s="191"/>
      <c r="K11" s="189"/>
      <c r="L11" s="189"/>
      <c r="M11" s="189"/>
      <c r="N11" s="191"/>
      <c r="O11" s="32"/>
      <c r="P11" s="33"/>
      <c r="Q11" s="34"/>
      <c r="R11" s="32"/>
      <c r="S11" s="35"/>
    </row>
    <row r="12" spans="1:19" s="30" customFormat="1" ht="32.25" customHeight="1" thickBot="1" thickTop="1">
      <c r="A12" s="188"/>
      <c r="C12" s="234" t="s">
        <v>177</v>
      </c>
      <c r="D12" s="234" t="s">
        <v>178</v>
      </c>
      <c r="E12" s="238"/>
      <c r="F12" s="234" t="s">
        <v>179</v>
      </c>
      <c r="G12" s="234" t="s">
        <v>180</v>
      </c>
      <c r="I12" s="244" t="s">
        <v>181</v>
      </c>
      <c r="J12" s="189"/>
      <c r="K12" s="287"/>
      <c r="L12" s="190"/>
      <c r="M12" s="189"/>
      <c r="N12" s="191"/>
      <c r="O12" s="32"/>
      <c r="P12" s="33"/>
      <c r="Q12" s="34"/>
      <c r="R12" s="32"/>
      <c r="S12" s="35"/>
    </row>
    <row r="13" spans="1:19" s="30" customFormat="1" ht="16.5" customHeight="1" thickBot="1" thickTop="1">
      <c r="A13" s="188"/>
      <c r="B13" s="31"/>
      <c r="C13" s="245"/>
      <c r="D13" s="245"/>
      <c r="E13" s="245"/>
      <c r="F13" s="245"/>
      <c r="G13" s="245"/>
      <c r="H13" s="245"/>
      <c r="I13" s="245"/>
      <c r="J13" s="191"/>
      <c r="K13" s="189"/>
      <c r="L13" s="190"/>
      <c r="M13" s="189"/>
      <c r="N13" s="191"/>
      <c r="O13" s="32"/>
      <c r="P13" s="33"/>
      <c r="Q13" s="34"/>
      <c r="R13" s="32"/>
      <c r="S13" s="35"/>
    </row>
    <row r="14" spans="1:27" s="36" customFormat="1" ht="15" customHeight="1" thickBot="1" thickTop="1">
      <c r="A14" s="197"/>
      <c r="B14" s="201"/>
      <c r="C14" s="202"/>
      <c r="D14" s="202"/>
      <c r="E14" s="191"/>
      <c r="F14" s="189"/>
      <c r="G14" s="189"/>
      <c r="H14" s="189"/>
      <c r="I14" s="189"/>
      <c r="J14" s="189"/>
      <c r="K14" s="189"/>
      <c r="L14" s="189"/>
      <c r="M14" s="204"/>
      <c r="N14" s="191"/>
      <c r="O14" s="37"/>
      <c r="P14" s="37"/>
      <c r="Q14" s="37"/>
      <c r="R14" s="37"/>
      <c r="S14" s="37"/>
      <c r="T14" s="37"/>
      <c r="U14" s="37"/>
      <c r="V14" s="37"/>
      <c r="W14" s="37"/>
      <c r="X14" s="37"/>
      <c r="Y14" s="37"/>
      <c r="Z14" s="37"/>
      <c r="AA14" s="37"/>
    </row>
    <row r="15" spans="1:14" s="40" customFormat="1" ht="39.75" thickBot="1" thickTop="1">
      <c r="A15" s="451" t="s">
        <v>50</v>
      </c>
      <c r="B15" s="198" t="s">
        <v>38</v>
      </c>
      <c r="C15" s="38" t="s">
        <v>37</v>
      </c>
      <c r="D15" s="38" t="s">
        <v>156</v>
      </c>
      <c r="E15" s="38" t="s">
        <v>102</v>
      </c>
      <c r="F15" s="205" t="s">
        <v>39</v>
      </c>
      <c r="G15" s="207" t="s">
        <v>40</v>
      </c>
      <c r="H15" s="208" t="s">
        <v>112</v>
      </c>
      <c r="I15" s="209" t="s">
        <v>110</v>
      </c>
      <c r="J15" s="210" t="s">
        <v>43</v>
      </c>
      <c r="K15" s="211" t="s">
        <v>109</v>
      </c>
      <c r="L15" s="206" t="s">
        <v>49</v>
      </c>
      <c r="M15" s="39" t="s">
        <v>108</v>
      </c>
      <c r="N15" s="119" t="s">
        <v>111</v>
      </c>
    </row>
    <row r="16" spans="1:14" ht="13.5" thickTop="1">
      <c r="A16" s="452"/>
      <c r="B16" s="199"/>
      <c r="C16" s="2"/>
      <c r="D16" s="61"/>
      <c r="E16" s="7"/>
      <c r="F16" s="7"/>
      <c r="G16" s="134"/>
      <c r="H16" s="98"/>
      <c r="I16" s="103">
        <f>(G16*$F$3)/1000</f>
        <v>0</v>
      </c>
      <c r="J16" s="6">
        <f>IF(F16&lt;&gt;0,LOOKUP('Year 1'!F16,'Price List'!$A$3:$A$81,'Price List'!$C$3:$C$81),0)</f>
        <v>0</v>
      </c>
      <c r="K16" s="101">
        <f>(J16*G16)/1000</f>
        <v>0</v>
      </c>
      <c r="L16" s="6">
        <f>IF(F16&lt;&gt;0,LOOKUP('Year 1'!F16,'Price List'!$A$3:$A$81,'Price List'!$H$3:$H$81),0)</f>
        <v>0</v>
      </c>
      <c r="M16" s="101">
        <f>(L16*G16)/1000</f>
        <v>0</v>
      </c>
      <c r="N16" s="120">
        <f>M16+K16+I16</f>
        <v>0</v>
      </c>
    </row>
    <row r="17" spans="1:14" ht="12.75">
      <c r="A17" s="452"/>
      <c r="B17" s="199"/>
      <c r="C17" s="2"/>
      <c r="D17" s="61"/>
      <c r="E17" s="7"/>
      <c r="F17" s="7"/>
      <c r="G17" s="134"/>
      <c r="H17" s="98"/>
      <c r="I17" s="103">
        <f aca="true" t="shared" si="0" ref="I17:I59">(G17*$F$3)/1000</f>
        <v>0</v>
      </c>
      <c r="J17" s="6">
        <f>IF(F17&lt;&gt;0,LOOKUP('Year 1'!F17,'Price List'!$A$3:$A$81,'Price List'!$C$3:$C$81),0)</f>
        <v>0</v>
      </c>
      <c r="K17" s="101">
        <f aca="true" t="shared" si="1" ref="K17:K59">(J17*G17)/1000</f>
        <v>0</v>
      </c>
      <c r="L17" s="6">
        <f>IF(F17&lt;&gt;0,LOOKUP('Year 1'!F17,'Price List'!$A$3:$A$81,'Price List'!$H$3:$H$81),0)</f>
        <v>0</v>
      </c>
      <c r="M17" s="101">
        <f aca="true" t="shared" si="2" ref="M17:M59">(L17*G17)/1000</f>
        <v>0</v>
      </c>
      <c r="N17" s="120">
        <f aca="true" t="shared" si="3" ref="N17:N59">M17+K17+I17</f>
        <v>0</v>
      </c>
    </row>
    <row r="18" spans="1:14" ht="12.75">
      <c r="A18" s="452"/>
      <c r="B18" s="199"/>
      <c r="C18" s="2"/>
      <c r="D18" s="61"/>
      <c r="E18" s="7"/>
      <c r="F18" s="7"/>
      <c r="G18" s="134"/>
      <c r="H18" s="98"/>
      <c r="I18" s="103">
        <f t="shared" si="0"/>
        <v>0</v>
      </c>
      <c r="J18" s="6">
        <f>IF(F18&lt;&gt;0,LOOKUP('Year 1'!F18,'Price List'!$A$3:$A$81,'Price List'!$C$3:$C$81),0)</f>
        <v>0</v>
      </c>
      <c r="K18" s="101">
        <f t="shared" si="1"/>
        <v>0</v>
      </c>
      <c r="L18" s="6">
        <f>IF(F18&lt;&gt;0,LOOKUP('Year 1'!F18,'Price List'!$A$3:$A$81,'Price List'!$H$3:$H$81),0)</f>
        <v>0</v>
      </c>
      <c r="M18" s="101">
        <f t="shared" si="2"/>
        <v>0</v>
      </c>
      <c r="N18" s="120">
        <f t="shared" si="3"/>
        <v>0</v>
      </c>
    </row>
    <row r="19" spans="1:14" ht="12.75">
      <c r="A19" s="452"/>
      <c r="B19" s="199"/>
      <c r="C19" s="2"/>
      <c r="D19" s="61"/>
      <c r="E19" s="7"/>
      <c r="F19" s="7"/>
      <c r="G19" s="134"/>
      <c r="H19" s="98"/>
      <c r="I19" s="103">
        <f t="shared" si="0"/>
        <v>0</v>
      </c>
      <c r="J19" s="6">
        <f>IF(F19&lt;&gt;0,LOOKUP('Year 1'!F19,'Price List'!$A$3:$A$81,'Price List'!$C$3:$C$81),0)</f>
        <v>0</v>
      </c>
      <c r="K19" s="101">
        <f t="shared" si="1"/>
        <v>0</v>
      </c>
      <c r="L19" s="6">
        <f>IF(F19&lt;&gt;0,LOOKUP('Year 1'!F19,'Price List'!$A$3:$A$81,'Price List'!$H$3:$H$81),0)</f>
        <v>0</v>
      </c>
      <c r="M19" s="101">
        <f t="shared" si="2"/>
        <v>0</v>
      </c>
      <c r="N19" s="120">
        <f t="shared" si="3"/>
        <v>0</v>
      </c>
    </row>
    <row r="20" spans="1:14" ht="12.75">
      <c r="A20" s="452"/>
      <c r="B20" s="199"/>
      <c r="C20" s="2"/>
      <c r="D20" s="61"/>
      <c r="E20" s="7"/>
      <c r="F20" s="7"/>
      <c r="G20" s="134"/>
      <c r="H20" s="98"/>
      <c r="I20" s="103">
        <f t="shared" si="0"/>
        <v>0</v>
      </c>
      <c r="J20" s="6">
        <f>IF(F20&lt;&gt;0,LOOKUP('Year 1'!F20,'Price List'!$A$3:$A$81,'Price List'!$C$3:$C$81),0)</f>
        <v>0</v>
      </c>
      <c r="K20" s="101">
        <f t="shared" si="1"/>
        <v>0</v>
      </c>
      <c r="L20" s="6">
        <f>IF(F20&lt;&gt;0,LOOKUP('Year 1'!F20,'Price List'!$A$3:$A$81,'Price List'!$H$3:$H$81),0)</f>
        <v>0</v>
      </c>
      <c r="M20" s="101">
        <f t="shared" si="2"/>
        <v>0</v>
      </c>
      <c r="N20" s="120">
        <f t="shared" si="3"/>
        <v>0</v>
      </c>
    </row>
    <row r="21" spans="1:14" ht="12.75">
      <c r="A21" s="452"/>
      <c r="B21" s="199"/>
      <c r="C21" s="2"/>
      <c r="D21" s="61"/>
      <c r="E21" s="7"/>
      <c r="F21" s="7"/>
      <c r="G21" s="134"/>
      <c r="H21" s="98"/>
      <c r="I21" s="103">
        <f t="shared" si="0"/>
        <v>0</v>
      </c>
      <c r="J21" s="6">
        <f>IF(F21&lt;&gt;0,LOOKUP('Year 1'!F21,'Price List'!$A$3:$A$81,'Price List'!$C$3:$C$81),0)</f>
        <v>0</v>
      </c>
      <c r="K21" s="101">
        <f t="shared" si="1"/>
        <v>0</v>
      </c>
      <c r="L21" s="6">
        <f>IF(F21&lt;&gt;0,LOOKUP('Year 1'!F21,'Price List'!$A$3:$A$81,'Price List'!$H$3:$H$81),0)</f>
        <v>0</v>
      </c>
      <c r="M21" s="101">
        <f t="shared" si="2"/>
        <v>0</v>
      </c>
      <c r="N21" s="120">
        <f t="shared" si="3"/>
        <v>0</v>
      </c>
    </row>
    <row r="22" spans="1:14" ht="12.75">
      <c r="A22" s="452"/>
      <c r="B22" s="199"/>
      <c r="C22" s="2"/>
      <c r="D22" s="61"/>
      <c r="E22" s="7"/>
      <c r="F22" s="7"/>
      <c r="G22" s="134"/>
      <c r="H22" s="98"/>
      <c r="I22" s="103">
        <f t="shared" si="0"/>
        <v>0</v>
      </c>
      <c r="J22" s="6">
        <f>IF(F22&lt;&gt;0,LOOKUP('Year 1'!F22,'Price List'!$A$3:$A$81,'Price List'!$C$3:$C$81),0)</f>
        <v>0</v>
      </c>
      <c r="K22" s="101">
        <f t="shared" si="1"/>
        <v>0</v>
      </c>
      <c r="L22" s="6">
        <f>IF(F22&lt;&gt;0,LOOKUP('Year 1'!F22,'Price List'!$A$3:$A$81,'Price List'!$H$3:$H$81),0)</f>
        <v>0</v>
      </c>
      <c r="M22" s="101">
        <f t="shared" si="2"/>
        <v>0</v>
      </c>
      <c r="N22" s="120">
        <f t="shared" si="3"/>
        <v>0</v>
      </c>
    </row>
    <row r="23" spans="1:14" ht="12.75">
      <c r="A23" s="452"/>
      <c r="B23" s="199"/>
      <c r="C23" s="2"/>
      <c r="D23" s="61"/>
      <c r="E23" s="7"/>
      <c r="F23" s="7"/>
      <c r="G23" s="134"/>
      <c r="H23" s="98"/>
      <c r="I23" s="103">
        <f t="shared" si="0"/>
        <v>0</v>
      </c>
      <c r="J23" s="6">
        <f>IF(F23&lt;&gt;0,LOOKUP('Year 1'!F23,'Price List'!$A$3:$A$81,'Price List'!$C$3:$C$81),0)</f>
        <v>0</v>
      </c>
      <c r="K23" s="101">
        <f t="shared" si="1"/>
        <v>0</v>
      </c>
      <c r="L23" s="6">
        <f>IF(F23&lt;&gt;0,LOOKUP('Year 1'!F23,'Price List'!$A$3:$A$81,'Price List'!$H$3:$H$81),0)</f>
        <v>0</v>
      </c>
      <c r="M23" s="101">
        <f t="shared" si="2"/>
        <v>0</v>
      </c>
      <c r="N23" s="120">
        <f t="shared" si="3"/>
        <v>0</v>
      </c>
    </row>
    <row r="24" spans="1:14" ht="12.75">
      <c r="A24" s="452"/>
      <c r="B24" s="199"/>
      <c r="C24" s="2"/>
      <c r="D24" s="61"/>
      <c r="E24" s="7"/>
      <c r="F24" s="7"/>
      <c r="G24" s="134"/>
      <c r="H24" s="98"/>
      <c r="I24" s="103">
        <f t="shared" si="0"/>
        <v>0</v>
      </c>
      <c r="J24" s="6">
        <f>IF(F24&lt;&gt;0,LOOKUP('Year 1'!F24,'Price List'!$A$3:$A$81,'Price List'!$C$3:$C$81),0)</f>
        <v>0</v>
      </c>
      <c r="K24" s="101">
        <f t="shared" si="1"/>
        <v>0</v>
      </c>
      <c r="L24" s="6">
        <f>IF(F24&lt;&gt;0,LOOKUP('Year 1'!F24,'Price List'!$A$3:$A$81,'Price List'!$H$3:$H$81),0)</f>
        <v>0</v>
      </c>
      <c r="M24" s="101">
        <f t="shared" si="2"/>
        <v>0</v>
      </c>
      <c r="N24" s="120">
        <f t="shared" si="3"/>
        <v>0</v>
      </c>
    </row>
    <row r="25" spans="1:14" ht="12.75">
      <c r="A25" s="452"/>
      <c r="B25" s="199"/>
      <c r="C25" s="2"/>
      <c r="D25" s="61"/>
      <c r="E25" s="7"/>
      <c r="F25" s="7"/>
      <c r="G25" s="134"/>
      <c r="H25" s="98"/>
      <c r="I25" s="103">
        <f t="shared" si="0"/>
        <v>0</v>
      </c>
      <c r="J25" s="6">
        <f>IF(F25&lt;&gt;0,LOOKUP('Year 1'!F25,'Price List'!$A$3:$A$81,'Price List'!$C$3:$C$81),0)</f>
        <v>0</v>
      </c>
      <c r="K25" s="101">
        <f t="shared" si="1"/>
        <v>0</v>
      </c>
      <c r="L25" s="6">
        <f>IF(F25&lt;&gt;0,LOOKUP('Year 1'!F25,'Price List'!$A$3:$A$81,'Price List'!$H$3:$H$81),0)</f>
        <v>0</v>
      </c>
      <c r="M25" s="101">
        <f t="shared" si="2"/>
        <v>0</v>
      </c>
      <c r="N25" s="120">
        <f t="shared" si="3"/>
        <v>0</v>
      </c>
    </row>
    <row r="26" spans="1:14" ht="12.75">
      <c r="A26" s="452"/>
      <c r="B26" s="199"/>
      <c r="C26" s="2"/>
      <c r="D26" s="61"/>
      <c r="E26" s="7"/>
      <c r="F26" s="7"/>
      <c r="G26" s="134"/>
      <c r="H26" s="98"/>
      <c r="I26" s="103">
        <f t="shared" si="0"/>
        <v>0</v>
      </c>
      <c r="J26" s="6">
        <f>IF(F26&lt;&gt;0,LOOKUP('Year 1'!F26,'Price List'!$A$3:$A$81,'Price List'!$C$3:$C$81),0)</f>
        <v>0</v>
      </c>
      <c r="K26" s="101">
        <f t="shared" si="1"/>
        <v>0</v>
      </c>
      <c r="L26" s="6">
        <f>IF(F26&lt;&gt;0,LOOKUP('Year 1'!F26,'Price List'!$A$3:$A$81,'Price List'!$H$3:$H$81),0)</f>
        <v>0</v>
      </c>
      <c r="M26" s="101">
        <f t="shared" si="2"/>
        <v>0</v>
      </c>
      <c r="N26" s="120">
        <f t="shared" si="3"/>
        <v>0</v>
      </c>
    </row>
    <row r="27" spans="1:14" ht="12.75">
      <c r="A27" s="452"/>
      <c r="B27" s="199"/>
      <c r="C27" s="2"/>
      <c r="D27" s="61"/>
      <c r="E27" s="7"/>
      <c r="F27" s="7"/>
      <c r="G27" s="134"/>
      <c r="H27" s="98"/>
      <c r="I27" s="103">
        <f t="shared" si="0"/>
        <v>0</v>
      </c>
      <c r="J27" s="6">
        <f>IF(F27&lt;&gt;0,LOOKUP('Year 1'!F27,'Price List'!$A$3:$A$81,'Price List'!$C$3:$C$81),0)</f>
        <v>0</v>
      </c>
      <c r="K27" s="101">
        <f t="shared" si="1"/>
        <v>0</v>
      </c>
      <c r="L27" s="6">
        <f>IF(F27&lt;&gt;0,LOOKUP('Year 1'!F27,'Price List'!$A$3:$A$81,'Price List'!$H$3:$H$81),0)</f>
        <v>0</v>
      </c>
      <c r="M27" s="101">
        <f t="shared" si="2"/>
        <v>0</v>
      </c>
      <c r="N27" s="120">
        <f t="shared" si="3"/>
        <v>0</v>
      </c>
    </row>
    <row r="28" spans="1:14" ht="12.75">
      <c r="A28" s="452"/>
      <c r="B28" s="13"/>
      <c r="C28" s="2"/>
      <c r="D28" s="61"/>
      <c r="E28" s="7"/>
      <c r="F28" s="7"/>
      <c r="G28" s="134"/>
      <c r="H28" s="98"/>
      <c r="I28" s="103">
        <f t="shared" si="0"/>
        <v>0</v>
      </c>
      <c r="J28" s="6">
        <f>IF(F28&lt;&gt;0,LOOKUP('Year 1'!F28,'Price List'!$A$3:$A$81,'Price List'!$C$3:$C$81),0)</f>
        <v>0</v>
      </c>
      <c r="K28" s="101">
        <f t="shared" si="1"/>
        <v>0</v>
      </c>
      <c r="L28" s="6">
        <f>IF(F28&lt;&gt;0,LOOKUP('Year 1'!F28,'Price List'!$A$3:$A$81,'Price List'!$H$3:$H$81),0)</f>
        <v>0</v>
      </c>
      <c r="M28" s="101">
        <f t="shared" si="2"/>
        <v>0</v>
      </c>
      <c r="N28" s="120">
        <f t="shared" si="3"/>
        <v>0</v>
      </c>
    </row>
    <row r="29" spans="1:14" ht="12.75">
      <c r="A29" s="452"/>
      <c r="B29" s="199"/>
      <c r="C29" s="2"/>
      <c r="D29" s="61"/>
      <c r="E29" s="7"/>
      <c r="F29" s="7"/>
      <c r="G29" s="134"/>
      <c r="H29" s="98"/>
      <c r="I29" s="103">
        <f t="shared" si="0"/>
        <v>0</v>
      </c>
      <c r="J29" s="6">
        <f>IF(F29&lt;&gt;0,LOOKUP('Year 1'!F29,'Price List'!$A$3:$A$81,'Price List'!$C$3:$C$81),0)</f>
        <v>0</v>
      </c>
      <c r="K29" s="101">
        <f t="shared" si="1"/>
        <v>0</v>
      </c>
      <c r="L29" s="6">
        <f>IF(F29&lt;&gt;0,LOOKUP('Year 1'!F29,'Price List'!$A$3:$A$81,'Price List'!$H$3:$H$81),0)</f>
        <v>0</v>
      </c>
      <c r="M29" s="101">
        <f t="shared" si="2"/>
        <v>0</v>
      </c>
      <c r="N29" s="120">
        <f t="shared" si="3"/>
        <v>0</v>
      </c>
    </row>
    <row r="30" spans="1:14" ht="12.75">
      <c r="A30" s="452"/>
      <c r="B30" s="199"/>
      <c r="C30" s="2"/>
      <c r="D30" s="61"/>
      <c r="E30" s="7"/>
      <c r="F30" s="7"/>
      <c r="G30" s="134"/>
      <c r="H30" s="98"/>
      <c r="I30" s="103">
        <f t="shared" si="0"/>
        <v>0</v>
      </c>
      <c r="J30" s="6">
        <f>IF(F30&lt;&gt;0,LOOKUP('Year 1'!F30,'Price List'!$A$3:$A$81,'Price List'!$C$3:$C$81),0)</f>
        <v>0</v>
      </c>
      <c r="K30" s="101">
        <f t="shared" si="1"/>
        <v>0</v>
      </c>
      <c r="L30" s="6">
        <f>IF(F30&lt;&gt;0,LOOKUP('Year 1'!F30,'Price List'!$A$3:$A$81,'Price List'!$H$3:$H$81),0)</f>
        <v>0</v>
      </c>
      <c r="M30" s="101">
        <f t="shared" si="2"/>
        <v>0</v>
      </c>
      <c r="N30" s="120">
        <f t="shared" si="3"/>
        <v>0</v>
      </c>
    </row>
    <row r="31" spans="1:14" ht="12.75">
      <c r="A31" s="452"/>
      <c r="B31" s="199"/>
      <c r="C31" s="2"/>
      <c r="D31" s="61"/>
      <c r="E31" s="7"/>
      <c r="F31" s="7"/>
      <c r="G31" s="134"/>
      <c r="H31" s="98"/>
      <c r="I31" s="103">
        <f t="shared" si="0"/>
        <v>0</v>
      </c>
      <c r="J31" s="6">
        <f>IF(F31&lt;&gt;0,LOOKUP('Year 1'!F31,'Price List'!$A$3:$A$81,'Price List'!$C$3:$C$81),0)</f>
        <v>0</v>
      </c>
      <c r="K31" s="101">
        <f t="shared" si="1"/>
        <v>0</v>
      </c>
      <c r="L31" s="6">
        <f>IF(F31&lt;&gt;0,LOOKUP('Year 1'!F31,'Price List'!$A$3:$A$81,'Price List'!$H$3:$H$81),0)</f>
        <v>0</v>
      </c>
      <c r="M31" s="101">
        <f t="shared" si="2"/>
        <v>0</v>
      </c>
      <c r="N31" s="120">
        <f t="shared" si="3"/>
        <v>0</v>
      </c>
    </row>
    <row r="32" spans="1:14" ht="12.75">
      <c r="A32" s="452"/>
      <c r="B32" s="199"/>
      <c r="C32" s="2"/>
      <c r="D32" s="61"/>
      <c r="E32" s="7"/>
      <c r="F32" s="7"/>
      <c r="G32" s="134"/>
      <c r="H32" s="98"/>
      <c r="I32" s="103">
        <f t="shared" si="0"/>
        <v>0</v>
      </c>
      <c r="J32" s="6">
        <f>IF(F32&lt;&gt;0,LOOKUP('Year 1'!F32,'Price List'!$A$3:$A$81,'Price List'!$C$3:$C$81),0)</f>
        <v>0</v>
      </c>
      <c r="K32" s="101">
        <f t="shared" si="1"/>
        <v>0</v>
      </c>
      <c r="L32" s="6">
        <f>IF(F32&lt;&gt;0,LOOKUP('Year 1'!F32,'Price List'!$A$3:$A$81,'Price List'!$H$3:$H$81),0)</f>
        <v>0</v>
      </c>
      <c r="M32" s="101">
        <f t="shared" si="2"/>
        <v>0</v>
      </c>
      <c r="N32" s="120">
        <f t="shared" si="3"/>
        <v>0</v>
      </c>
    </row>
    <row r="33" spans="1:14" ht="12.75">
      <c r="A33" s="452"/>
      <c r="B33" s="199"/>
      <c r="C33" s="2"/>
      <c r="D33" s="61"/>
      <c r="E33" s="7"/>
      <c r="F33" s="7"/>
      <c r="G33" s="134"/>
      <c r="H33" s="98"/>
      <c r="I33" s="103">
        <f t="shared" si="0"/>
        <v>0</v>
      </c>
      <c r="J33" s="6">
        <f>IF(F33&lt;&gt;0,LOOKUP('Year 1'!F33,'Price List'!$A$3:$A$81,'Price List'!$C$3:$C$81),0)</f>
        <v>0</v>
      </c>
      <c r="K33" s="101">
        <f t="shared" si="1"/>
        <v>0</v>
      </c>
      <c r="L33" s="6">
        <f>IF(F33&lt;&gt;0,LOOKUP('Year 1'!F33,'Price List'!$A$3:$A$81,'Price List'!$H$3:$H$81),0)</f>
        <v>0</v>
      </c>
      <c r="M33" s="101">
        <f t="shared" si="2"/>
        <v>0</v>
      </c>
      <c r="N33" s="120">
        <f t="shared" si="3"/>
        <v>0</v>
      </c>
    </row>
    <row r="34" spans="1:14" ht="12.75">
      <c r="A34" s="452"/>
      <c r="B34" s="199"/>
      <c r="C34" s="2"/>
      <c r="D34" s="61"/>
      <c r="E34" s="7"/>
      <c r="F34" s="7"/>
      <c r="G34" s="134"/>
      <c r="H34" s="98"/>
      <c r="I34" s="103">
        <f t="shared" si="0"/>
        <v>0</v>
      </c>
      <c r="J34" s="6">
        <f>IF(F34&lt;&gt;0,LOOKUP('Year 1'!F34,'Price List'!$A$3:$A$81,'Price List'!$C$3:$C$81),0)</f>
        <v>0</v>
      </c>
      <c r="K34" s="101">
        <f t="shared" si="1"/>
        <v>0</v>
      </c>
      <c r="L34" s="6">
        <f>IF(F34&lt;&gt;0,LOOKUP('Year 1'!F34,'Price List'!$A$3:$A$81,'Price List'!$H$3:$H$81),0)</f>
        <v>0</v>
      </c>
      <c r="M34" s="101">
        <f t="shared" si="2"/>
        <v>0</v>
      </c>
      <c r="N34" s="120">
        <f t="shared" si="3"/>
        <v>0</v>
      </c>
    </row>
    <row r="35" spans="1:14" ht="12.75">
      <c r="A35" s="452"/>
      <c r="B35" s="199"/>
      <c r="C35" s="2"/>
      <c r="D35" s="61"/>
      <c r="E35" s="7"/>
      <c r="F35" s="7"/>
      <c r="G35" s="134"/>
      <c r="H35" s="98"/>
      <c r="I35" s="103">
        <f t="shared" si="0"/>
        <v>0</v>
      </c>
      <c r="J35" s="6">
        <f>IF(F35&lt;&gt;0,LOOKUP('Year 1'!F35,'Price List'!$A$3:$A$81,'Price List'!$C$3:$C$81),0)</f>
        <v>0</v>
      </c>
      <c r="K35" s="101">
        <f t="shared" si="1"/>
        <v>0</v>
      </c>
      <c r="L35" s="6">
        <f>IF(F35&lt;&gt;0,LOOKUP('Year 1'!F35,'Price List'!$A$3:$A$81,'Price List'!$H$3:$H$81),0)</f>
        <v>0</v>
      </c>
      <c r="M35" s="101">
        <f t="shared" si="2"/>
        <v>0</v>
      </c>
      <c r="N35" s="120">
        <f t="shared" si="3"/>
        <v>0</v>
      </c>
    </row>
    <row r="36" spans="1:14" ht="12.75">
      <c r="A36" s="452"/>
      <c r="B36" s="199"/>
      <c r="C36" s="2"/>
      <c r="D36" s="61"/>
      <c r="E36" s="7"/>
      <c r="F36" s="7"/>
      <c r="G36" s="134"/>
      <c r="H36" s="98"/>
      <c r="I36" s="103">
        <f t="shared" si="0"/>
        <v>0</v>
      </c>
      <c r="J36" s="6">
        <f>IF(F36&lt;&gt;0,LOOKUP('Year 1'!F36,'Price List'!$A$3:$A$81,'Price List'!$C$3:$C$81),0)</f>
        <v>0</v>
      </c>
      <c r="K36" s="101">
        <f t="shared" si="1"/>
        <v>0</v>
      </c>
      <c r="L36" s="6">
        <f>IF(F36&lt;&gt;0,LOOKUP('Year 1'!F36,'Price List'!$A$3:$A$81,'Price List'!$H$3:$H$81),0)</f>
        <v>0</v>
      </c>
      <c r="M36" s="101">
        <f t="shared" si="2"/>
        <v>0</v>
      </c>
      <c r="N36" s="120">
        <f t="shared" si="3"/>
        <v>0</v>
      </c>
    </row>
    <row r="37" spans="1:14" ht="12.75">
      <c r="A37" s="452"/>
      <c r="B37" s="199"/>
      <c r="C37" s="2"/>
      <c r="D37" s="61"/>
      <c r="E37" s="7"/>
      <c r="F37" s="7"/>
      <c r="G37" s="134"/>
      <c r="H37" s="98"/>
      <c r="I37" s="103">
        <f t="shared" si="0"/>
        <v>0</v>
      </c>
      <c r="J37" s="6">
        <f>IF(F37&lt;&gt;0,LOOKUP('Year 1'!F37,'Price List'!$A$3:$A$81,'Price List'!$C$3:$C$81),0)</f>
        <v>0</v>
      </c>
      <c r="K37" s="101">
        <f t="shared" si="1"/>
        <v>0</v>
      </c>
      <c r="L37" s="6">
        <f>IF(F37&lt;&gt;0,LOOKUP('Year 1'!F37,'Price List'!$A$3:$A$81,'Price List'!$H$3:$H$81),0)</f>
        <v>0</v>
      </c>
      <c r="M37" s="101">
        <f t="shared" si="2"/>
        <v>0</v>
      </c>
      <c r="N37" s="120">
        <f t="shared" si="3"/>
        <v>0</v>
      </c>
    </row>
    <row r="38" spans="1:14" ht="12.75">
      <c r="A38" s="452"/>
      <c r="B38" s="199"/>
      <c r="C38" s="2"/>
      <c r="D38" s="61"/>
      <c r="E38" s="7"/>
      <c r="F38" s="7"/>
      <c r="G38" s="134"/>
      <c r="H38" s="98"/>
      <c r="I38" s="103">
        <f t="shared" si="0"/>
        <v>0</v>
      </c>
      <c r="J38" s="6">
        <f>IF(F38&lt;&gt;0,LOOKUP('Year 1'!F38,'Price List'!$A$3:$A$81,'Price List'!$C$3:$C$81),0)</f>
        <v>0</v>
      </c>
      <c r="K38" s="101">
        <f t="shared" si="1"/>
        <v>0</v>
      </c>
      <c r="L38" s="6">
        <f>IF(F38&lt;&gt;0,LOOKUP('Year 1'!F38,'Price List'!$A$3:$A$81,'Price List'!$H$3:$H$81),0)</f>
        <v>0</v>
      </c>
      <c r="M38" s="101">
        <f t="shared" si="2"/>
        <v>0</v>
      </c>
      <c r="N38" s="120">
        <f t="shared" si="3"/>
        <v>0</v>
      </c>
    </row>
    <row r="39" spans="1:14" ht="12.75">
      <c r="A39" s="452"/>
      <c r="B39" s="199"/>
      <c r="C39" s="2"/>
      <c r="D39" s="61"/>
      <c r="E39" s="7"/>
      <c r="F39" s="7"/>
      <c r="G39" s="134"/>
      <c r="H39" s="98"/>
      <c r="I39" s="103">
        <f t="shared" si="0"/>
        <v>0</v>
      </c>
      <c r="J39" s="6">
        <f>IF(F39&lt;&gt;0,LOOKUP('Year 1'!F39,'Price List'!$A$3:$A$81,'Price List'!$C$3:$C$81),0)</f>
        <v>0</v>
      </c>
      <c r="K39" s="101">
        <f t="shared" si="1"/>
        <v>0</v>
      </c>
      <c r="L39" s="6">
        <f>IF(F39&lt;&gt;0,LOOKUP('Year 1'!F39,'Price List'!$A$3:$A$81,'Price List'!$H$3:$H$81),0)</f>
        <v>0</v>
      </c>
      <c r="M39" s="101">
        <f t="shared" si="2"/>
        <v>0</v>
      </c>
      <c r="N39" s="120">
        <f t="shared" si="3"/>
        <v>0</v>
      </c>
    </row>
    <row r="40" spans="1:14" ht="13.5" thickBot="1">
      <c r="A40" s="434"/>
      <c r="B40" s="200"/>
      <c r="C40" s="55"/>
      <c r="D40" s="178"/>
      <c r="E40" s="52"/>
      <c r="F40" s="52"/>
      <c r="G40" s="137"/>
      <c r="H40" s="99"/>
      <c r="I40" s="106">
        <f t="shared" si="0"/>
        <v>0</v>
      </c>
      <c r="J40" s="78">
        <f>IF(F40&lt;&gt;0,LOOKUP('Year 1'!F40,'Price List'!$A$3:$A$81,'Price List'!$C$3:$C$81),0)</f>
        <v>0</v>
      </c>
      <c r="K40" s="107">
        <f t="shared" si="1"/>
        <v>0</v>
      </c>
      <c r="L40" s="78">
        <f>IF(F40&lt;&gt;0,LOOKUP('Year 1'!F40,'Price List'!$A$3:$A$81,'Price List'!$H$3:$H$81),0)</f>
        <v>0</v>
      </c>
      <c r="M40" s="107">
        <f t="shared" si="2"/>
        <v>0</v>
      </c>
      <c r="N40" s="121">
        <f t="shared" si="3"/>
        <v>0</v>
      </c>
    </row>
    <row r="41" spans="1:14" ht="13.5" thickTop="1">
      <c r="A41" s="446" t="s">
        <v>51</v>
      </c>
      <c r="B41" s="3"/>
      <c r="C41" s="3"/>
      <c r="D41" s="192"/>
      <c r="E41" s="7"/>
      <c r="F41" s="7"/>
      <c r="G41" s="138"/>
      <c r="H41" s="100"/>
      <c r="I41" s="103">
        <f t="shared" si="0"/>
        <v>0</v>
      </c>
      <c r="J41" s="6">
        <f>IF(F41&lt;&gt;0,LOOKUP('Year 1'!F41,'Price List'!$A$3:$A$81,'Price List'!$C$3:$C$81),0)</f>
        <v>0</v>
      </c>
      <c r="K41" s="101">
        <f t="shared" si="1"/>
        <v>0</v>
      </c>
      <c r="L41" s="6">
        <f>IF(F41&lt;&gt;0,LOOKUP('Year 1'!F41,'Price List'!$A$3:$A$81,'Price List'!$H$3:$H$81),0)</f>
        <v>0</v>
      </c>
      <c r="M41" s="101">
        <f t="shared" si="2"/>
        <v>0</v>
      </c>
      <c r="N41" s="122">
        <f t="shared" si="3"/>
        <v>0</v>
      </c>
    </row>
    <row r="42" spans="1:14" ht="12.75">
      <c r="A42" s="447"/>
      <c r="B42" s="2"/>
      <c r="C42" s="3"/>
      <c r="D42" s="192"/>
      <c r="E42" s="7"/>
      <c r="F42" s="7"/>
      <c r="G42" s="134"/>
      <c r="H42" s="98"/>
      <c r="I42" s="103">
        <f t="shared" si="0"/>
        <v>0</v>
      </c>
      <c r="J42" s="6">
        <f>IF(F42&lt;&gt;0,LOOKUP('Year 1'!F42,'Price List'!$A$3:$A$81,'Price List'!$C$3:$C$81),0)</f>
        <v>0</v>
      </c>
      <c r="K42" s="101">
        <f t="shared" si="1"/>
        <v>0</v>
      </c>
      <c r="L42" s="6">
        <f>IF(F42&lt;&gt;0,LOOKUP('Year 1'!F42,'Price List'!$A$3:$A$81,'Price List'!$H$3:$H$81),0)</f>
        <v>0</v>
      </c>
      <c r="M42" s="101">
        <f t="shared" si="2"/>
        <v>0</v>
      </c>
      <c r="N42" s="120">
        <f t="shared" si="3"/>
        <v>0</v>
      </c>
    </row>
    <row r="43" spans="1:14" ht="12.75">
      <c r="A43" s="447"/>
      <c r="B43" s="2"/>
      <c r="C43" s="3"/>
      <c r="D43" s="192"/>
      <c r="E43" s="7"/>
      <c r="F43" s="7"/>
      <c r="G43" s="134"/>
      <c r="H43" s="98"/>
      <c r="I43" s="103">
        <f t="shared" si="0"/>
        <v>0</v>
      </c>
      <c r="J43" s="6">
        <f>IF(F43&lt;&gt;0,LOOKUP('Year 1'!F43,'Price List'!$A$3:$A$81,'Price List'!$C$3:$C$81),0)</f>
        <v>0</v>
      </c>
      <c r="K43" s="101">
        <f t="shared" si="1"/>
        <v>0</v>
      </c>
      <c r="L43" s="6">
        <f>IF(F43&lt;&gt;0,LOOKUP('Year 1'!F43,'Price List'!$A$3:$A$81,'Price List'!$H$3:$H$81),0)</f>
        <v>0</v>
      </c>
      <c r="M43" s="101">
        <f t="shared" si="2"/>
        <v>0</v>
      </c>
      <c r="N43" s="120">
        <f t="shared" si="3"/>
        <v>0</v>
      </c>
    </row>
    <row r="44" spans="1:14" ht="12.75">
      <c r="A44" s="447"/>
      <c r="B44" s="2"/>
      <c r="C44" s="3"/>
      <c r="D44" s="192"/>
      <c r="E44" s="7"/>
      <c r="F44" s="7"/>
      <c r="G44" s="134"/>
      <c r="H44" s="98"/>
      <c r="I44" s="103">
        <f t="shared" si="0"/>
        <v>0</v>
      </c>
      <c r="J44" s="6">
        <f>IF(F44&lt;&gt;0,LOOKUP('Year 1'!F44,'Price List'!$A$3:$A$81,'Price List'!$C$3:$C$81),0)</f>
        <v>0</v>
      </c>
      <c r="K44" s="101">
        <f t="shared" si="1"/>
        <v>0</v>
      </c>
      <c r="L44" s="6">
        <f>IF(F44&lt;&gt;0,LOOKUP('Year 1'!F44,'Price List'!$A$3:$A$81,'Price List'!$H$3:$H$81),0)</f>
        <v>0</v>
      </c>
      <c r="M44" s="101">
        <f t="shared" si="2"/>
        <v>0</v>
      </c>
      <c r="N44" s="120">
        <f t="shared" si="3"/>
        <v>0</v>
      </c>
    </row>
    <row r="45" spans="1:14" ht="12.75">
      <c r="A45" s="447"/>
      <c r="B45" s="2"/>
      <c r="C45" s="3"/>
      <c r="D45" s="192"/>
      <c r="E45" s="7"/>
      <c r="F45" s="7"/>
      <c r="G45" s="134"/>
      <c r="H45" s="98"/>
      <c r="I45" s="103">
        <f t="shared" si="0"/>
        <v>0</v>
      </c>
      <c r="J45" s="6">
        <f>IF(F45&lt;&gt;0,LOOKUP('Year 1'!F45,'Price List'!$A$3:$A$81,'Price List'!$C$3:$C$81),0)</f>
        <v>0</v>
      </c>
      <c r="K45" s="101">
        <f t="shared" si="1"/>
        <v>0</v>
      </c>
      <c r="L45" s="6">
        <f>IF(F45&lt;&gt;0,LOOKUP('Year 1'!F45,'Price List'!$A$3:$A$81,'Price List'!$H$3:$H$81),0)</f>
        <v>0</v>
      </c>
      <c r="M45" s="101">
        <f t="shared" si="2"/>
        <v>0</v>
      </c>
      <c r="N45" s="120">
        <f t="shared" si="3"/>
        <v>0</v>
      </c>
    </row>
    <row r="46" spans="1:14" ht="12.75">
      <c r="A46" s="447"/>
      <c r="B46" s="2"/>
      <c r="C46" s="3"/>
      <c r="D46" s="192"/>
      <c r="E46" s="7"/>
      <c r="F46" s="7"/>
      <c r="G46" s="134"/>
      <c r="H46" s="98"/>
      <c r="I46" s="103">
        <f t="shared" si="0"/>
        <v>0</v>
      </c>
      <c r="J46" s="6">
        <f>IF(F46&lt;&gt;0,LOOKUP('Year 1'!F46,'Price List'!$A$3:$A$81,'Price List'!$C$3:$C$81),0)</f>
        <v>0</v>
      </c>
      <c r="K46" s="101">
        <f t="shared" si="1"/>
        <v>0</v>
      </c>
      <c r="L46" s="6">
        <f>IF(F46&lt;&gt;0,LOOKUP('Year 1'!F46,'Price List'!$A$3:$A$81,'Price List'!$H$3:$H$81),0)</f>
        <v>0</v>
      </c>
      <c r="M46" s="101">
        <f t="shared" si="2"/>
        <v>0</v>
      </c>
      <c r="N46" s="120">
        <f t="shared" si="3"/>
        <v>0</v>
      </c>
    </row>
    <row r="47" spans="1:14" ht="12.75">
      <c r="A47" s="447"/>
      <c r="B47" s="2"/>
      <c r="C47" s="3"/>
      <c r="D47" s="192"/>
      <c r="E47" s="7"/>
      <c r="F47" s="7"/>
      <c r="G47" s="134"/>
      <c r="H47" s="98"/>
      <c r="I47" s="103">
        <f t="shared" si="0"/>
        <v>0</v>
      </c>
      <c r="J47" s="6">
        <f>IF(F47&lt;&gt;0,LOOKUP('Year 1'!F47,'Price List'!$A$3:$A$81,'Price List'!$C$3:$C$81),0)</f>
        <v>0</v>
      </c>
      <c r="K47" s="101">
        <f t="shared" si="1"/>
        <v>0</v>
      </c>
      <c r="L47" s="6">
        <f>IF(F47&lt;&gt;0,LOOKUP('Year 1'!F47,'Price List'!$A$3:$A$81,'Price List'!$H$3:$H$81),0)</f>
        <v>0</v>
      </c>
      <c r="M47" s="101">
        <f t="shared" si="2"/>
        <v>0</v>
      </c>
      <c r="N47" s="120">
        <f t="shared" si="3"/>
        <v>0</v>
      </c>
    </row>
    <row r="48" spans="1:14" ht="12.75">
      <c r="A48" s="447"/>
      <c r="B48" s="2"/>
      <c r="C48" s="3"/>
      <c r="D48" s="192"/>
      <c r="E48" s="7"/>
      <c r="F48" s="7"/>
      <c r="G48" s="134"/>
      <c r="H48" s="98"/>
      <c r="I48" s="103">
        <f t="shared" si="0"/>
        <v>0</v>
      </c>
      <c r="J48" s="6">
        <f>IF(F48&lt;&gt;0,LOOKUP('Year 1'!F48,'Price List'!$A$3:$A$81,'Price List'!$C$3:$C$81),0)</f>
        <v>0</v>
      </c>
      <c r="K48" s="101">
        <f t="shared" si="1"/>
        <v>0</v>
      </c>
      <c r="L48" s="6">
        <f>IF(F48&lt;&gt;0,LOOKUP('Year 1'!F48,'Price List'!$A$3:$A$81,'Price List'!$H$3:$H$81),0)</f>
        <v>0</v>
      </c>
      <c r="M48" s="101">
        <f t="shared" si="2"/>
        <v>0</v>
      </c>
      <c r="N48" s="120">
        <f t="shared" si="3"/>
        <v>0</v>
      </c>
    </row>
    <row r="49" spans="1:14" ht="12.75">
      <c r="A49" s="447"/>
      <c r="B49" s="2"/>
      <c r="C49" s="3"/>
      <c r="D49" s="192"/>
      <c r="E49" s="7"/>
      <c r="F49" s="7"/>
      <c r="G49" s="134"/>
      <c r="H49" s="98"/>
      <c r="I49" s="103">
        <f t="shared" si="0"/>
        <v>0</v>
      </c>
      <c r="J49" s="6">
        <f>IF(F49&lt;&gt;0,LOOKUP('Year 1'!F49,'Price List'!$A$3:$A$81,'Price List'!$C$3:$C$81),0)</f>
        <v>0</v>
      </c>
      <c r="K49" s="101">
        <f t="shared" si="1"/>
        <v>0</v>
      </c>
      <c r="L49" s="6">
        <f>IF(F49&lt;&gt;0,LOOKUP('Year 1'!F49,'Price List'!$A$3:$A$81,'Price List'!$H$3:$H$81),0)</f>
        <v>0</v>
      </c>
      <c r="M49" s="101">
        <f t="shared" si="2"/>
        <v>0</v>
      </c>
      <c r="N49" s="120">
        <f t="shared" si="3"/>
        <v>0</v>
      </c>
    </row>
    <row r="50" spans="1:14" ht="12.75">
      <c r="A50" s="447"/>
      <c r="B50" s="2"/>
      <c r="C50" s="3"/>
      <c r="D50" s="192"/>
      <c r="E50" s="7"/>
      <c r="F50" s="7"/>
      <c r="G50" s="134"/>
      <c r="H50" s="98"/>
      <c r="I50" s="103">
        <f t="shared" si="0"/>
        <v>0</v>
      </c>
      <c r="J50" s="6">
        <f>IF(F50&lt;&gt;0,LOOKUP('Year 1'!F50,'Price List'!$A$3:$A$81,'Price List'!$C$3:$C$81),0)</f>
        <v>0</v>
      </c>
      <c r="K50" s="101">
        <f t="shared" si="1"/>
        <v>0</v>
      </c>
      <c r="L50" s="6">
        <f>IF(F50&lt;&gt;0,LOOKUP('Year 1'!F50,'Price List'!$A$3:$A$81,'Price List'!$H$3:$H$81),0)</f>
        <v>0</v>
      </c>
      <c r="M50" s="101">
        <f t="shared" si="2"/>
        <v>0</v>
      </c>
      <c r="N50" s="120">
        <f t="shared" si="3"/>
        <v>0</v>
      </c>
    </row>
    <row r="51" spans="1:14" ht="12.75">
      <c r="A51" s="447"/>
      <c r="B51" s="2"/>
      <c r="C51" s="3"/>
      <c r="D51" s="192"/>
      <c r="E51" s="7"/>
      <c r="F51" s="7"/>
      <c r="G51" s="134"/>
      <c r="H51" s="98"/>
      <c r="I51" s="103">
        <f t="shared" si="0"/>
        <v>0</v>
      </c>
      <c r="J51" s="6">
        <f>IF(F51&lt;&gt;0,LOOKUP('Year 1'!F51,'Price List'!$A$3:$A$81,'Price List'!$C$3:$C$81),0)</f>
        <v>0</v>
      </c>
      <c r="K51" s="101">
        <f t="shared" si="1"/>
        <v>0</v>
      </c>
      <c r="L51" s="6">
        <f>IF(F51&lt;&gt;0,LOOKUP('Year 1'!F51,'Price List'!$A$3:$A$81,'Price List'!$H$3:$H$81),0)</f>
        <v>0</v>
      </c>
      <c r="M51" s="101">
        <f t="shared" si="2"/>
        <v>0</v>
      </c>
      <c r="N51" s="120">
        <f t="shared" si="3"/>
        <v>0</v>
      </c>
    </row>
    <row r="52" spans="1:14" ht="12.75">
      <c r="A52" s="447"/>
      <c r="B52" s="2"/>
      <c r="C52" s="3"/>
      <c r="D52" s="192"/>
      <c r="E52" s="7"/>
      <c r="F52" s="7"/>
      <c r="G52" s="134"/>
      <c r="H52" s="98"/>
      <c r="I52" s="103">
        <f t="shared" si="0"/>
        <v>0</v>
      </c>
      <c r="J52" s="6">
        <f>IF(F52&lt;&gt;0,LOOKUP('Year 1'!F52,'Price List'!$A$3:$A$81,'Price List'!$C$3:$C$81),0)</f>
        <v>0</v>
      </c>
      <c r="K52" s="101">
        <f t="shared" si="1"/>
        <v>0</v>
      </c>
      <c r="L52" s="6">
        <f>IF(F52&lt;&gt;0,LOOKUP('Year 1'!F52,'Price List'!$A$3:$A$81,'Price List'!$H$3:$H$81),0)</f>
        <v>0</v>
      </c>
      <c r="M52" s="101">
        <f t="shared" si="2"/>
        <v>0</v>
      </c>
      <c r="N52" s="120">
        <f t="shared" si="3"/>
        <v>0</v>
      </c>
    </row>
    <row r="53" spans="1:14" ht="12.75">
      <c r="A53" s="447"/>
      <c r="B53" s="2"/>
      <c r="C53" s="3"/>
      <c r="D53" s="192"/>
      <c r="E53" s="7"/>
      <c r="F53" s="7"/>
      <c r="G53" s="134"/>
      <c r="H53" s="98"/>
      <c r="I53" s="103">
        <f t="shared" si="0"/>
        <v>0</v>
      </c>
      <c r="J53" s="6">
        <f>IF(F53&lt;&gt;0,LOOKUP('Year 1'!F53,'Price List'!$A$3:$A$81,'Price List'!$C$3:$C$81),0)</f>
        <v>0</v>
      </c>
      <c r="K53" s="101">
        <f t="shared" si="1"/>
        <v>0</v>
      </c>
      <c r="L53" s="6">
        <f>IF(F53&lt;&gt;0,LOOKUP('Year 1'!F53,'Price List'!$A$3:$A$81,'Price List'!$H$3:$H$81),0)</f>
        <v>0</v>
      </c>
      <c r="M53" s="101">
        <f t="shared" si="2"/>
        <v>0</v>
      </c>
      <c r="N53" s="120">
        <f t="shared" si="3"/>
        <v>0</v>
      </c>
    </row>
    <row r="54" spans="1:14" ht="12.75">
      <c r="A54" s="447"/>
      <c r="B54" s="2"/>
      <c r="C54" s="3"/>
      <c r="D54" s="192"/>
      <c r="E54" s="7"/>
      <c r="F54" s="7"/>
      <c r="G54" s="134"/>
      <c r="H54" s="98"/>
      <c r="I54" s="103">
        <f t="shared" si="0"/>
        <v>0</v>
      </c>
      <c r="J54" s="6">
        <f>IF(F54&lt;&gt;0,LOOKUP('Year 1'!F54,'Price List'!$A$3:$A$81,'Price List'!$C$3:$C$81),0)</f>
        <v>0</v>
      </c>
      <c r="K54" s="101">
        <f t="shared" si="1"/>
        <v>0</v>
      </c>
      <c r="L54" s="6">
        <f>IF(F54&lt;&gt;0,LOOKUP('Year 1'!F54,'Price List'!$A$3:$A$81,'Price List'!$H$3:$H$81),0)</f>
        <v>0</v>
      </c>
      <c r="M54" s="101">
        <f t="shared" si="2"/>
        <v>0</v>
      </c>
      <c r="N54" s="120">
        <f t="shared" si="3"/>
        <v>0</v>
      </c>
    </row>
    <row r="55" spans="1:14" ht="12.75">
      <c r="A55" s="447"/>
      <c r="B55" s="2"/>
      <c r="C55" s="3"/>
      <c r="D55" s="192"/>
      <c r="E55" s="7"/>
      <c r="F55" s="7"/>
      <c r="G55" s="134"/>
      <c r="H55" s="98"/>
      <c r="I55" s="103">
        <f t="shared" si="0"/>
        <v>0</v>
      </c>
      <c r="J55" s="6">
        <f>IF(F55&lt;&gt;0,LOOKUP('Year 1'!F55,'Price List'!$A$3:$A$81,'Price List'!$C$3:$C$81),0)</f>
        <v>0</v>
      </c>
      <c r="K55" s="101">
        <f t="shared" si="1"/>
        <v>0</v>
      </c>
      <c r="L55" s="6">
        <f>IF(F55&lt;&gt;0,LOOKUP('Year 1'!F55,'Price List'!$A$3:$A$81,'Price List'!$H$3:$H$81),0)</f>
        <v>0</v>
      </c>
      <c r="M55" s="101">
        <f t="shared" si="2"/>
        <v>0</v>
      </c>
      <c r="N55" s="120">
        <f t="shared" si="3"/>
        <v>0</v>
      </c>
    </row>
    <row r="56" spans="1:14" ht="12.75">
      <c r="A56" s="447"/>
      <c r="B56" s="2"/>
      <c r="C56" s="3"/>
      <c r="D56" s="192"/>
      <c r="E56" s="7"/>
      <c r="F56" s="7"/>
      <c r="G56" s="134"/>
      <c r="H56" s="98"/>
      <c r="I56" s="103">
        <f t="shared" si="0"/>
        <v>0</v>
      </c>
      <c r="J56" s="6">
        <f>IF(F56&lt;&gt;0,LOOKUP('Year 1'!F56,'Price List'!$A$3:$A$81,'Price List'!$C$3:$C$81),0)</f>
        <v>0</v>
      </c>
      <c r="K56" s="101">
        <f t="shared" si="1"/>
        <v>0</v>
      </c>
      <c r="L56" s="6">
        <f>IF(F56&lt;&gt;0,LOOKUP('Year 1'!F56,'Price List'!$A$3:$A$81,'Price List'!$H$3:$H$81),0)</f>
        <v>0</v>
      </c>
      <c r="M56" s="101">
        <f t="shared" si="2"/>
        <v>0</v>
      </c>
      <c r="N56" s="120">
        <f t="shared" si="3"/>
        <v>0</v>
      </c>
    </row>
    <row r="57" spans="1:14" ht="12.75">
      <c r="A57" s="447"/>
      <c r="B57" s="2"/>
      <c r="C57" s="3"/>
      <c r="D57" s="192"/>
      <c r="E57" s="7"/>
      <c r="F57" s="7"/>
      <c r="G57" s="134"/>
      <c r="H57" s="98"/>
      <c r="I57" s="103">
        <f t="shared" si="0"/>
        <v>0</v>
      </c>
      <c r="J57" s="6">
        <f>IF(F57&lt;&gt;0,LOOKUP('Year 1'!F57,'Price List'!$A$3:$A$81,'Price List'!$C$3:$C$81),0)</f>
        <v>0</v>
      </c>
      <c r="K57" s="101">
        <f t="shared" si="1"/>
        <v>0</v>
      </c>
      <c r="L57" s="6">
        <f>IF(F57&lt;&gt;0,LOOKUP('Year 1'!F57,'Price List'!$A$3:$A$81,'Price List'!$H$3:$H$81),0)</f>
        <v>0</v>
      </c>
      <c r="M57" s="101">
        <f t="shared" si="2"/>
        <v>0</v>
      </c>
      <c r="N57" s="120">
        <f t="shared" si="3"/>
        <v>0</v>
      </c>
    </row>
    <row r="58" spans="1:14" ht="12.75">
      <c r="A58" s="447"/>
      <c r="B58" s="2"/>
      <c r="C58" s="3"/>
      <c r="D58" s="192"/>
      <c r="E58" s="7"/>
      <c r="F58" s="7"/>
      <c r="G58" s="134"/>
      <c r="H58" s="98"/>
      <c r="I58" s="103">
        <f t="shared" si="0"/>
        <v>0</v>
      </c>
      <c r="J58" s="6">
        <f>IF(F58&lt;&gt;0,LOOKUP('Year 1'!F58,'Price List'!$A$3:$A$81,'Price List'!$C$3:$C$81),0)</f>
        <v>0</v>
      </c>
      <c r="K58" s="101">
        <f t="shared" si="1"/>
        <v>0</v>
      </c>
      <c r="L58" s="6">
        <f>IF(F58&lt;&gt;0,LOOKUP('Year 1'!F58,'Price List'!$A$3:$A$81,'Price List'!$H$3:$H$81),0)</f>
        <v>0</v>
      </c>
      <c r="M58" s="101">
        <f t="shared" si="2"/>
        <v>0</v>
      </c>
      <c r="N58" s="120">
        <f t="shared" si="3"/>
        <v>0</v>
      </c>
    </row>
    <row r="59" spans="1:14" ht="12.75">
      <c r="A59" s="448"/>
      <c r="B59" s="123"/>
      <c r="C59" s="142"/>
      <c r="D59" s="193"/>
      <c r="E59" s="124"/>
      <c r="F59" s="124"/>
      <c r="G59" s="135"/>
      <c r="H59" s="125"/>
      <c r="I59" s="126">
        <f t="shared" si="0"/>
        <v>0</v>
      </c>
      <c r="J59" s="127">
        <f>IF(F59&lt;&gt;0,LOOKUP('Year 1'!F59,'Price List'!$A$3:$A$81,'Price List'!$C$3:$C$81),0)</f>
        <v>0</v>
      </c>
      <c r="K59" s="128">
        <f t="shared" si="1"/>
        <v>0</v>
      </c>
      <c r="L59" s="127">
        <f>IF(F59&lt;&gt;0,LOOKUP('Year 1'!F59,'Price List'!$A$3:$A$81,'Price List'!$H$3:$H$81),0)</f>
        <v>0</v>
      </c>
      <c r="M59" s="128">
        <f t="shared" si="2"/>
        <v>0</v>
      </c>
      <c r="N59" s="129">
        <f t="shared" si="3"/>
        <v>0</v>
      </c>
    </row>
    <row r="60" spans="10:13" ht="12.75">
      <c r="J60" s="8"/>
      <c r="K60" s="8"/>
      <c r="L60" s="8"/>
      <c r="M60" s="8"/>
    </row>
    <row r="61" spans="10:13" ht="12.75">
      <c r="J61" s="8"/>
      <c r="K61" s="8"/>
      <c r="L61" s="8"/>
      <c r="M61" s="8"/>
    </row>
    <row r="62" spans="10:13" ht="12.75">
      <c r="J62" s="8"/>
      <c r="K62" s="8"/>
      <c r="L62" s="8"/>
      <c r="M62" s="8"/>
    </row>
    <row r="63" spans="1:14" ht="12.75" customHeight="1" hidden="1">
      <c r="A63" s="53" t="s">
        <v>99</v>
      </c>
      <c r="B63" s="53" t="s">
        <v>59</v>
      </c>
      <c r="C63" s="53" t="s">
        <v>58</v>
      </c>
      <c r="D63" s="53" t="s">
        <v>113</v>
      </c>
      <c r="F63" s="54" t="s">
        <v>185</v>
      </c>
      <c r="G63" s="75" t="s">
        <v>100</v>
      </c>
      <c r="J63" s="8"/>
      <c r="K63" s="8"/>
      <c r="L63" s="8"/>
      <c r="M63" s="8"/>
      <c r="N63" s="53" t="s">
        <v>60</v>
      </c>
    </row>
    <row r="64" spans="1:14" ht="12.75" customHeight="1" hidden="1">
      <c r="A64" s="48" t="s">
        <v>63</v>
      </c>
      <c r="B64" s="57" t="s">
        <v>115</v>
      </c>
      <c r="C64" s="143" t="s">
        <v>123</v>
      </c>
      <c r="D64" s="140" t="s">
        <v>114</v>
      </c>
      <c r="E64" s="47"/>
      <c r="F64" s="54" t="s">
        <v>186</v>
      </c>
      <c r="G64" s="47" t="s">
        <v>97</v>
      </c>
      <c r="J64" s="8" t="e">
        <f>IF(#REF!&lt;&gt;0,LOOKUP('[1]Tonnage Yr1'!D63,'[1]Price List'!$A$5:$A$78,'[1]Price List'!$C$5:$C$78),0)</f>
        <v>#REF!</v>
      </c>
      <c r="K64" s="8"/>
      <c r="L64" s="8"/>
      <c r="M64" s="8"/>
      <c r="N64" s="4" t="s">
        <v>61</v>
      </c>
    </row>
    <row r="65" spans="1:14" ht="12.75" customHeight="1" hidden="1">
      <c r="A65" s="48" t="s">
        <v>64</v>
      </c>
      <c r="B65" s="57" t="s">
        <v>117</v>
      </c>
      <c r="C65" s="140" t="s">
        <v>124</v>
      </c>
      <c r="D65" s="140" t="s">
        <v>131</v>
      </c>
      <c r="E65" s="60"/>
      <c r="F65" s="54" t="s">
        <v>187</v>
      </c>
      <c r="G65" s="4" t="s">
        <v>98</v>
      </c>
      <c r="J65" s="8" t="e">
        <f>IF(#REF!&lt;&gt;0,LOOKUP('[1]Tonnage Yr1'!D64,'[1]Price List'!$A$5:$A$78,'[1]Price List'!$C$5:$C$78),0)</f>
        <v>#REF!</v>
      </c>
      <c r="K65" s="8"/>
      <c r="L65" s="8"/>
      <c r="M65" s="8"/>
      <c r="N65" s="4" t="s">
        <v>62</v>
      </c>
    </row>
    <row r="66" spans="1:14" ht="12.75" customHeight="1" hidden="1">
      <c r="A66" s="50" t="s">
        <v>65</v>
      </c>
      <c r="B66" s="57" t="s">
        <v>119</v>
      </c>
      <c r="C66" s="140" t="s">
        <v>125</v>
      </c>
      <c r="D66" s="59"/>
      <c r="E66" s="60"/>
      <c r="F66" s="54" t="s">
        <v>188</v>
      </c>
      <c r="J66" s="8" t="e">
        <f>IF(#REF!&lt;&gt;0,LOOKUP('[1]Tonnage Yr1'!D65,'[1]Price List'!$A$5:$A$78,'[1]Price List'!$C$5:$C$78),0)</f>
        <v>#REF!</v>
      </c>
      <c r="K66" s="8"/>
      <c r="L66" s="8"/>
      <c r="M66" s="8"/>
      <c r="N66" s="4"/>
    </row>
    <row r="67" spans="1:14" ht="12.75" customHeight="1" hidden="1">
      <c r="A67" s="50" t="s">
        <v>66</v>
      </c>
      <c r="B67" s="57" t="s">
        <v>118</v>
      </c>
      <c r="C67" s="141" t="s">
        <v>126</v>
      </c>
      <c r="D67" s="59"/>
      <c r="E67" s="60"/>
      <c r="F67" s="54" t="s">
        <v>189</v>
      </c>
      <c r="J67" s="8" t="e">
        <f>IF(#REF!&lt;&gt;0,LOOKUP('[1]Tonnage Yr1'!D66,'[1]Price List'!$A$5:$A$78,'[1]Price List'!$C$5:$C$78),0)</f>
        <v>#REF!</v>
      </c>
      <c r="K67" s="8"/>
      <c r="L67" s="8"/>
      <c r="M67" s="8"/>
      <c r="N67" s="4"/>
    </row>
    <row r="68" spans="1:14" ht="12.75" customHeight="1" hidden="1">
      <c r="A68" s="50" t="s">
        <v>67</v>
      </c>
      <c r="B68" s="57" t="s">
        <v>120</v>
      </c>
      <c r="C68" s="140" t="s">
        <v>127</v>
      </c>
      <c r="D68" s="59"/>
      <c r="E68" s="60"/>
      <c r="J68" s="8" t="e">
        <f>IF(#REF!&lt;&gt;0,LOOKUP('[1]Tonnage Yr1'!D67,'[1]Price List'!$A$5:$A$78,'[1]Price List'!$C$5:$C$78),0)</f>
        <v>#REF!</v>
      </c>
      <c r="K68" s="8"/>
      <c r="L68" s="8"/>
      <c r="M68" s="8"/>
      <c r="N68" s="4"/>
    </row>
    <row r="69" spans="1:14" ht="12.75" customHeight="1" hidden="1">
      <c r="A69" s="50" t="s">
        <v>4</v>
      </c>
      <c r="B69" s="57" t="s">
        <v>116</v>
      </c>
      <c r="C69" s="140" t="s">
        <v>128</v>
      </c>
      <c r="D69" s="59"/>
      <c r="E69" s="60"/>
      <c r="J69" s="8" t="e">
        <f>IF(#REF!&lt;&gt;0,LOOKUP('[1]Tonnage Yr1'!D68,'[1]Price List'!$A$5:$A$78,'[1]Price List'!$C$5:$C$78),0)</f>
        <v>#REF!</v>
      </c>
      <c r="K69" s="8"/>
      <c r="L69" s="8"/>
      <c r="M69" s="8"/>
      <c r="N69" s="4"/>
    </row>
    <row r="70" spans="1:14" ht="12.75" customHeight="1" hidden="1">
      <c r="A70" s="50" t="s">
        <v>147</v>
      </c>
      <c r="B70" s="58" t="s">
        <v>121</v>
      </c>
      <c r="C70" s="139" t="s">
        <v>129</v>
      </c>
      <c r="D70" s="59"/>
      <c r="E70" s="60"/>
      <c r="J70" s="8" t="e">
        <f>IF(#REF!&lt;&gt;0,LOOKUP('[1]Tonnage Yr1'!D69,'[1]Price List'!$A$5:$A$78,'[1]Price List'!$C$5:$C$78),0)</f>
        <v>#REF!</v>
      </c>
      <c r="K70" s="8"/>
      <c r="L70" s="8"/>
      <c r="M70" s="8"/>
      <c r="N70" s="4"/>
    </row>
    <row r="71" spans="1:14" ht="12.75" customHeight="1" hidden="1">
      <c r="A71" s="50" t="s">
        <v>148</v>
      </c>
      <c r="B71" s="58"/>
      <c r="C71" s="140" t="s">
        <v>130</v>
      </c>
      <c r="D71" s="59"/>
      <c r="E71" s="60"/>
      <c r="J71" s="8"/>
      <c r="K71" s="8"/>
      <c r="L71" s="8"/>
      <c r="M71" s="8"/>
      <c r="N71" s="4"/>
    </row>
    <row r="72" spans="1:14" ht="12.75" customHeight="1" hidden="1">
      <c r="A72" s="51" t="s">
        <v>54</v>
      </c>
      <c r="B72" s="57" t="s">
        <v>122</v>
      </c>
      <c r="C72" s="140" t="s">
        <v>132</v>
      </c>
      <c r="D72" s="59"/>
      <c r="E72" s="60"/>
      <c r="J72" s="8" t="e">
        <f>IF(#REF!&lt;&gt;0,LOOKUP('[1]Tonnage Yr1'!D70,'[1]Price List'!$A$5:$A$78,'[1]Price List'!$C$5:$C$78),0)</f>
        <v>#REF!</v>
      </c>
      <c r="K72" s="8"/>
      <c r="L72" s="8"/>
      <c r="M72" s="8"/>
      <c r="N72" s="4"/>
    </row>
    <row r="73" spans="1:14" ht="12.75" customHeight="1" hidden="1">
      <c r="A73" s="50" t="s">
        <v>6</v>
      </c>
      <c r="C73" s="140" t="s">
        <v>133</v>
      </c>
      <c r="D73" s="59"/>
      <c r="E73" s="60"/>
      <c r="J73" s="8" t="e">
        <f>IF(#REF!&lt;&gt;0,LOOKUP('[1]Tonnage Yr1'!D71,'[1]Price List'!$A$5:$A$78,'[1]Price List'!$C$5:$C$78),0)</f>
        <v>#REF!</v>
      </c>
      <c r="K73" s="8"/>
      <c r="L73" s="8"/>
      <c r="M73" s="8"/>
      <c r="N73" s="4"/>
    </row>
    <row r="74" spans="1:14" ht="12.75" customHeight="1" hidden="1">
      <c r="A74" s="50" t="s">
        <v>7</v>
      </c>
      <c r="C74" s="140" t="s">
        <v>134</v>
      </c>
      <c r="D74" s="59"/>
      <c r="E74" s="60"/>
      <c r="J74" s="8" t="e">
        <f>IF(#REF!&lt;&gt;0,LOOKUP('[1]Tonnage Yr1'!D72,'[1]Price List'!$A$5:$A$78,'[1]Price List'!$C$5:$C$78),0)</f>
        <v>#REF!</v>
      </c>
      <c r="K74" s="8"/>
      <c r="L74" s="8"/>
      <c r="M74" s="8"/>
      <c r="N74" s="4"/>
    </row>
    <row r="75" spans="1:14" ht="12.75" customHeight="1" hidden="1">
      <c r="A75" s="50" t="s">
        <v>8</v>
      </c>
      <c r="C75" s="140" t="s">
        <v>135</v>
      </c>
      <c r="D75" s="59"/>
      <c r="E75" s="60"/>
      <c r="J75" s="8" t="e">
        <f>IF(#REF!&lt;&gt;0,LOOKUP('[1]Tonnage Yr1'!D73,'[1]Price List'!$A$5:$A$78,'[1]Price List'!$C$5:$C$78),0)</f>
        <v>#REF!</v>
      </c>
      <c r="K75" s="8"/>
      <c r="L75" s="8"/>
      <c r="M75" s="8"/>
      <c r="N75" s="4"/>
    </row>
    <row r="76" spans="1:14" ht="12.75" customHeight="1" hidden="1">
      <c r="A76" s="50" t="s">
        <v>9</v>
      </c>
      <c r="C76" s="140" t="s">
        <v>136</v>
      </c>
      <c r="J76" s="8" t="e">
        <f>IF(#REF!&lt;&gt;0,LOOKUP('[1]Tonnage Yr1'!D74,'[1]Price List'!$A$5:$A$78,'[1]Price List'!$C$5:$C$78),0)</f>
        <v>#REF!</v>
      </c>
      <c r="K76" s="8"/>
      <c r="L76" s="8"/>
      <c r="M76" s="8"/>
      <c r="N76" s="4"/>
    </row>
    <row r="77" spans="1:14" ht="12.75" customHeight="1" hidden="1">
      <c r="A77" s="50" t="s">
        <v>68</v>
      </c>
      <c r="C77" s="140" t="s">
        <v>137</v>
      </c>
      <c r="J77" s="8" t="e">
        <f>IF(#REF!&lt;&gt;0,LOOKUP('[1]Tonnage Yr1'!D75,'[1]Price List'!$A$5:$A$78,'[1]Price List'!$C$5:$C$78),0)</f>
        <v>#REF!</v>
      </c>
      <c r="K77" s="8"/>
      <c r="L77" s="8"/>
      <c r="M77" s="8"/>
      <c r="N77" s="4"/>
    </row>
    <row r="78" spans="1:14" ht="12.75" hidden="1">
      <c r="A78" s="51" t="s">
        <v>69</v>
      </c>
      <c r="C78" s="140" t="s">
        <v>138</v>
      </c>
      <c r="J78" s="8" t="e">
        <f>IF(#REF!&lt;&gt;0,LOOKUP('[1]Tonnage Yr1'!D76,'[1]Price List'!$A$5:$A$78,'[1]Price List'!$C$5:$C$78),0)</f>
        <v>#REF!</v>
      </c>
      <c r="K78" s="8"/>
      <c r="L78" s="8"/>
      <c r="M78" s="8"/>
      <c r="N78" s="4"/>
    </row>
    <row r="79" spans="1:14" ht="12.75" hidden="1">
      <c r="A79" s="50" t="s">
        <v>11</v>
      </c>
      <c r="C79" s="140" t="s">
        <v>139</v>
      </c>
      <c r="J79" s="8" t="e">
        <f>IF(#REF!&lt;&gt;0,LOOKUP('[1]Tonnage Yr1'!D77,'[1]Price List'!$A$5:$A$78,'[1]Price List'!$C$5:$C$78),0)</f>
        <v>#REF!</v>
      </c>
      <c r="K79" s="8"/>
      <c r="L79" s="8"/>
      <c r="M79" s="8"/>
      <c r="N79" s="4"/>
    </row>
    <row r="80" spans="1:14" ht="12.75" hidden="1">
      <c r="A80" s="50" t="s">
        <v>12</v>
      </c>
      <c r="B80" s="57"/>
      <c r="J80" s="8" t="e">
        <f>IF(#REF!&lt;&gt;0,LOOKUP('[1]Tonnage Yr1'!D78,'[1]Price List'!$A$5:$A$78,'[1]Price List'!$C$5:$C$78),0)</f>
        <v>#REF!</v>
      </c>
      <c r="K80" s="8"/>
      <c r="L80" s="8"/>
      <c r="M80" s="8"/>
      <c r="N80" s="4"/>
    </row>
    <row r="81" spans="1:14" ht="12.75" hidden="1">
      <c r="A81" s="50" t="s">
        <v>70</v>
      </c>
      <c r="B81" s="56"/>
      <c r="J81" s="8" t="e">
        <f>IF(#REF!&lt;&gt;0,LOOKUP('[1]Tonnage Yr1'!D79,'[1]Price List'!$A$5:$A$78,'[1]Price List'!$C$5:$C$78),0)</f>
        <v>#REF!</v>
      </c>
      <c r="K81" s="8"/>
      <c r="L81" s="8"/>
      <c r="M81" s="8"/>
      <c r="N81" s="4"/>
    </row>
    <row r="82" spans="1:14" ht="12.75" hidden="1">
      <c r="A82" s="50" t="s">
        <v>71</v>
      </c>
      <c r="B82" s="56"/>
      <c r="J82" s="8" t="e">
        <f>IF(#REF!&lt;&gt;0,LOOKUP('[1]Tonnage Yr1'!D80,'[1]Price List'!$A$5:$A$78,'[1]Price List'!$C$5:$C$78),0)</f>
        <v>#REF!</v>
      </c>
      <c r="K82" s="8"/>
      <c r="L82" s="8"/>
      <c r="M82" s="8"/>
      <c r="N82" s="4"/>
    </row>
    <row r="83" spans="1:14" ht="12.75" hidden="1">
      <c r="A83" s="50" t="s">
        <v>14</v>
      </c>
      <c r="B83" s="56"/>
      <c r="C83" s="56"/>
      <c r="J83" s="8" t="e">
        <f>IF(#REF!&lt;&gt;0,LOOKUP('[1]Tonnage Yr1'!D81,'[1]Price List'!$A$5:$A$78,'[1]Price List'!$C$5:$C$78),0)</f>
        <v>#REF!</v>
      </c>
      <c r="K83" s="8"/>
      <c r="L83" s="8"/>
      <c r="M83" s="8"/>
      <c r="N83" s="4"/>
    </row>
    <row r="84" spans="1:14" ht="12.75" hidden="1">
      <c r="A84" s="50" t="s">
        <v>72</v>
      </c>
      <c r="B84" s="54"/>
      <c r="J84" s="8" t="e">
        <f>IF(#REF!&lt;&gt;0,LOOKUP('[1]Tonnage Yr1'!D82,'[1]Price List'!$A$5:$A$78,'[1]Price List'!$C$5:$C$78),0)</f>
        <v>#REF!</v>
      </c>
      <c r="K84" s="8"/>
      <c r="L84" s="8"/>
      <c r="M84" s="8"/>
      <c r="N84" s="4"/>
    </row>
    <row r="85" spans="1:14" ht="12.75" hidden="1">
      <c r="A85" s="50" t="s">
        <v>73</v>
      </c>
      <c r="B85" s="54"/>
      <c r="J85" s="8" t="e">
        <f>IF(#REF!&lt;&gt;0,LOOKUP('[1]Tonnage Yr1'!D83,'[1]Price List'!$A$5:$A$78,'[1]Price List'!$C$5:$C$78),0)</f>
        <v>#REF!</v>
      </c>
      <c r="K85" s="8"/>
      <c r="L85" s="8"/>
      <c r="M85" s="8"/>
      <c r="N85" s="4"/>
    </row>
    <row r="86" spans="1:14" ht="12.75" hidden="1">
      <c r="A86" s="50" t="s">
        <v>74</v>
      </c>
      <c r="B86" s="54"/>
      <c r="J86" s="8" t="e">
        <f>IF(#REF!&lt;&gt;0,LOOKUP('[1]Tonnage Yr1'!D84,'[1]Price List'!$A$5:$A$78,'[1]Price List'!$C$5:$C$78),0)</f>
        <v>#REF!</v>
      </c>
      <c r="K86" s="8"/>
      <c r="L86" s="8"/>
      <c r="M86" s="8"/>
      <c r="N86" s="4"/>
    </row>
    <row r="87" spans="1:14" ht="12.75" hidden="1">
      <c r="A87" s="50" t="s">
        <v>142</v>
      </c>
      <c r="B87" s="54"/>
      <c r="J87" s="8" t="e">
        <f>IF(#REF!&lt;&gt;0,LOOKUP('[1]Tonnage Yr1'!D85,'[1]Price List'!$A$5:$A$78,'[1]Price List'!$C$5:$C$78),0)</f>
        <v>#REF!</v>
      </c>
      <c r="K87" s="8"/>
      <c r="L87" s="8"/>
      <c r="M87" s="8"/>
      <c r="N87" s="4"/>
    </row>
    <row r="88" spans="1:14" ht="12.75" hidden="1">
      <c r="A88" s="50" t="s">
        <v>143</v>
      </c>
      <c r="B88" s="54"/>
      <c r="J88" s="8" t="e">
        <f>IF(#REF!&lt;&gt;0,LOOKUP('[1]Tonnage Yr1'!D86,'[1]Price List'!$A$5:$A$78,'[1]Price List'!$C$5:$C$78),0)</f>
        <v>#REF!</v>
      </c>
      <c r="K88" s="8"/>
      <c r="L88" s="8"/>
      <c r="M88" s="8"/>
      <c r="N88" s="4"/>
    </row>
    <row r="89" spans="1:14" ht="12.75" hidden="1">
      <c r="A89" s="50" t="s">
        <v>15</v>
      </c>
      <c r="B89" s="54"/>
      <c r="J89" s="8" t="e">
        <f>IF(#REF!&lt;&gt;0,LOOKUP('[1]Tonnage Yr1'!D87,'[1]Price List'!$A$5:$A$78,'[1]Price List'!$C$5:$C$78),0)</f>
        <v>#REF!</v>
      </c>
      <c r="K89" s="8"/>
      <c r="L89" s="8"/>
      <c r="M89" s="8"/>
      <c r="N89" s="4"/>
    </row>
    <row r="90" spans="1:14" ht="12.75" hidden="1">
      <c r="A90" s="50" t="s">
        <v>16</v>
      </c>
      <c r="J90" s="8" t="e">
        <f>IF(#REF!&lt;&gt;0,LOOKUP('[1]Tonnage Yr1'!D88,'[1]Price List'!$A$5:$A$78,'[1]Price List'!$C$5:$C$78),0)</f>
        <v>#REF!</v>
      </c>
      <c r="K90" s="8"/>
      <c r="L90" s="8"/>
      <c r="M90" s="8"/>
      <c r="N90" s="4"/>
    </row>
    <row r="91" spans="1:14" ht="12.75" hidden="1">
      <c r="A91" s="50" t="s">
        <v>17</v>
      </c>
      <c r="J91" s="8" t="e">
        <f>IF(#REF!&lt;&gt;0,LOOKUP('[1]Tonnage Yr1'!D89,'[1]Price List'!$A$5:$A$78,'[1]Price List'!$C$5:$C$78),0)</f>
        <v>#REF!</v>
      </c>
      <c r="K91" s="8"/>
      <c r="L91" s="8"/>
      <c r="M91" s="8"/>
      <c r="N91" s="4"/>
    </row>
    <row r="92" spans="1:14" ht="12.75" hidden="1">
      <c r="A92" s="50" t="s">
        <v>149</v>
      </c>
      <c r="J92" s="8"/>
      <c r="K92" s="8"/>
      <c r="L92" s="8"/>
      <c r="M92" s="8"/>
      <c r="N92" s="4"/>
    </row>
    <row r="93" spans="1:14" ht="12.75" hidden="1">
      <c r="A93" s="50" t="s">
        <v>57</v>
      </c>
      <c r="J93" s="8" t="e">
        <f>IF(#REF!&lt;&gt;0,LOOKUP('[1]Tonnage Yr1'!D91,'[1]Price List'!$A$5:$A$78,'[1]Price List'!$C$5:$C$78),0)</f>
        <v>#REF!</v>
      </c>
      <c r="K93" s="8"/>
      <c r="L93" s="8"/>
      <c r="M93" s="8"/>
      <c r="N93" s="4"/>
    </row>
    <row r="94" spans="1:14" ht="12.75" hidden="1">
      <c r="A94" s="50" t="s">
        <v>18</v>
      </c>
      <c r="J94" s="8" t="e">
        <f>IF(#REF!&lt;&gt;0,LOOKUP('[1]Tonnage Yr1'!D92,'[1]Price List'!$A$5:$A$78,'[1]Price List'!$C$5:$C$78),0)</f>
        <v>#REF!</v>
      </c>
      <c r="K94" s="8"/>
      <c r="L94" s="8"/>
      <c r="M94" s="8"/>
      <c r="N94" s="4"/>
    </row>
    <row r="95" spans="1:14" ht="12.75" hidden="1">
      <c r="A95" s="50" t="s">
        <v>19</v>
      </c>
      <c r="J95" s="8" t="e">
        <f>IF(#REF!&lt;&gt;0,LOOKUP('[1]Tonnage Yr1'!D93,'[1]Price List'!$A$5:$A$78,'[1]Price List'!$C$5:$C$78),0)</f>
        <v>#REF!</v>
      </c>
      <c r="K95" s="8"/>
      <c r="L95" s="8"/>
      <c r="M95" s="8"/>
      <c r="N95" s="4"/>
    </row>
    <row r="96" spans="1:14" ht="12.75" hidden="1">
      <c r="A96" s="50" t="s">
        <v>20</v>
      </c>
      <c r="J96" s="8" t="e">
        <f>IF(#REF!&lt;&gt;0,LOOKUP('[1]Tonnage Yr1'!D94,'[1]Price List'!$A$5:$A$78,'[1]Price List'!$C$5:$C$78),0)</f>
        <v>#REF!</v>
      </c>
      <c r="K96" s="8"/>
      <c r="L96" s="8"/>
      <c r="M96" s="8"/>
      <c r="N96" s="4"/>
    </row>
    <row r="97" spans="1:14" ht="12.75" hidden="1">
      <c r="A97" s="50" t="s">
        <v>21</v>
      </c>
      <c r="J97" s="8" t="e">
        <f>IF(#REF!&lt;&gt;0,LOOKUP('[1]Tonnage Yr1'!D95,'[1]Price List'!$A$5:$A$78,'[1]Price List'!$C$5:$C$78),0)</f>
        <v>#REF!</v>
      </c>
      <c r="K97" s="8"/>
      <c r="L97" s="8"/>
      <c r="M97" s="8"/>
      <c r="N97" s="4"/>
    </row>
    <row r="98" spans="1:14" ht="12.75" hidden="1">
      <c r="A98" s="50" t="s">
        <v>22</v>
      </c>
      <c r="J98" s="8" t="e">
        <f>IF(#REF!&lt;&gt;0,LOOKUP('[1]Tonnage Yr1'!D96,'[1]Price List'!$A$5:$A$78,'[1]Price List'!$C$5:$C$78),0)</f>
        <v>#REF!</v>
      </c>
      <c r="K98" s="8"/>
      <c r="L98" s="8"/>
      <c r="M98" s="8"/>
      <c r="N98" s="4"/>
    </row>
    <row r="99" spans="1:14" ht="12.75" hidden="1">
      <c r="A99" s="50" t="s">
        <v>23</v>
      </c>
      <c r="J99" s="8" t="e">
        <f>IF(#REF!&lt;&gt;0,LOOKUP('[1]Tonnage Yr1'!D97,'[1]Price List'!$A$5:$A$78,'[1]Price List'!$C$5:$C$78),0)</f>
        <v>#REF!</v>
      </c>
      <c r="K99" s="8"/>
      <c r="L99" s="8"/>
      <c r="M99" s="8"/>
      <c r="N99" s="4"/>
    </row>
    <row r="100" spans="1:14" ht="12.75" hidden="1">
      <c r="A100" s="50" t="s">
        <v>24</v>
      </c>
      <c r="J100" s="8" t="e">
        <f>IF(#REF!&lt;&gt;0,LOOKUP('[1]Tonnage Yr1'!D98,'[1]Price List'!$A$5:$A$78,'[1]Price List'!$C$5:$C$78),0)</f>
        <v>#REF!</v>
      </c>
      <c r="K100" s="8"/>
      <c r="L100" s="8"/>
      <c r="M100" s="8"/>
      <c r="N100" s="4"/>
    </row>
    <row r="101" spans="1:14" ht="12.75" hidden="1">
      <c r="A101" s="50" t="s">
        <v>76</v>
      </c>
      <c r="J101" s="8" t="e">
        <f>IF(#REF!&lt;&gt;0,LOOKUP('[1]Tonnage Yr1'!D99,'[1]Price List'!$A$5:$A$78,'[1]Price List'!$C$5:$C$78),0)</f>
        <v>#REF!</v>
      </c>
      <c r="K101" s="8"/>
      <c r="L101" s="8"/>
      <c r="M101" s="8"/>
      <c r="N101" s="4"/>
    </row>
    <row r="102" spans="1:14" ht="12.75" hidden="1">
      <c r="A102" s="50" t="s">
        <v>25</v>
      </c>
      <c r="J102" s="8" t="e">
        <f>IF(#REF!&lt;&gt;0,LOOKUP('[1]Tonnage Yr1'!D100,'[1]Price List'!$A$5:$A$78,'[1]Price List'!$C$5:$C$78),0)</f>
        <v>#REF!</v>
      </c>
      <c r="K102" s="8"/>
      <c r="L102" s="8"/>
      <c r="M102" s="8"/>
      <c r="N102" s="4"/>
    </row>
    <row r="103" spans="1:14" ht="12.75" hidden="1">
      <c r="A103" s="50" t="s">
        <v>55</v>
      </c>
      <c r="J103" s="8" t="e">
        <f>IF(#REF!&lt;&gt;0,LOOKUP('[1]Tonnage Yr1'!D101,'[1]Price List'!$A$5:$A$78,'[1]Price List'!$C$5:$C$78),0)</f>
        <v>#REF!</v>
      </c>
      <c r="K103" s="8"/>
      <c r="L103" s="8"/>
      <c r="M103" s="8"/>
      <c r="N103" s="4"/>
    </row>
    <row r="104" spans="1:14" ht="12.75" hidden="1">
      <c r="A104" s="50" t="s">
        <v>77</v>
      </c>
      <c r="J104" s="8" t="e">
        <f>IF(#REF!&lt;&gt;0,LOOKUP('[1]Tonnage Yr1'!D102,'[1]Price List'!$A$5:$A$78,'[1]Price List'!$C$5:$C$78),0)</f>
        <v>#REF!</v>
      </c>
      <c r="K104" s="8"/>
      <c r="L104" s="8"/>
      <c r="M104" s="8"/>
      <c r="N104" s="4"/>
    </row>
    <row r="105" spans="1:14" ht="12.75" hidden="1">
      <c r="A105" s="50" t="s">
        <v>26</v>
      </c>
      <c r="J105" s="8" t="e">
        <f>IF(#REF!&lt;&gt;0,LOOKUP('[1]Tonnage Yr1'!D103,'[1]Price List'!$A$5:$A$78,'[1]Price List'!$C$5:$C$78),0)</f>
        <v>#REF!</v>
      </c>
      <c r="K105" s="8"/>
      <c r="L105" s="8"/>
      <c r="M105" s="8"/>
      <c r="N105" s="4"/>
    </row>
    <row r="106" spans="1:14" ht="12.75" hidden="1">
      <c r="A106" s="50" t="s">
        <v>78</v>
      </c>
      <c r="J106" s="8" t="e">
        <f>IF(#REF!&lt;&gt;0,LOOKUP('[1]Tonnage Yr1'!D104,'[1]Price List'!$A$5:$A$78,'[1]Price List'!$C$5:$C$78),0)</f>
        <v>#REF!</v>
      </c>
      <c r="K106" s="8"/>
      <c r="L106" s="8"/>
      <c r="M106" s="8"/>
      <c r="N106" s="4"/>
    </row>
    <row r="107" spans="1:14" ht="12.75" hidden="1">
      <c r="A107" s="50" t="s">
        <v>79</v>
      </c>
      <c r="J107" s="8" t="e">
        <f>IF(#REF!&lt;&gt;0,LOOKUP('[1]Tonnage Yr1'!D105,'[1]Price List'!$A$5:$A$78,'[1]Price List'!$C$5:$C$78),0)</f>
        <v>#REF!</v>
      </c>
      <c r="K107" s="8"/>
      <c r="L107" s="8"/>
      <c r="M107" s="8"/>
      <c r="N107" s="4"/>
    </row>
    <row r="108" spans="1:14" ht="12.75" hidden="1">
      <c r="A108" s="50" t="s">
        <v>27</v>
      </c>
      <c r="J108" s="8" t="e">
        <f>IF(#REF!&lt;&gt;0,LOOKUP('[1]Tonnage Yr1'!D106,'[1]Price List'!$A$5:$A$78,'[1]Price List'!$C$5:$C$78),0)</f>
        <v>#REF!</v>
      </c>
      <c r="K108" s="8"/>
      <c r="L108" s="8"/>
      <c r="M108" s="8"/>
      <c r="N108" s="4"/>
    </row>
    <row r="109" spans="1:14" ht="12.75" hidden="1">
      <c r="A109" s="50" t="s">
        <v>30</v>
      </c>
      <c r="J109" s="8" t="e">
        <f>IF(#REF!&lt;&gt;0,LOOKUP('[1]Tonnage Yr1'!D109,'[1]Price List'!$A$5:$A$78,'[1]Price List'!$C$5:$C$78),0)</f>
        <v>#REF!</v>
      </c>
      <c r="K109" s="8"/>
      <c r="L109" s="8"/>
      <c r="M109" s="8"/>
      <c r="N109" s="4"/>
    </row>
    <row r="110" spans="1:14" ht="12.75" hidden="1">
      <c r="A110" s="50" t="s">
        <v>80</v>
      </c>
      <c r="J110" s="8" t="e">
        <f>IF(#REF!&lt;&gt;0,LOOKUP('[1]Tonnage Yr1'!D110,'[1]Price List'!$A$5:$A$78,'[1]Price List'!$C$5:$C$78),0)</f>
        <v>#REF!</v>
      </c>
      <c r="K110" s="8"/>
      <c r="L110" s="8"/>
      <c r="M110" s="8"/>
      <c r="N110" s="4"/>
    </row>
    <row r="111" spans="1:14" ht="12.75" hidden="1">
      <c r="A111" s="50" t="s">
        <v>56</v>
      </c>
      <c r="J111" s="8" t="e">
        <f>IF(#REF!&lt;&gt;0,LOOKUP('[1]Tonnage Yr1'!D111,'[1]Price List'!$A$5:$A$78,'[1]Price List'!$C$5:$C$78),0)</f>
        <v>#REF!</v>
      </c>
      <c r="K111" s="8"/>
      <c r="L111" s="8"/>
      <c r="M111" s="8"/>
      <c r="N111" s="4"/>
    </row>
    <row r="112" spans="1:14" ht="12.75" hidden="1">
      <c r="A112" s="50" t="s">
        <v>31</v>
      </c>
      <c r="J112" s="8" t="e">
        <f>IF(#REF!&lt;&gt;0,LOOKUP('[1]Tonnage Yr1'!D112,'[1]Price List'!$A$5:$A$78,'[1]Price List'!$C$5:$C$78),0)</f>
        <v>#REF!</v>
      </c>
      <c r="K112" s="8"/>
      <c r="L112" s="8"/>
      <c r="M112" s="8"/>
      <c r="N112" s="4"/>
    </row>
    <row r="113" spans="1:14" ht="12.75" hidden="1">
      <c r="A113" s="50" t="s">
        <v>32</v>
      </c>
      <c r="J113" s="8" t="e">
        <f>IF(#REF!&lt;&gt;0,LOOKUP('[1]Tonnage Yr1'!D113,'[1]Price List'!$A$5:$A$78,'[1]Price List'!$C$5:$C$78),0)</f>
        <v>#REF!</v>
      </c>
      <c r="K113" s="8"/>
      <c r="L113" s="8"/>
      <c r="M113" s="8"/>
      <c r="N113" s="4"/>
    </row>
    <row r="114" spans="1:14" ht="12.75" hidden="1">
      <c r="A114" s="50" t="s">
        <v>33</v>
      </c>
      <c r="J114" s="8" t="e">
        <f>IF(#REF!&lt;&gt;0,LOOKUP('[1]Tonnage Yr1'!D114,'[1]Price List'!$A$5:$A$78,'[1]Price List'!$C$5:$C$78),0)</f>
        <v>#REF!</v>
      </c>
      <c r="K114" s="8"/>
      <c r="L114" s="8"/>
      <c r="M114" s="8"/>
      <c r="N114" s="4"/>
    </row>
    <row r="115" spans="1:14" ht="12.75" hidden="1">
      <c r="A115" s="50" t="s">
        <v>34</v>
      </c>
      <c r="J115" s="8" t="e">
        <f>IF(#REF!&lt;&gt;0,LOOKUP('[1]Tonnage Yr1'!D115,'[1]Price List'!$A$5:$A$78,'[1]Price List'!$C$5:$C$78),0)</f>
        <v>#REF!</v>
      </c>
      <c r="K115" s="8"/>
      <c r="L115" s="8"/>
      <c r="M115" s="8"/>
      <c r="N115" s="4"/>
    </row>
    <row r="116" spans="1:14" ht="12.75" hidden="1">
      <c r="A116" s="50" t="s">
        <v>35</v>
      </c>
      <c r="J116" s="8" t="e">
        <f>IF(#REF!&lt;&gt;0,LOOKUP('[1]Tonnage Yr1'!D116,'[1]Price List'!$A$5:$A$78,'[1]Price List'!$C$5:$C$78),0)</f>
        <v>#REF!</v>
      </c>
      <c r="K116" s="8"/>
      <c r="L116" s="8"/>
      <c r="M116" s="8"/>
      <c r="N116" s="4"/>
    </row>
    <row r="117" spans="1:14" ht="12.75" hidden="1">
      <c r="A117" s="50" t="s">
        <v>81</v>
      </c>
      <c r="J117" s="8" t="e">
        <f>IF(#REF!&lt;&gt;0,LOOKUP('[1]Tonnage Yr1'!D117,'[1]Price List'!$A$5:$A$78,'[1]Price List'!$C$5:$C$78),0)</f>
        <v>#REF!</v>
      </c>
      <c r="K117" s="8"/>
      <c r="L117" s="8"/>
      <c r="M117" s="8"/>
      <c r="N117" s="4"/>
    </row>
    <row r="118" spans="1:14" ht="12.75" hidden="1">
      <c r="A118" s="50" t="s">
        <v>36</v>
      </c>
      <c r="J118" s="8" t="e">
        <f>IF(#REF!&lt;&gt;0,LOOKUP('[1]Tonnage Yr1'!D118,'[1]Price List'!$A$5:$A$78,'[1]Price List'!$C$5:$C$78),0)</f>
        <v>#REF!</v>
      </c>
      <c r="K118" s="8"/>
      <c r="L118" s="8"/>
      <c r="M118" s="8"/>
      <c r="N118" s="4"/>
    </row>
    <row r="119" spans="1:14" ht="12.75" hidden="1">
      <c r="A119" s="50" t="s">
        <v>82</v>
      </c>
      <c r="J119" s="8" t="e">
        <f>IF(#REF!&lt;&gt;0,LOOKUP('[1]Tonnage Yr1'!D119,'[1]Price List'!$A$5:$A$78,'[1]Price List'!$C$5:$C$78),0)</f>
        <v>#REF!</v>
      </c>
      <c r="K119" s="8"/>
      <c r="L119" s="8"/>
      <c r="M119" s="8"/>
      <c r="N119" s="4"/>
    </row>
    <row r="120" spans="1:14" ht="12.75" hidden="1">
      <c r="A120" s="50" t="s">
        <v>83</v>
      </c>
      <c r="J120" s="8" t="e">
        <f>IF(#REF!&lt;&gt;0,LOOKUP('[1]Tonnage Yr1'!D120,'[1]Price List'!$A$5:$A$78,'[1]Price List'!$C$5:$C$78),0)</f>
        <v>#REF!</v>
      </c>
      <c r="K120" s="8"/>
      <c r="L120" s="8"/>
      <c r="M120" s="8"/>
      <c r="N120" s="4"/>
    </row>
    <row r="121" spans="1:14" ht="12.75" hidden="1">
      <c r="A121" s="50" t="s">
        <v>84</v>
      </c>
      <c r="J121" s="8" t="e">
        <f>IF(#REF!&lt;&gt;0,LOOKUP('[1]Tonnage Yr1'!D121,'[1]Price List'!$A$5:$A$78,'[1]Price List'!$C$5:$C$78),0)</f>
        <v>#REF!</v>
      </c>
      <c r="K121" s="8"/>
      <c r="L121" s="8"/>
      <c r="M121" s="8"/>
      <c r="N121" s="4"/>
    </row>
    <row r="122" spans="1:14" ht="12.75" hidden="1">
      <c r="A122" s="50" t="s">
        <v>85</v>
      </c>
      <c r="J122" s="8" t="e">
        <f>IF(#REF!&lt;&gt;0,LOOKUP('[1]Tonnage Yr1'!D122,'[1]Price List'!$A$5:$A$78,'[1]Price List'!$C$5:$C$78),0)</f>
        <v>#REF!</v>
      </c>
      <c r="K122" s="8"/>
      <c r="L122" s="8"/>
      <c r="M122" s="8"/>
      <c r="N122" s="4"/>
    </row>
    <row r="123" spans="1:14" ht="12.75" hidden="1">
      <c r="A123" s="50" t="s">
        <v>86</v>
      </c>
      <c r="J123" s="8" t="e">
        <f>IF(#REF!&lt;&gt;0,LOOKUP('[1]Tonnage Yr1'!D123,'[1]Price List'!$A$5:$A$78,'[1]Price List'!$C$5:$C$78),0)</f>
        <v>#REF!</v>
      </c>
      <c r="K123" s="8"/>
      <c r="L123" s="8"/>
      <c r="M123" s="8"/>
      <c r="N123" s="4"/>
    </row>
    <row r="124" spans="1:14" ht="12.75" hidden="1">
      <c r="A124" s="50" t="s">
        <v>87</v>
      </c>
      <c r="J124" s="8" t="e">
        <f>IF(#REF!&lt;&gt;0,LOOKUP('[1]Tonnage Yr1'!D124,'[1]Price List'!$A$5:$A$78,'[1]Price List'!$C$5:$C$78),0)</f>
        <v>#REF!</v>
      </c>
      <c r="K124" s="8"/>
      <c r="L124" s="8"/>
      <c r="M124" s="8"/>
      <c r="N124" s="4"/>
    </row>
    <row r="125" spans="1:14" ht="12.75" hidden="1">
      <c r="A125" s="50" t="s">
        <v>88</v>
      </c>
      <c r="J125" s="8" t="e">
        <f>IF(#REF!&lt;&gt;0,LOOKUP('[1]Tonnage Yr1'!D125,'[1]Price List'!$A$5:$A$78,'[1]Price List'!$C$5:$C$78),0)</f>
        <v>#REF!</v>
      </c>
      <c r="K125" s="8"/>
      <c r="L125" s="8"/>
      <c r="M125" s="8"/>
      <c r="N125" s="4"/>
    </row>
    <row r="126" spans="1:14" ht="12.75" hidden="1">
      <c r="A126" s="50" t="s">
        <v>89</v>
      </c>
      <c r="J126" s="8" t="e">
        <f>IF(#REF!&lt;&gt;0,LOOKUP('[1]Tonnage Yr1'!D126,'[1]Price List'!$A$5:$A$78,'[1]Price List'!$C$5:$C$78),0)</f>
        <v>#REF!</v>
      </c>
      <c r="K126" s="8"/>
      <c r="L126" s="8"/>
      <c r="M126" s="8"/>
      <c r="N126" s="4"/>
    </row>
    <row r="127" spans="1:14" ht="12.75" hidden="1">
      <c r="A127" s="50" t="s">
        <v>150</v>
      </c>
      <c r="J127" s="8"/>
      <c r="K127" s="8"/>
      <c r="L127" s="8"/>
      <c r="M127" s="8"/>
      <c r="N127" s="4"/>
    </row>
    <row r="128" spans="1:14" ht="12.75" hidden="1">
      <c r="A128" s="50" t="s">
        <v>141</v>
      </c>
      <c r="J128" s="8" t="e">
        <f>IF(#REF!&lt;&gt;0,LOOKUP('[1]Tonnage Yr1'!D127,'[1]Price List'!$A$5:$A$78,'[1]Price List'!$C$5:$C$78),0)</f>
        <v>#REF!</v>
      </c>
      <c r="K128" s="8"/>
      <c r="L128" s="8"/>
      <c r="M128" s="8"/>
      <c r="N128" s="4"/>
    </row>
    <row r="129" spans="1:14" ht="12.75" hidden="1">
      <c r="A129" s="50" t="s">
        <v>151</v>
      </c>
      <c r="J129" s="8"/>
      <c r="K129" s="8"/>
      <c r="L129" s="8"/>
      <c r="M129" s="8"/>
      <c r="N129" s="4"/>
    </row>
    <row r="130" spans="1:14" ht="12.75" hidden="1">
      <c r="A130" s="50" t="s">
        <v>90</v>
      </c>
      <c r="J130" s="8" t="e">
        <f>IF(#REF!&lt;&gt;0,LOOKUP('[1]Tonnage Yr1'!D128,'[1]Price List'!$A$5:$A$78,'[1]Price List'!$C$5:$C$78),0)</f>
        <v>#REF!</v>
      </c>
      <c r="K130" s="8"/>
      <c r="L130" s="8"/>
      <c r="M130" s="8"/>
      <c r="N130" s="4"/>
    </row>
    <row r="131" spans="1:14" ht="12.75" hidden="1">
      <c r="A131" s="50" t="s">
        <v>91</v>
      </c>
      <c r="J131" s="8" t="e">
        <f>IF(#REF!&lt;&gt;0,LOOKUP('[1]Tonnage Yr1'!D129,'[1]Price List'!$A$5:$A$78,'[1]Price List'!$C$5:$C$78),0)</f>
        <v>#REF!</v>
      </c>
      <c r="K131" s="8"/>
      <c r="L131" s="8"/>
      <c r="M131" s="8"/>
      <c r="N131" s="4"/>
    </row>
    <row r="132" spans="1:14" ht="12.75" hidden="1">
      <c r="A132" s="50" t="s">
        <v>152</v>
      </c>
      <c r="J132" s="8"/>
      <c r="K132" s="8"/>
      <c r="L132" s="8"/>
      <c r="M132" s="8"/>
      <c r="N132" s="4"/>
    </row>
    <row r="133" spans="1:14" ht="12.75" hidden="1">
      <c r="A133" s="50" t="s">
        <v>92</v>
      </c>
      <c r="J133" s="8" t="e">
        <f>IF(#REF!&lt;&gt;0,LOOKUP('[1]Tonnage Yr1'!D130,'[1]Price List'!$A$5:$A$78,'[1]Price List'!$C$5:$C$78),0)</f>
        <v>#REF!</v>
      </c>
      <c r="K133" s="8"/>
      <c r="L133" s="8"/>
      <c r="M133" s="8"/>
      <c r="N133" s="4"/>
    </row>
    <row r="134" spans="1:14" ht="12.75" hidden="1">
      <c r="A134" s="50" t="s">
        <v>93</v>
      </c>
      <c r="J134" s="8" t="e">
        <f>IF(#REF!&lt;&gt;0,LOOKUP('[1]Tonnage Yr1'!D131,'[1]Price List'!$A$5:$A$78,'[1]Price List'!$C$5:$C$78),0)</f>
        <v>#REF!</v>
      </c>
      <c r="K134" s="8"/>
      <c r="L134" s="8"/>
      <c r="M134" s="8"/>
      <c r="N134" s="4"/>
    </row>
    <row r="135" spans="1:14" ht="12.75" hidden="1">
      <c r="A135" s="50" t="s">
        <v>94</v>
      </c>
      <c r="J135" s="8" t="e">
        <f>IF(#REF!&lt;&gt;0,LOOKUP('[1]Tonnage Yr1'!D132,'[1]Price List'!$A$5:$A$78,'[1]Price List'!$C$5:$C$78),0)</f>
        <v>#REF!</v>
      </c>
      <c r="K135" s="8"/>
      <c r="L135" s="8"/>
      <c r="M135" s="8"/>
      <c r="N135" s="4"/>
    </row>
    <row r="136" spans="1:14" ht="12.75" hidden="1">
      <c r="A136" s="50" t="s">
        <v>96</v>
      </c>
      <c r="J136" s="8" t="e">
        <f>IF(#REF!&lt;&gt;0,LOOKUP('[1]Tonnage Yr1'!D134,'[1]Price List'!$A$5:$A$78,'[1]Price List'!$C$5:$C$78),0)</f>
        <v>#REF!</v>
      </c>
      <c r="K136" s="8"/>
      <c r="L136" s="8"/>
      <c r="M136" s="8"/>
      <c r="N136" s="4"/>
    </row>
    <row r="137" spans="1:14" ht="12.75" hidden="1">
      <c r="A137" s="50" t="s">
        <v>140</v>
      </c>
      <c r="J137" s="8" t="e">
        <f>IF(#REF!&lt;&gt;0,LOOKUP('[1]Tonnage Yr1'!D135,'[1]Price List'!$A$5:$A$78,'[1]Price List'!$C$5:$C$78),0)</f>
        <v>#REF!</v>
      </c>
      <c r="K137" s="8"/>
      <c r="L137" s="8"/>
      <c r="M137" s="8"/>
      <c r="N137" s="4"/>
    </row>
    <row r="138" spans="1:14" ht="12.75" hidden="1">
      <c r="A138" s="50"/>
      <c r="K138" s="4"/>
      <c r="L138" s="4"/>
      <c r="M138" s="4"/>
      <c r="N138" s="4"/>
    </row>
    <row r="139" ht="12.75" hidden="1">
      <c r="A139" s="182"/>
    </row>
    <row r="140" ht="12.75" hidden="1">
      <c r="A140" s="49"/>
    </row>
    <row r="141" ht="12.75" hidden="1">
      <c r="A141" s="49"/>
    </row>
    <row r="142" ht="12.75" hidden="1">
      <c r="A142" s="49"/>
    </row>
    <row r="143" ht="12.75" hidden="1">
      <c r="A143" s="49"/>
    </row>
    <row r="144" ht="12.75" hidden="1">
      <c r="A144" s="49"/>
    </row>
    <row r="145" ht="12.75" hidden="1">
      <c r="A145" s="49"/>
    </row>
    <row r="146" ht="12.75" hidden="1">
      <c r="A146" s="49"/>
    </row>
    <row r="147" ht="12.75" hidden="1">
      <c r="A147" s="49"/>
    </row>
    <row r="148" ht="12.75" hidden="1">
      <c r="A148" s="49"/>
    </row>
    <row r="149" ht="12.75" hidden="1">
      <c r="A149" s="49"/>
    </row>
    <row r="150" ht="12.75" hidden="1">
      <c r="A150" s="49"/>
    </row>
    <row r="151" ht="12.75" hidden="1">
      <c r="A151" s="49"/>
    </row>
    <row r="152" ht="12.75" hidden="1">
      <c r="A152" s="49"/>
    </row>
    <row r="153" ht="12.75" hidden="1">
      <c r="A153" s="49"/>
    </row>
    <row r="154" ht="12.75" hidden="1">
      <c r="A154" s="49"/>
    </row>
    <row r="155" ht="12.75" hidden="1">
      <c r="A155" s="49"/>
    </row>
    <row r="156" ht="12.75" hidden="1">
      <c r="A156" s="49"/>
    </row>
    <row r="157" ht="12.75" hidden="1">
      <c r="A157" s="49"/>
    </row>
    <row r="158" ht="12.75" hidden="1">
      <c r="A158" s="49"/>
    </row>
    <row r="159" ht="12.75" hidden="1">
      <c r="A159" s="49"/>
    </row>
    <row r="160" ht="12.75" hidden="1">
      <c r="A160" s="49"/>
    </row>
    <row r="161" ht="12.75" hidden="1">
      <c r="A161" s="49"/>
    </row>
    <row r="162" ht="12.75" hidden="1">
      <c r="A162" s="49"/>
    </row>
    <row r="163" ht="12.75" hidden="1">
      <c r="A163" s="49"/>
    </row>
    <row r="164" ht="12.75" hidden="1">
      <c r="A164" s="49"/>
    </row>
    <row r="165" ht="12.75" hidden="1">
      <c r="A165" s="49"/>
    </row>
    <row r="166" ht="12.75" hidden="1">
      <c r="A166" s="49"/>
    </row>
    <row r="167" ht="12.75" hidden="1">
      <c r="A167" s="49"/>
    </row>
    <row r="168" ht="12.75" hidden="1">
      <c r="A168" s="49"/>
    </row>
    <row r="169" ht="12.75" hidden="1">
      <c r="A169" s="49"/>
    </row>
    <row r="170" ht="12.75" hidden="1">
      <c r="A170" s="49"/>
    </row>
    <row r="171" ht="12.75" hidden="1">
      <c r="A171" s="49"/>
    </row>
    <row r="172" ht="12.75" hidden="1">
      <c r="A172" s="49"/>
    </row>
    <row r="173" ht="12.75" hidden="1">
      <c r="A173" s="49"/>
    </row>
    <row r="174" ht="12.75" hidden="1">
      <c r="A174" s="49"/>
    </row>
    <row r="175" ht="12.75" hidden="1">
      <c r="A175" s="49"/>
    </row>
    <row r="176" ht="12.75" hidden="1">
      <c r="A176" s="49"/>
    </row>
    <row r="177" ht="12.75" hidden="1">
      <c r="A177" s="49"/>
    </row>
    <row r="178" ht="12.75" hidden="1">
      <c r="A178" s="49"/>
    </row>
    <row r="179" ht="12.75" hidden="1">
      <c r="A179" s="49"/>
    </row>
    <row r="180" ht="12.75" hidden="1">
      <c r="A180" s="49"/>
    </row>
    <row r="181" ht="12.75" hidden="1">
      <c r="A181" s="49"/>
    </row>
    <row r="182" ht="12.75" hidden="1">
      <c r="A182" s="49"/>
    </row>
    <row r="183" ht="12.75" hidden="1">
      <c r="A183" s="49"/>
    </row>
    <row r="184" ht="12.75" hidden="1">
      <c r="A184" s="49"/>
    </row>
    <row r="185" ht="12.75" hidden="1">
      <c r="A185" s="49"/>
    </row>
    <row r="186" ht="12.75" hidden="1">
      <c r="A186" s="49"/>
    </row>
    <row r="187" ht="12.75" hidden="1">
      <c r="A187" s="49"/>
    </row>
    <row r="188" ht="12.75" hidden="1">
      <c r="A188" s="49"/>
    </row>
    <row r="189" ht="12.75" hidden="1">
      <c r="A189" s="49"/>
    </row>
    <row r="190" ht="12.75" hidden="1">
      <c r="A190" s="49"/>
    </row>
    <row r="191" ht="12.75" hidden="1">
      <c r="A191" s="49"/>
    </row>
    <row r="192" ht="12.75">
      <c r="A192" s="49"/>
    </row>
    <row r="193" ht="12.75">
      <c r="A193" s="49"/>
    </row>
    <row r="194" ht="12.75">
      <c r="A194" s="49"/>
    </row>
    <row r="195" ht="12.75">
      <c r="A195" s="49"/>
    </row>
    <row r="196" ht="12.75">
      <c r="A196" s="49"/>
    </row>
    <row r="197" ht="12.75">
      <c r="A197" s="49"/>
    </row>
    <row r="198" ht="12.75">
      <c r="A198" s="49"/>
    </row>
    <row r="199" ht="12.75">
      <c r="A199" s="49"/>
    </row>
    <row r="200" ht="12.75">
      <c r="A200" s="49"/>
    </row>
    <row r="201" ht="12.75">
      <c r="A201" s="49"/>
    </row>
    <row r="202" ht="12.75">
      <c r="A202" s="49"/>
    </row>
    <row r="203" ht="12.75">
      <c r="A203" s="49"/>
    </row>
    <row r="204" ht="12.75">
      <c r="A204" s="49"/>
    </row>
    <row r="205" ht="12.75">
      <c r="A205" s="49"/>
    </row>
    <row r="206" ht="12.75">
      <c r="A206" s="49"/>
    </row>
    <row r="207" ht="12.75">
      <c r="A207" s="49"/>
    </row>
  </sheetData>
  <sheetProtection password="CCBA" sheet="1"/>
  <mergeCells count="8">
    <mergeCell ref="M3:N3"/>
    <mergeCell ref="I2:K2"/>
    <mergeCell ref="I3:K3"/>
    <mergeCell ref="A41:A59"/>
    <mergeCell ref="D3:E3"/>
    <mergeCell ref="D2:E2"/>
    <mergeCell ref="A15:A40"/>
    <mergeCell ref="M2:N2"/>
  </mergeCells>
  <dataValidations count="9">
    <dataValidation allowBlank="1" showInputMessage="1" showErrorMessage="1" prompt="Ex. If the total is $200,345 please enter $200.345." sqref="I13 B13:D13"/>
    <dataValidation type="list" allowBlank="1" showInputMessage="1" showErrorMessage="1" sqref="E16:E59">
      <formula1>$G$64:$G$65</formula1>
    </dataValidation>
    <dataValidation type="list" allowBlank="1" showInputMessage="1" showErrorMessage="1" sqref="F16:F59">
      <formula1>$A$64:$A$137</formula1>
    </dataValidation>
    <dataValidation type="list" allowBlank="1" showInputMessage="1" showErrorMessage="1" sqref="B16:B27 B29:B59">
      <formula1>$B$64:$B$72</formula1>
    </dataValidation>
    <dataValidation type="list" allowBlank="1" showInputMessage="1" showErrorMessage="1" sqref="C16:C40">
      <formula1>$C$64:$C$79</formula1>
    </dataValidation>
    <dataValidation type="list" allowBlank="1" showInputMessage="1" showErrorMessage="1" sqref="C41:C59">
      <formula1>$D$64:$D$65</formula1>
    </dataValidation>
    <dataValidation type="list" allowBlank="1" showInputMessage="1" showErrorMessage="1" sqref="L3:M3">
      <formula1>$N$64:$N$65</formula1>
    </dataValidation>
    <dataValidation allowBlank="1" showInputMessage="1" showErrorMessage="1" prompt="Ex.: If the total is $200,345 please enter 200.345." sqref="F13:G13"/>
    <dataValidation allowBlank="1" showInputMessage="1" showErrorMessage="1" prompt="Enter inland rate for landlocked countries only&#10;" sqref="F3"/>
  </dataValidations>
  <printOptions horizontalCentered="1" verticalCentered="1"/>
  <pageMargins left="0.25" right="0.25" top="0.17" bottom="0.17" header="0.19" footer="0.3"/>
  <pageSetup fitToHeight="1" fitToWidth="1" horizontalDpi="600" verticalDpi="600" orientation="landscape" scale="68" r:id="rId3"/>
  <headerFooter alignWithMargins="0">
    <oddHeader>&amp;L&amp;"Arial Narrow,Regular"&amp;26Appendix 1 Executive Summary Tables</oddHeader>
  </headerFooter>
  <legacyDrawing r:id="rId2"/>
</worksheet>
</file>

<file path=xl/worksheets/sheet2.xml><?xml version="1.0" encoding="utf-8"?>
<worksheet xmlns="http://schemas.openxmlformats.org/spreadsheetml/2006/main" xmlns:r="http://schemas.openxmlformats.org/officeDocument/2006/relationships">
  <dimension ref="A1:AK205"/>
  <sheetViews>
    <sheetView zoomScale="75" zoomScaleNormal="75" zoomScalePageLayoutView="0" workbookViewId="0" topLeftCell="A1">
      <selection activeCell="D2" sqref="D2"/>
    </sheetView>
  </sheetViews>
  <sheetFormatPr defaultColWidth="9.140625" defaultRowHeight="12.75"/>
  <cols>
    <col min="1" max="1" width="10.421875" style="0" customWidth="1"/>
    <col min="2" max="2" width="26.00390625" style="0" hidden="1" customWidth="1"/>
    <col min="3" max="3" width="26.00390625" style="0" customWidth="1"/>
    <col min="4" max="4" width="28.140625" style="0" customWidth="1"/>
    <col min="5" max="5" width="19.57421875" style="0" hidden="1" customWidth="1"/>
    <col min="6" max="6" width="25.140625" style="0" customWidth="1"/>
    <col min="7" max="7" width="25.8515625" style="0" customWidth="1"/>
    <col min="8" max="8" width="19.7109375" style="0" hidden="1" customWidth="1"/>
    <col min="9" max="9" width="24.421875" style="0" customWidth="1"/>
    <col min="10" max="10" width="16.421875" style="0" hidden="1" customWidth="1"/>
    <col min="11" max="11" width="20.421875" style="0" customWidth="1"/>
    <col min="12" max="12" width="12.57421875" style="0" hidden="1" customWidth="1"/>
    <col min="13" max="13" width="15.421875" style="0" customWidth="1"/>
    <col min="14" max="14" width="19.140625" style="0" customWidth="1"/>
    <col min="15" max="15" width="13.57421875" style="144" customWidth="1"/>
    <col min="16" max="16" width="16.57421875" style="144" customWidth="1"/>
    <col min="17" max="37" width="9.140625" style="144" customWidth="1"/>
  </cols>
  <sheetData>
    <row r="1" spans="1:37" s="21" customFormat="1" ht="16.5" thickBot="1" thickTop="1">
      <c r="A1" s="113"/>
      <c r="C1" s="185" t="s">
        <v>41</v>
      </c>
      <c r="D1" s="185" t="s">
        <v>42</v>
      </c>
      <c r="E1" s="186"/>
      <c r="F1" s="22" t="s">
        <v>46</v>
      </c>
      <c r="G1" s="22" t="s">
        <v>44</v>
      </c>
      <c r="H1" s="114"/>
      <c r="I1" s="442" t="s">
        <v>45</v>
      </c>
      <c r="J1" s="453"/>
      <c r="K1" s="454"/>
      <c r="L1" s="97"/>
      <c r="M1" s="442" t="s">
        <v>60</v>
      </c>
      <c r="N1" s="435"/>
      <c r="O1" s="149"/>
      <c r="P1" s="149"/>
      <c r="Q1" s="150"/>
      <c r="R1" s="150"/>
      <c r="S1" s="150"/>
      <c r="T1" s="150"/>
      <c r="U1" s="150"/>
      <c r="V1" s="150"/>
      <c r="W1" s="150"/>
      <c r="X1" s="150"/>
      <c r="Y1" s="150"/>
      <c r="Z1" s="150"/>
      <c r="AA1" s="150"/>
      <c r="AB1" s="150"/>
      <c r="AC1" s="150"/>
      <c r="AD1" s="150"/>
      <c r="AE1" s="150"/>
      <c r="AF1" s="150"/>
      <c r="AG1" s="150"/>
      <c r="AH1" s="150"/>
      <c r="AI1" s="150"/>
      <c r="AJ1" s="150"/>
      <c r="AK1" s="150"/>
    </row>
    <row r="2" spans="1:37" s="19" customFormat="1" ht="18.75" customHeight="1" thickBot="1" thickTop="1">
      <c r="A2" s="115"/>
      <c r="C2" s="246">
        <f>'Year 1'!B3:C3</f>
        <v>0</v>
      </c>
      <c r="D2" s="246">
        <f>'Year 1'!D3:E3</f>
        <v>0</v>
      </c>
      <c r="E2" s="247"/>
      <c r="F2" s="174">
        <f>'Year 1'!F3</f>
        <v>0</v>
      </c>
      <c r="G2" s="175">
        <v>115</v>
      </c>
      <c r="H2" s="176"/>
      <c r="I2" s="444">
        <v>180</v>
      </c>
      <c r="J2" s="445"/>
      <c r="K2" s="455"/>
      <c r="L2" s="177"/>
      <c r="M2" s="436" t="str">
        <f>'Year 1'!M3:N3</f>
        <v>Non-Emergency Resources</v>
      </c>
      <c r="N2" s="433"/>
      <c r="O2" s="148"/>
      <c r="P2" s="148"/>
      <c r="Q2" s="148"/>
      <c r="R2" s="148"/>
      <c r="S2" s="147"/>
      <c r="T2" s="147"/>
      <c r="U2" s="147"/>
      <c r="V2" s="147"/>
      <c r="W2" s="147"/>
      <c r="X2" s="147"/>
      <c r="Y2" s="147"/>
      <c r="Z2" s="147"/>
      <c r="AA2" s="147"/>
      <c r="AB2" s="147"/>
      <c r="AC2" s="147"/>
      <c r="AD2" s="147"/>
      <c r="AE2" s="147"/>
      <c r="AF2" s="147"/>
      <c r="AG2" s="147"/>
      <c r="AH2" s="147"/>
      <c r="AI2" s="147"/>
      <c r="AJ2" s="147"/>
      <c r="AK2" s="147"/>
    </row>
    <row r="3" spans="1:37" s="19" customFormat="1" ht="14.25" thickBot="1" thickTop="1">
      <c r="A3" s="116"/>
      <c r="B3" s="25"/>
      <c r="C3" s="25"/>
      <c r="D3" s="25"/>
      <c r="E3" s="25"/>
      <c r="F3" s="25"/>
      <c r="G3" s="25" t="s">
        <v>53</v>
      </c>
      <c r="H3" s="25"/>
      <c r="I3" s="26"/>
      <c r="J3" s="26"/>
      <c r="K3" s="26"/>
      <c r="L3" s="26"/>
      <c r="M3" s="26"/>
      <c r="N3" s="117"/>
      <c r="O3" s="148"/>
      <c r="P3" s="148"/>
      <c r="Q3" s="148"/>
      <c r="R3" s="148"/>
      <c r="S3" s="147"/>
      <c r="T3" s="147"/>
      <c r="U3" s="147"/>
      <c r="V3" s="147"/>
      <c r="W3" s="147"/>
      <c r="X3" s="147"/>
      <c r="Y3" s="147"/>
      <c r="Z3" s="147"/>
      <c r="AA3" s="147"/>
      <c r="AB3" s="147"/>
      <c r="AC3" s="147"/>
      <c r="AD3" s="147"/>
      <c r="AE3" s="147"/>
      <c r="AF3" s="147"/>
      <c r="AG3" s="147"/>
      <c r="AH3" s="147"/>
      <c r="AI3" s="147"/>
      <c r="AJ3" s="147"/>
      <c r="AK3" s="147"/>
    </row>
    <row r="4" spans="1:37" s="19" customFormat="1" ht="21.75" customHeight="1" thickBot="1" thickTop="1">
      <c r="A4" s="116"/>
      <c r="C4" s="227" t="s">
        <v>47</v>
      </c>
      <c r="D4" s="25"/>
      <c r="E4" s="26"/>
      <c r="F4" s="25"/>
      <c r="G4" s="25"/>
      <c r="H4" s="25"/>
      <c r="I4" s="26"/>
      <c r="J4" s="26"/>
      <c r="K4" s="26"/>
      <c r="L4" s="26"/>
      <c r="M4" s="26"/>
      <c r="N4" s="117"/>
      <c r="O4" s="148"/>
      <c r="P4" s="148"/>
      <c r="Q4" s="148"/>
      <c r="R4" s="148"/>
      <c r="S4" s="147"/>
      <c r="T4" s="147"/>
      <c r="U4" s="147"/>
      <c r="V4" s="147"/>
      <c r="W4" s="147"/>
      <c r="X4" s="147"/>
      <c r="Y4" s="147"/>
      <c r="Z4" s="147"/>
      <c r="AA4" s="147"/>
      <c r="AB4" s="147"/>
      <c r="AC4" s="147"/>
      <c r="AD4" s="147"/>
      <c r="AE4" s="147"/>
      <c r="AF4" s="147"/>
      <c r="AG4" s="147"/>
      <c r="AH4" s="147"/>
      <c r="AI4" s="147"/>
      <c r="AJ4" s="147"/>
      <c r="AK4" s="147"/>
    </row>
    <row r="5" spans="1:37" s="19" customFormat="1" ht="14.25" thickBot="1" thickTop="1">
      <c r="A5" s="116"/>
      <c r="C5" s="196"/>
      <c r="D5" s="25"/>
      <c r="E5" s="26"/>
      <c r="F5" s="25"/>
      <c r="G5" s="25"/>
      <c r="H5" s="25"/>
      <c r="I5" s="26"/>
      <c r="J5" s="26"/>
      <c r="K5" s="26"/>
      <c r="L5" s="26"/>
      <c r="M5" s="26"/>
      <c r="N5" s="117"/>
      <c r="O5" s="148"/>
      <c r="P5" s="148"/>
      <c r="Q5" s="148"/>
      <c r="R5" s="148"/>
      <c r="S5" s="147"/>
      <c r="T5" s="147"/>
      <c r="U5" s="147"/>
      <c r="V5" s="147"/>
      <c r="W5" s="147"/>
      <c r="X5" s="147"/>
      <c r="Y5" s="147"/>
      <c r="Z5" s="147"/>
      <c r="AA5" s="147"/>
      <c r="AB5" s="147"/>
      <c r="AC5" s="147"/>
      <c r="AD5" s="147"/>
      <c r="AE5" s="147"/>
      <c r="AF5" s="147"/>
      <c r="AG5" s="147"/>
      <c r="AH5" s="147"/>
      <c r="AI5" s="147"/>
      <c r="AJ5" s="147"/>
      <c r="AK5" s="147"/>
    </row>
    <row r="6" spans="1:37" s="19" customFormat="1" ht="14.25" thickBot="1" thickTop="1">
      <c r="A6" s="116"/>
      <c r="B6" s="27"/>
      <c r="C6" s="27"/>
      <c r="D6" s="27"/>
      <c r="E6" s="27"/>
      <c r="F6" s="27"/>
      <c r="G6" s="27"/>
      <c r="H6" s="27"/>
      <c r="I6" s="28"/>
      <c r="J6" s="28"/>
      <c r="K6" s="26"/>
      <c r="L6" s="26"/>
      <c r="M6" s="26"/>
      <c r="N6" s="117"/>
      <c r="O6" s="148"/>
      <c r="P6" s="148"/>
      <c r="Q6" s="148"/>
      <c r="R6" s="148"/>
      <c r="S6" s="147"/>
      <c r="T6" s="147"/>
      <c r="U6" s="147"/>
      <c r="V6" s="147"/>
      <c r="W6" s="147"/>
      <c r="X6" s="147"/>
      <c r="Y6" s="147"/>
      <c r="Z6" s="147"/>
      <c r="AA6" s="147"/>
      <c r="AB6" s="147"/>
      <c r="AC6" s="147"/>
      <c r="AD6" s="147"/>
      <c r="AE6" s="147"/>
      <c r="AF6" s="147"/>
      <c r="AG6" s="147"/>
      <c r="AH6" s="147"/>
      <c r="AI6" s="147"/>
      <c r="AJ6" s="147"/>
      <c r="AK6" s="147"/>
    </row>
    <row r="7" spans="1:37" s="19" customFormat="1" ht="20.25" customHeight="1" thickTop="1">
      <c r="A7" s="253"/>
      <c r="C7" s="79" t="s">
        <v>195</v>
      </c>
      <c r="D7" s="297"/>
      <c r="E7" s="296" t="s">
        <v>52</v>
      </c>
      <c r="F7" s="250" t="s">
        <v>52</v>
      </c>
      <c r="G7" s="296"/>
      <c r="H7" s="298"/>
      <c r="I7" s="299"/>
      <c r="J7" s="300"/>
      <c r="K7" s="300"/>
      <c r="L7" s="80"/>
      <c r="M7" s="80"/>
      <c r="N7" s="130"/>
      <c r="O7" s="148"/>
      <c r="P7" s="148"/>
      <c r="Q7" s="148"/>
      <c r="R7" s="148"/>
      <c r="S7" s="147"/>
      <c r="T7" s="147"/>
      <c r="U7" s="147"/>
      <c r="V7" s="147"/>
      <c r="W7" s="147"/>
      <c r="X7" s="147"/>
      <c r="Y7" s="147"/>
      <c r="Z7" s="147"/>
      <c r="AA7" s="147"/>
      <c r="AB7" s="147"/>
      <c r="AC7" s="147"/>
      <c r="AD7" s="147"/>
      <c r="AE7" s="147"/>
      <c r="AF7" s="147"/>
      <c r="AG7" s="147"/>
      <c r="AH7" s="147"/>
      <c r="AI7" s="147"/>
      <c r="AJ7" s="147"/>
      <c r="AK7" s="147"/>
    </row>
    <row r="8" spans="1:37" s="19" customFormat="1" ht="12.75" customHeight="1" thickBot="1">
      <c r="A8" s="252"/>
      <c r="B8" s="255"/>
      <c r="C8" s="297"/>
      <c r="D8" s="297"/>
      <c r="E8" s="297"/>
      <c r="F8" s="297"/>
      <c r="G8" s="297"/>
      <c r="H8" s="297"/>
      <c r="I8" s="301"/>
      <c r="J8" s="297"/>
      <c r="K8" s="297"/>
      <c r="L8" s="256"/>
      <c r="M8" s="256"/>
      <c r="N8" s="130"/>
      <c r="O8" s="148"/>
      <c r="P8" s="148"/>
      <c r="Q8" s="148"/>
      <c r="R8" s="148"/>
      <c r="S8" s="147"/>
      <c r="T8" s="147"/>
      <c r="U8" s="147"/>
      <c r="V8" s="147"/>
      <c r="W8" s="147"/>
      <c r="X8" s="147"/>
      <c r="Y8" s="147"/>
      <c r="Z8" s="147"/>
      <c r="AA8" s="147"/>
      <c r="AB8" s="147"/>
      <c r="AC8" s="147"/>
      <c r="AD8" s="147"/>
      <c r="AE8" s="147"/>
      <c r="AF8" s="147"/>
      <c r="AG8" s="147"/>
      <c r="AH8" s="147"/>
      <c r="AI8" s="147"/>
      <c r="AJ8" s="147"/>
      <c r="AK8" s="147"/>
    </row>
    <row r="9" spans="1:37" s="19" customFormat="1" ht="32.25" customHeight="1" thickBot="1" thickTop="1">
      <c r="A9" s="254"/>
      <c r="B9" s="249"/>
      <c r="C9" s="302" t="s">
        <v>48</v>
      </c>
      <c r="D9" s="303" t="s">
        <v>173</v>
      </c>
      <c r="E9" s="21"/>
      <c r="F9" s="304" t="s">
        <v>199</v>
      </c>
      <c r="G9" s="304" t="s">
        <v>174</v>
      </c>
      <c r="H9" s="305"/>
      <c r="I9" s="304" t="s">
        <v>175</v>
      </c>
      <c r="J9" s="305"/>
      <c r="K9" s="306" t="s">
        <v>176</v>
      </c>
      <c r="L9" s="286"/>
      <c r="M9" s="249"/>
      <c r="N9" s="130"/>
      <c r="O9" s="148"/>
      <c r="P9" s="148"/>
      <c r="Q9" s="148"/>
      <c r="R9" s="148"/>
      <c r="S9" s="147"/>
      <c r="T9" s="147"/>
      <c r="U9" s="147"/>
      <c r="V9" s="147"/>
      <c r="W9" s="147"/>
      <c r="X9" s="147"/>
      <c r="Y9" s="147"/>
      <c r="Z9" s="147"/>
      <c r="AA9" s="147"/>
      <c r="AB9" s="147"/>
      <c r="AC9" s="147"/>
      <c r="AD9" s="147"/>
      <c r="AE9" s="147"/>
      <c r="AF9" s="147"/>
      <c r="AG9" s="147"/>
      <c r="AH9" s="147"/>
      <c r="AI9" s="147"/>
      <c r="AJ9" s="147"/>
      <c r="AK9" s="147"/>
    </row>
    <row r="10" spans="1:37" s="19" customFormat="1" ht="32.25" customHeight="1" thickBot="1" thickTop="1">
      <c r="A10" s="254"/>
      <c r="B10" s="249"/>
      <c r="C10" s="307">
        <f>SUM(G16:G59)</f>
        <v>0</v>
      </c>
      <c r="D10" s="308">
        <f>SUM(N16:N40)</f>
        <v>0</v>
      </c>
      <c r="E10" s="21"/>
      <c r="F10" s="309">
        <f>SUM(N41:N59)</f>
        <v>0</v>
      </c>
      <c r="G10" s="309">
        <f>SUM(N16:N59)</f>
        <v>0</v>
      </c>
      <c r="H10" s="305"/>
      <c r="I10" s="309">
        <f>G10+C13+D13+F13+G13+I13</f>
        <v>0</v>
      </c>
      <c r="J10" s="305"/>
      <c r="K10" s="310">
        <f>G10+C13+D13</f>
        <v>0</v>
      </c>
      <c r="L10" s="286"/>
      <c r="M10" s="249"/>
      <c r="N10" s="130"/>
      <c r="O10" s="148"/>
      <c r="P10" s="148"/>
      <c r="Q10" s="148"/>
      <c r="R10" s="148"/>
      <c r="S10" s="147"/>
      <c r="T10" s="147"/>
      <c r="U10" s="147"/>
      <c r="V10" s="147"/>
      <c r="W10" s="147"/>
      <c r="X10" s="147"/>
      <c r="Y10" s="147"/>
      <c r="Z10" s="147"/>
      <c r="AA10" s="147"/>
      <c r="AB10" s="147"/>
      <c r="AC10" s="147"/>
      <c r="AD10" s="147"/>
      <c r="AE10" s="147"/>
      <c r="AF10" s="147"/>
      <c r="AG10" s="147"/>
      <c r="AH10" s="147"/>
      <c r="AI10" s="147"/>
      <c r="AJ10" s="147"/>
      <c r="AK10" s="147"/>
    </row>
    <row r="11" spans="1:37" s="19" customFormat="1" ht="12" customHeight="1" thickBot="1" thickTop="1">
      <c r="A11" s="248"/>
      <c r="B11" s="249"/>
      <c r="C11" s="311"/>
      <c r="D11" s="312"/>
      <c r="E11" s="308"/>
      <c r="F11" s="313"/>
      <c r="G11" s="312"/>
      <c r="H11" s="305"/>
      <c r="I11" s="314"/>
      <c r="J11" s="305"/>
      <c r="K11" s="305"/>
      <c r="L11" s="249"/>
      <c r="M11" s="249"/>
      <c r="N11" s="80"/>
      <c r="O11" s="148"/>
      <c r="P11" s="148"/>
      <c r="Q11" s="148"/>
      <c r="R11" s="148"/>
      <c r="S11" s="147"/>
      <c r="T11" s="147"/>
      <c r="U11" s="147"/>
      <c r="V11" s="147"/>
      <c r="W11" s="147"/>
      <c r="X11" s="147"/>
      <c r="Y11" s="147"/>
      <c r="Z11" s="147"/>
      <c r="AA11" s="147"/>
      <c r="AB11" s="147"/>
      <c r="AC11" s="147"/>
      <c r="AD11" s="147"/>
      <c r="AE11" s="147"/>
      <c r="AF11" s="147"/>
      <c r="AG11" s="147"/>
      <c r="AH11" s="147"/>
      <c r="AI11" s="147"/>
      <c r="AJ11" s="147"/>
      <c r="AK11" s="147"/>
    </row>
    <row r="12" spans="1:37" s="19" customFormat="1" ht="32.25" customHeight="1" thickBot="1" thickTop="1">
      <c r="A12" s="248"/>
      <c r="B12" s="249"/>
      <c r="C12" s="304" t="s">
        <v>177</v>
      </c>
      <c r="D12" s="304" t="s">
        <v>178</v>
      </c>
      <c r="E12" s="21"/>
      <c r="F12" s="304" t="s">
        <v>179</v>
      </c>
      <c r="G12" s="304" t="s">
        <v>180</v>
      </c>
      <c r="H12" s="21"/>
      <c r="I12" s="304" t="s">
        <v>200</v>
      </c>
      <c r="J12" s="305"/>
      <c r="K12" s="305"/>
      <c r="L12" s="249"/>
      <c r="M12" s="249"/>
      <c r="N12" s="80"/>
      <c r="O12" s="148"/>
      <c r="P12" s="148"/>
      <c r="Q12" s="148"/>
      <c r="R12" s="148"/>
      <c r="S12" s="147"/>
      <c r="T12" s="147"/>
      <c r="U12" s="147"/>
      <c r="V12" s="147"/>
      <c r="W12" s="147"/>
      <c r="X12" s="147"/>
      <c r="Y12" s="147"/>
      <c r="Z12" s="147"/>
      <c r="AA12" s="147"/>
      <c r="AB12" s="147"/>
      <c r="AC12" s="147"/>
      <c r="AD12" s="147"/>
      <c r="AE12" s="147"/>
      <c r="AF12" s="147"/>
      <c r="AG12" s="147"/>
      <c r="AH12" s="147"/>
      <c r="AI12" s="147"/>
      <c r="AJ12" s="147"/>
      <c r="AK12" s="147"/>
    </row>
    <row r="13" spans="1:37" s="19" customFormat="1" ht="17.25" customHeight="1" thickBot="1" thickTop="1">
      <c r="A13" s="248"/>
      <c r="B13" s="249"/>
      <c r="C13" s="245"/>
      <c r="D13" s="245"/>
      <c r="E13" s="245"/>
      <c r="F13" s="245"/>
      <c r="G13" s="245"/>
      <c r="H13" s="21"/>
      <c r="I13" s="245"/>
      <c r="J13" s="305"/>
      <c r="K13" s="305"/>
      <c r="L13" s="249"/>
      <c r="M13" s="249"/>
      <c r="N13" s="80"/>
      <c r="O13" s="148"/>
      <c r="P13" s="148"/>
      <c r="Q13" s="148"/>
      <c r="R13" s="148"/>
      <c r="S13" s="147"/>
      <c r="T13" s="147"/>
      <c r="U13" s="147"/>
      <c r="V13" s="147"/>
      <c r="W13" s="147"/>
      <c r="X13" s="147"/>
      <c r="Y13" s="147"/>
      <c r="Z13" s="147"/>
      <c r="AA13" s="147"/>
      <c r="AB13" s="147"/>
      <c r="AC13" s="147"/>
      <c r="AD13" s="147"/>
      <c r="AE13" s="147"/>
      <c r="AF13" s="147"/>
      <c r="AG13" s="147"/>
      <c r="AH13" s="147"/>
      <c r="AI13" s="147"/>
      <c r="AJ13" s="147"/>
      <c r="AK13" s="147"/>
    </row>
    <row r="14" spans="1:37" s="14" customFormat="1" ht="12" customHeight="1" thickBot="1" thickTop="1">
      <c r="A14" s="249"/>
      <c r="B14" s="80"/>
      <c r="C14" s="249"/>
      <c r="D14" s="251"/>
      <c r="E14" s="249"/>
      <c r="F14" s="80"/>
      <c r="G14" s="249"/>
      <c r="H14" s="184"/>
      <c r="I14" s="249"/>
      <c r="J14" s="80"/>
      <c r="K14" s="249"/>
      <c r="L14" s="184"/>
      <c r="M14" s="249"/>
      <c r="N14" s="80"/>
      <c r="O14" s="151"/>
      <c r="P14" s="152"/>
      <c r="Q14" s="153"/>
      <c r="R14" s="151"/>
      <c r="S14" s="154"/>
      <c r="T14" s="155"/>
      <c r="U14" s="155"/>
      <c r="V14" s="155"/>
      <c r="W14" s="155"/>
      <c r="X14" s="155"/>
      <c r="Y14" s="155"/>
      <c r="Z14" s="155"/>
      <c r="AA14" s="155"/>
      <c r="AB14" s="155"/>
      <c r="AC14" s="155"/>
      <c r="AD14" s="155"/>
      <c r="AE14" s="155"/>
      <c r="AF14" s="155"/>
      <c r="AG14" s="155"/>
      <c r="AH14" s="155"/>
      <c r="AI14" s="155"/>
      <c r="AJ14" s="155"/>
      <c r="AK14" s="155"/>
    </row>
    <row r="15" spans="1:37" s="40" customFormat="1" ht="40.5" customHeight="1" thickBot="1" thickTop="1">
      <c r="A15" s="458" t="s">
        <v>50</v>
      </c>
      <c r="B15" s="38" t="s">
        <v>38</v>
      </c>
      <c r="C15" s="38" t="s">
        <v>37</v>
      </c>
      <c r="D15" s="38" t="s">
        <v>156</v>
      </c>
      <c r="E15" s="38" t="s">
        <v>102</v>
      </c>
      <c r="F15" s="38" t="s">
        <v>39</v>
      </c>
      <c r="G15" s="38" t="s">
        <v>40</v>
      </c>
      <c r="H15" s="104" t="s">
        <v>112</v>
      </c>
      <c r="I15" s="38" t="s">
        <v>110</v>
      </c>
      <c r="J15" s="77" t="s">
        <v>43</v>
      </c>
      <c r="K15" s="39" t="s">
        <v>109</v>
      </c>
      <c r="L15" s="77" t="s">
        <v>49</v>
      </c>
      <c r="M15" s="39" t="s">
        <v>108</v>
      </c>
      <c r="N15" s="119" t="s">
        <v>111</v>
      </c>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row>
    <row r="16" spans="1:14" ht="13.5" thickTop="1">
      <c r="A16" s="459"/>
      <c r="B16" s="2"/>
      <c r="C16" s="2"/>
      <c r="D16" s="61"/>
      <c r="E16" s="7"/>
      <c r="F16" s="7"/>
      <c r="G16" s="134"/>
      <c r="H16" s="98">
        <f>ROUND(G16,-1)</f>
        <v>0</v>
      </c>
      <c r="I16" s="103">
        <f>(G16*$F$2)/1000</f>
        <v>0</v>
      </c>
      <c r="J16" s="6">
        <f>IF(F16&lt;&gt;0,LOOKUP('Year 2'!F16,'Price List'!A3:A81,'Price List'!C3:C81),0)</f>
        <v>0</v>
      </c>
      <c r="K16" s="101">
        <f>(J16*G16)/1000</f>
        <v>0</v>
      </c>
      <c r="L16" s="101">
        <f>IF(F16&lt;&gt;0,LOOKUP('Year 2'!F16,'Price List'!A3:A81,'Price List'!I3:I81),0)</f>
        <v>0</v>
      </c>
      <c r="M16" s="101">
        <f>(L16*G16)/1000</f>
        <v>0</v>
      </c>
      <c r="N16" s="120">
        <f>M16+K16+I16</f>
        <v>0</v>
      </c>
    </row>
    <row r="17" spans="1:14" ht="12.75">
      <c r="A17" s="459"/>
      <c r="B17" s="2"/>
      <c r="C17" s="2"/>
      <c r="D17" s="61"/>
      <c r="E17" s="7"/>
      <c r="F17" s="7"/>
      <c r="G17" s="134"/>
      <c r="H17" s="98">
        <f aca="true" t="shared" si="0" ref="H17:H59">ROUND(G17,-1)</f>
        <v>0</v>
      </c>
      <c r="I17" s="103">
        <f aca="true" t="shared" si="1" ref="I17:I59">(G17*$F$2)/1000</f>
        <v>0</v>
      </c>
      <c r="J17" s="6">
        <f>IF(F17&lt;&gt;0,LOOKUP('Year 2'!F17,'Price List'!A3:A81,'Price List'!C3:C81),0)</f>
        <v>0</v>
      </c>
      <c r="K17" s="101">
        <f aca="true" t="shared" si="2" ref="K17:K59">(J17*G17)/1000</f>
        <v>0</v>
      </c>
      <c r="L17" s="101">
        <f>IF(F17&lt;&gt;0,LOOKUP('Year 2'!F17,'Price List'!A3:A81,'Price List'!I3:I81),0)</f>
        <v>0</v>
      </c>
      <c r="M17" s="101">
        <f aca="true" t="shared" si="3" ref="M17:M59">(L17*G17)/1000</f>
        <v>0</v>
      </c>
      <c r="N17" s="120">
        <f aca="true" t="shared" si="4" ref="N17:N59">M17+K17+I17</f>
        <v>0</v>
      </c>
    </row>
    <row r="18" spans="1:14" ht="12.75">
      <c r="A18" s="459"/>
      <c r="B18" s="2"/>
      <c r="C18" s="2"/>
      <c r="D18" s="61"/>
      <c r="E18" s="7"/>
      <c r="F18" s="7"/>
      <c r="G18" s="134"/>
      <c r="H18" s="98">
        <f t="shared" si="0"/>
        <v>0</v>
      </c>
      <c r="I18" s="103">
        <f t="shared" si="1"/>
        <v>0</v>
      </c>
      <c r="J18" s="6">
        <f>IF(F18&lt;&gt;0,LOOKUP('Year 2'!F18,'Price List'!A3:A81,'Price List'!C3:C81),0)</f>
        <v>0</v>
      </c>
      <c r="K18" s="101">
        <f t="shared" si="2"/>
        <v>0</v>
      </c>
      <c r="L18" s="101">
        <f>IF(F18&lt;&gt;0,LOOKUP('Year 2'!F18,'Price List'!A3:A81,'Price List'!I3:I81),0)</f>
        <v>0</v>
      </c>
      <c r="M18" s="101">
        <f t="shared" si="3"/>
        <v>0</v>
      </c>
      <c r="N18" s="120">
        <f t="shared" si="4"/>
        <v>0</v>
      </c>
    </row>
    <row r="19" spans="1:14" ht="12.75">
      <c r="A19" s="459"/>
      <c r="B19" s="2"/>
      <c r="C19" s="2"/>
      <c r="D19" s="61"/>
      <c r="E19" s="7"/>
      <c r="F19" s="7"/>
      <c r="G19" s="134"/>
      <c r="H19" s="98">
        <f t="shared" si="0"/>
        <v>0</v>
      </c>
      <c r="I19" s="103">
        <f t="shared" si="1"/>
        <v>0</v>
      </c>
      <c r="J19" s="6">
        <f>IF(F19&lt;&gt;0,LOOKUP('Year 2'!F19,'Price List'!A3:A81,'Price List'!C3:C81),0)</f>
        <v>0</v>
      </c>
      <c r="K19" s="101">
        <f t="shared" si="2"/>
        <v>0</v>
      </c>
      <c r="L19" s="101">
        <f>IF(F19&lt;&gt;0,LOOKUP('Year 2'!F19,'Price List'!A3:A81,'Price List'!I3:I81),0)</f>
        <v>0</v>
      </c>
      <c r="M19" s="101">
        <f t="shared" si="3"/>
        <v>0</v>
      </c>
      <c r="N19" s="120">
        <f t="shared" si="4"/>
        <v>0</v>
      </c>
    </row>
    <row r="20" spans="1:14" ht="12.75">
      <c r="A20" s="459"/>
      <c r="B20" s="2"/>
      <c r="C20" s="2"/>
      <c r="D20" s="61"/>
      <c r="E20" s="7"/>
      <c r="F20" s="7"/>
      <c r="G20" s="134"/>
      <c r="H20" s="98">
        <f t="shared" si="0"/>
        <v>0</v>
      </c>
      <c r="I20" s="103">
        <f t="shared" si="1"/>
        <v>0</v>
      </c>
      <c r="J20" s="6">
        <f>IF(F20&lt;&gt;0,LOOKUP('Year 2'!F20,'Price List'!A3:A81,'Price List'!C3:C81),0)</f>
        <v>0</v>
      </c>
      <c r="K20" s="101">
        <f t="shared" si="2"/>
        <v>0</v>
      </c>
      <c r="L20" s="101">
        <f>IF(F20&lt;&gt;0,LOOKUP('Year 2'!F20,'Price List'!A3:A81,'Price List'!I3:I81),0)</f>
        <v>0</v>
      </c>
      <c r="M20" s="101">
        <f t="shared" si="3"/>
        <v>0</v>
      </c>
      <c r="N20" s="120">
        <f t="shared" si="4"/>
        <v>0</v>
      </c>
    </row>
    <row r="21" spans="1:14" ht="12.75">
      <c r="A21" s="459"/>
      <c r="B21" s="2"/>
      <c r="C21" s="2"/>
      <c r="D21" s="61"/>
      <c r="E21" s="7"/>
      <c r="F21" s="7"/>
      <c r="G21" s="134"/>
      <c r="H21" s="98">
        <f t="shared" si="0"/>
        <v>0</v>
      </c>
      <c r="I21" s="103">
        <f t="shared" si="1"/>
        <v>0</v>
      </c>
      <c r="J21" s="6">
        <f>IF(F21&lt;&gt;0,LOOKUP('Year 2'!F21,'Price List'!A3:A81,'Price List'!C3:C81),0)</f>
        <v>0</v>
      </c>
      <c r="K21" s="101">
        <f t="shared" si="2"/>
        <v>0</v>
      </c>
      <c r="L21" s="101">
        <f>IF(F21&lt;&gt;0,LOOKUP('Year 2'!F21,'Price List'!A3:A81,'Price List'!I3:I81),0)</f>
        <v>0</v>
      </c>
      <c r="M21" s="101">
        <f t="shared" si="3"/>
        <v>0</v>
      </c>
      <c r="N21" s="120">
        <f t="shared" si="4"/>
        <v>0</v>
      </c>
    </row>
    <row r="22" spans="1:14" ht="12.75">
      <c r="A22" s="459"/>
      <c r="B22" s="2"/>
      <c r="C22" s="2"/>
      <c r="D22" s="61"/>
      <c r="E22" s="7"/>
      <c r="F22" s="7"/>
      <c r="G22" s="134"/>
      <c r="H22" s="98">
        <f t="shared" si="0"/>
        <v>0</v>
      </c>
      <c r="I22" s="103">
        <f t="shared" si="1"/>
        <v>0</v>
      </c>
      <c r="J22" s="6">
        <f>IF(F22&lt;&gt;0,LOOKUP('Year 2'!F22,'Price List'!A3:A81,'Price List'!C3:C81),0)</f>
        <v>0</v>
      </c>
      <c r="K22" s="101">
        <f t="shared" si="2"/>
        <v>0</v>
      </c>
      <c r="L22" s="101">
        <f>IF(F22&lt;&gt;0,LOOKUP('Year 2'!F22,'Price List'!A3:A81,'Price List'!I3:I81),0)</f>
        <v>0</v>
      </c>
      <c r="M22" s="101">
        <f t="shared" si="3"/>
        <v>0</v>
      </c>
      <c r="N22" s="120">
        <f t="shared" si="4"/>
        <v>0</v>
      </c>
    </row>
    <row r="23" spans="1:14" ht="12.75">
      <c r="A23" s="459"/>
      <c r="B23" s="2"/>
      <c r="C23" s="2"/>
      <c r="D23" s="61"/>
      <c r="E23" s="7"/>
      <c r="F23" s="7"/>
      <c r="G23" s="134"/>
      <c r="H23" s="98">
        <f t="shared" si="0"/>
        <v>0</v>
      </c>
      <c r="I23" s="103">
        <f t="shared" si="1"/>
        <v>0</v>
      </c>
      <c r="J23" s="6">
        <f>IF(F23&lt;&gt;0,LOOKUP('Year 2'!F23,'Price List'!A3:A81,'Price List'!C3:C81),0)</f>
        <v>0</v>
      </c>
      <c r="K23" s="101">
        <f t="shared" si="2"/>
        <v>0</v>
      </c>
      <c r="L23" s="101">
        <f>IF(F23&lt;&gt;0,LOOKUP('Year 2'!F23,'Price List'!A3:A81,'Price List'!I3:I81),0)</f>
        <v>0</v>
      </c>
      <c r="M23" s="101">
        <f t="shared" si="3"/>
        <v>0</v>
      </c>
      <c r="N23" s="120">
        <f t="shared" si="4"/>
        <v>0</v>
      </c>
    </row>
    <row r="24" spans="1:14" ht="12.75">
      <c r="A24" s="459"/>
      <c r="B24" s="2"/>
      <c r="C24" s="2"/>
      <c r="D24" s="61"/>
      <c r="E24" s="7"/>
      <c r="F24" s="7"/>
      <c r="G24" s="134"/>
      <c r="H24" s="98">
        <f t="shared" si="0"/>
        <v>0</v>
      </c>
      <c r="I24" s="103">
        <f t="shared" si="1"/>
        <v>0</v>
      </c>
      <c r="J24" s="6">
        <f>IF(F24&lt;&gt;0,LOOKUP('Year 2'!F24,'Price List'!A3:A81,'Price List'!C3:C81),0)</f>
        <v>0</v>
      </c>
      <c r="K24" s="101">
        <f t="shared" si="2"/>
        <v>0</v>
      </c>
      <c r="L24" s="101">
        <f>IF(F24&lt;&gt;0,LOOKUP('Year 2'!F24,'Price List'!A3:A81,'Price List'!I3:I81),0)</f>
        <v>0</v>
      </c>
      <c r="M24" s="101">
        <f t="shared" si="3"/>
        <v>0</v>
      </c>
      <c r="N24" s="120">
        <f t="shared" si="4"/>
        <v>0</v>
      </c>
    </row>
    <row r="25" spans="1:14" ht="12.75">
      <c r="A25" s="459"/>
      <c r="B25" s="2"/>
      <c r="C25" s="2"/>
      <c r="D25" s="61"/>
      <c r="E25" s="7"/>
      <c r="F25" s="7"/>
      <c r="G25" s="134"/>
      <c r="H25" s="98">
        <f t="shared" si="0"/>
        <v>0</v>
      </c>
      <c r="I25" s="103">
        <f t="shared" si="1"/>
        <v>0</v>
      </c>
      <c r="J25" s="6">
        <f>IF(F25&lt;&gt;0,LOOKUP('Year 2'!F25,'Price List'!A3:A81,'Price List'!C3:C81),0)</f>
        <v>0</v>
      </c>
      <c r="K25" s="101">
        <f t="shared" si="2"/>
        <v>0</v>
      </c>
      <c r="L25" s="101">
        <f>IF(F25&lt;&gt;0,LOOKUP('Year 2'!F25,'Price List'!A3:A81,'Price List'!I3:I81),0)</f>
        <v>0</v>
      </c>
      <c r="M25" s="101">
        <f t="shared" si="3"/>
        <v>0</v>
      </c>
      <c r="N25" s="120">
        <f t="shared" si="4"/>
        <v>0</v>
      </c>
    </row>
    <row r="26" spans="1:14" ht="12.75">
      <c r="A26" s="459"/>
      <c r="B26" s="2"/>
      <c r="C26" s="2"/>
      <c r="D26" s="61"/>
      <c r="E26" s="7"/>
      <c r="F26" s="7"/>
      <c r="G26" s="134"/>
      <c r="H26" s="98">
        <f t="shared" si="0"/>
        <v>0</v>
      </c>
      <c r="I26" s="103">
        <f t="shared" si="1"/>
        <v>0</v>
      </c>
      <c r="J26" s="6">
        <f>IF(F26&lt;&gt;0,LOOKUP('Year 2'!F26,'Price List'!A3:A81,'Price List'!C3:C81),0)</f>
        <v>0</v>
      </c>
      <c r="K26" s="101">
        <f t="shared" si="2"/>
        <v>0</v>
      </c>
      <c r="L26" s="101">
        <f>IF(F26&lt;&gt;0,LOOKUP('Year 2'!F26,'Price List'!A3:A81,'Price List'!I3:I81),0)</f>
        <v>0</v>
      </c>
      <c r="M26" s="101">
        <f t="shared" si="3"/>
        <v>0</v>
      </c>
      <c r="N26" s="120">
        <f t="shared" si="4"/>
        <v>0</v>
      </c>
    </row>
    <row r="27" spans="1:14" ht="12.75">
      <c r="A27" s="459"/>
      <c r="B27" s="2"/>
      <c r="C27" s="2"/>
      <c r="D27" s="61"/>
      <c r="E27" s="7"/>
      <c r="F27" s="7"/>
      <c r="G27" s="134"/>
      <c r="H27" s="98">
        <f t="shared" si="0"/>
        <v>0</v>
      </c>
      <c r="I27" s="103">
        <f t="shared" si="1"/>
        <v>0</v>
      </c>
      <c r="J27" s="6">
        <f>IF(F27&lt;&gt;0,LOOKUP('Year 2'!F27,'Price List'!A3:A81,'Price List'!C3:C81),0)</f>
        <v>0</v>
      </c>
      <c r="K27" s="101">
        <f t="shared" si="2"/>
        <v>0</v>
      </c>
      <c r="L27" s="101">
        <f>IF(F27&lt;&gt;0,LOOKUP('Year 2'!F27,'Price List'!A3:A81,'Price List'!I3:I81),0)</f>
        <v>0</v>
      </c>
      <c r="M27" s="101">
        <f t="shared" si="3"/>
        <v>0</v>
      </c>
      <c r="N27" s="120">
        <f t="shared" si="4"/>
        <v>0</v>
      </c>
    </row>
    <row r="28" spans="1:14" ht="12.75">
      <c r="A28" s="459"/>
      <c r="B28" s="2"/>
      <c r="C28" s="2"/>
      <c r="D28" s="61"/>
      <c r="E28" s="7"/>
      <c r="F28" s="7"/>
      <c r="G28" s="134"/>
      <c r="H28" s="98">
        <f t="shared" si="0"/>
        <v>0</v>
      </c>
      <c r="I28" s="103">
        <f t="shared" si="1"/>
        <v>0</v>
      </c>
      <c r="J28" s="6">
        <f>IF(F28&lt;&gt;0,LOOKUP('Year 2'!F28,'Price List'!A3:A81,'Price List'!C3:C81),0)</f>
        <v>0</v>
      </c>
      <c r="K28" s="101">
        <f t="shared" si="2"/>
        <v>0</v>
      </c>
      <c r="L28" s="101">
        <f>IF(F28&lt;&gt;0,LOOKUP('Year 2'!F28,'Price List'!A3:A81,'Price List'!I3:I81),0)</f>
        <v>0</v>
      </c>
      <c r="M28" s="101">
        <f t="shared" si="3"/>
        <v>0</v>
      </c>
      <c r="N28" s="120">
        <f t="shared" si="4"/>
        <v>0</v>
      </c>
    </row>
    <row r="29" spans="1:14" ht="12.75">
      <c r="A29" s="459"/>
      <c r="B29" s="2"/>
      <c r="C29" s="2"/>
      <c r="D29" s="61"/>
      <c r="E29" s="7"/>
      <c r="F29" s="7"/>
      <c r="G29" s="134"/>
      <c r="H29" s="98">
        <f t="shared" si="0"/>
        <v>0</v>
      </c>
      <c r="I29" s="103">
        <f t="shared" si="1"/>
        <v>0</v>
      </c>
      <c r="J29" s="6">
        <f>IF(F29&lt;&gt;0,LOOKUP('Year 2'!F29,'Price List'!A3:A81,'Price List'!C3:C81),0)</f>
        <v>0</v>
      </c>
      <c r="K29" s="101">
        <f t="shared" si="2"/>
        <v>0</v>
      </c>
      <c r="L29" s="101">
        <f>IF(F29&lt;&gt;0,LOOKUP('Year 2'!F29,'Price List'!A3:A81,'Price List'!I3:I81),0)</f>
        <v>0</v>
      </c>
      <c r="M29" s="101">
        <f t="shared" si="3"/>
        <v>0</v>
      </c>
      <c r="N29" s="120">
        <f t="shared" si="4"/>
        <v>0</v>
      </c>
    </row>
    <row r="30" spans="1:14" ht="12.75">
      <c r="A30" s="459"/>
      <c r="B30" s="2"/>
      <c r="C30" s="2"/>
      <c r="D30" s="61"/>
      <c r="E30" s="7"/>
      <c r="F30" s="7"/>
      <c r="G30" s="134"/>
      <c r="H30" s="98">
        <f t="shared" si="0"/>
        <v>0</v>
      </c>
      <c r="I30" s="103">
        <f t="shared" si="1"/>
        <v>0</v>
      </c>
      <c r="J30" s="6">
        <f>IF(F30&lt;&gt;0,LOOKUP('Year 2'!F30,'Price List'!A3:A81,'Price List'!C3:C81),0)</f>
        <v>0</v>
      </c>
      <c r="K30" s="101">
        <f t="shared" si="2"/>
        <v>0</v>
      </c>
      <c r="L30" s="101">
        <f>IF(F30&lt;&gt;0,LOOKUP('Year 2'!F30,'Price List'!A3:A81,'Price List'!I3:I81),0)</f>
        <v>0</v>
      </c>
      <c r="M30" s="101">
        <f t="shared" si="3"/>
        <v>0</v>
      </c>
      <c r="N30" s="120">
        <f t="shared" si="4"/>
        <v>0</v>
      </c>
    </row>
    <row r="31" spans="1:14" ht="12.75">
      <c r="A31" s="459"/>
      <c r="B31" s="2"/>
      <c r="C31" s="2"/>
      <c r="D31" s="61"/>
      <c r="E31" s="7"/>
      <c r="F31" s="7"/>
      <c r="G31" s="134"/>
      <c r="H31" s="98">
        <f t="shared" si="0"/>
        <v>0</v>
      </c>
      <c r="I31" s="103">
        <f t="shared" si="1"/>
        <v>0</v>
      </c>
      <c r="J31" s="6">
        <f>IF(F31&lt;&gt;0,LOOKUP('Year 2'!F31,'Price List'!A3:A81,'Price List'!C3:C81),0)</f>
        <v>0</v>
      </c>
      <c r="K31" s="101">
        <f t="shared" si="2"/>
        <v>0</v>
      </c>
      <c r="L31" s="101">
        <f>IF(F31&lt;&gt;0,LOOKUP('Year 2'!F31,'Price List'!A3:A81,'Price List'!I3:I81),0)</f>
        <v>0</v>
      </c>
      <c r="M31" s="101">
        <f t="shared" si="3"/>
        <v>0</v>
      </c>
      <c r="N31" s="120">
        <f t="shared" si="4"/>
        <v>0</v>
      </c>
    </row>
    <row r="32" spans="1:14" ht="12.75">
      <c r="A32" s="459"/>
      <c r="B32" s="2"/>
      <c r="C32" s="2"/>
      <c r="D32" s="61"/>
      <c r="E32" s="7"/>
      <c r="F32" s="7"/>
      <c r="G32" s="134"/>
      <c r="H32" s="98">
        <f t="shared" si="0"/>
        <v>0</v>
      </c>
      <c r="I32" s="103">
        <f t="shared" si="1"/>
        <v>0</v>
      </c>
      <c r="J32" s="6">
        <f>IF(F32&lt;&gt;0,LOOKUP('Year 2'!F32,'Price List'!A3:A81,'Price List'!C3:C81),0)</f>
        <v>0</v>
      </c>
      <c r="K32" s="101">
        <f t="shared" si="2"/>
        <v>0</v>
      </c>
      <c r="L32" s="101">
        <f>IF(F32&lt;&gt;0,LOOKUP('Year 2'!F32,'Price List'!A3:A81,'Price List'!I3:I81),0)</f>
        <v>0</v>
      </c>
      <c r="M32" s="101">
        <f t="shared" si="3"/>
        <v>0</v>
      </c>
      <c r="N32" s="120">
        <f t="shared" si="4"/>
        <v>0</v>
      </c>
    </row>
    <row r="33" spans="1:14" ht="12.75">
      <c r="A33" s="459"/>
      <c r="B33" s="2"/>
      <c r="C33" s="2"/>
      <c r="D33" s="61"/>
      <c r="E33" s="7"/>
      <c r="F33" s="7"/>
      <c r="G33" s="134"/>
      <c r="H33" s="98">
        <f t="shared" si="0"/>
        <v>0</v>
      </c>
      <c r="I33" s="103">
        <f t="shared" si="1"/>
        <v>0</v>
      </c>
      <c r="J33" s="6">
        <f>IF(F33&lt;&gt;0,LOOKUP('Year 2'!F33,'Price List'!A3:A81,'Price List'!C3:C81),0)</f>
        <v>0</v>
      </c>
      <c r="K33" s="101">
        <f t="shared" si="2"/>
        <v>0</v>
      </c>
      <c r="L33" s="101">
        <f>IF(F33&lt;&gt;0,LOOKUP('Year 2'!F33,'Price List'!A3:A81,'Price List'!I3:I81),0)</f>
        <v>0</v>
      </c>
      <c r="M33" s="101">
        <f t="shared" si="3"/>
        <v>0</v>
      </c>
      <c r="N33" s="120">
        <f t="shared" si="4"/>
        <v>0</v>
      </c>
    </row>
    <row r="34" spans="1:14" ht="12.75">
      <c r="A34" s="459"/>
      <c r="B34" s="2"/>
      <c r="C34" s="2"/>
      <c r="D34" s="61"/>
      <c r="E34" s="7"/>
      <c r="F34" s="7"/>
      <c r="G34" s="134"/>
      <c r="H34" s="98">
        <f t="shared" si="0"/>
        <v>0</v>
      </c>
      <c r="I34" s="103">
        <f t="shared" si="1"/>
        <v>0</v>
      </c>
      <c r="J34" s="6">
        <f>IF(F34&lt;&gt;0,LOOKUP('Year 2'!F34,'Price List'!A3:A81,'Price List'!C3:C81),0)</f>
        <v>0</v>
      </c>
      <c r="K34" s="101">
        <f t="shared" si="2"/>
        <v>0</v>
      </c>
      <c r="L34" s="101">
        <f>IF(F34&lt;&gt;0,LOOKUP('Year 2'!F34,'Price List'!A3:A81,'Price List'!I3:I81),0)</f>
        <v>0</v>
      </c>
      <c r="M34" s="101">
        <f t="shared" si="3"/>
        <v>0</v>
      </c>
      <c r="N34" s="120">
        <f t="shared" si="4"/>
        <v>0</v>
      </c>
    </row>
    <row r="35" spans="1:14" ht="12.75">
      <c r="A35" s="459"/>
      <c r="B35" s="2"/>
      <c r="C35" s="2"/>
      <c r="D35" s="61"/>
      <c r="E35" s="7"/>
      <c r="F35" s="7"/>
      <c r="G35" s="134"/>
      <c r="H35" s="98">
        <f t="shared" si="0"/>
        <v>0</v>
      </c>
      <c r="I35" s="103">
        <f t="shared" si="1"/>
        <v>0</v>
      </c>
      <c r="J35" s="6">
        <f>IF(F35&lt;&gt;0,LOOKUP('Year 2'!F35,'Price List'!A3:A81,'Price List'!C3:C81),0)</f>
        <v>0</v>
      </c>
      <c r="K35" s="101">
        <f t="shared" si="2"/>
        <v>0</v>
      </c>
      <c r="L35" s="101">
        <f>IF(F35&lt;&gt;0,LOOKUP('Year 2'!F35,'Price List'!A3:A81,'Price List'!I3:I81),0)</f>
        <v>0</v>
      </c>
      <c r="M35" s="101">
        <f t="shared" si="3"/>
        <v>0</v>
      </c>
      <c r="N35" s="120">
        <f t="shared" si="4"/>
        <v>0</v>
      </c>
    </row>
    <row r="36" spans="1:14" ht="12.75">
      <c r="A36" s="459"/>
      <c r="B36" s="2"/>
      <c r="C36" s="2"/>
      <c r="D36" s="61"/>
      <c r="E36" s="7"/>
      <c r="F36" s="7"/>
      <c r="G36" s="134"/>
      <c r="H36" s="98">
        <f t="shared" si="0"/>
        <v>0</v>
      </c>
      <c r="I36" s="103">
        <f t="shared" si="1"/>
        <v>0</v>
      </c>
      <c r="J36" s="6">
        <f>IF(F36&lt;&gt;0,LOOKUP('Year 2'!F36,'Price List'!A3:A81,'Price List'!C3:C81),0)</f>
        <v>0</v>
      </c>
      <c r="K36" s="101">
        <f t="shared" si="2"/>
        <v>0</v>
      </c>
      <c r="L36" s="101">
        <f>IF(F36&lt;&gt;0,LOOKUP('Year 2'!F36,'Price List'!A3:A81,'Price List'!I3:I81),0)</f>
        <v>0</v>
      </c>
      <c r="M36" s="101">
        <f t="shared" si="3"/>
        <v>0</v>
      </c>
      <c r="N36" s="120">
        <f t="shared" si="4"/>
        <v>0</v>
      </c>
    </row>
    <row r="37" spans="1:14" ht="12.75">
      <c r="A37" s="459"/>
      <c r="B37" s="2"/>
      <c r="C37" s="2"/>
      <c r="D37" s="61"/>
      <c r="E37" s="7"/>
      <c r="F37" s="7"/>
      <c r="G37" s="134"/>
      <c r="H37" s="98">
        <f t="shared" si="0"/>
        <v>0</v>
      </c>
      <c r="I37" s="103">
        <f t="shared" si="1"/>
        <v>0</v>
      </c>
      <c r="J37" s="6">
        <f>IF(F37&lt;&gt;0,LOOKUP('Year 2'!F37,'Price List'!A3:A81,'Price List'!C3:C81),0)</f>
        <v>0</v>
      </c>
      <c r="K37" s="101">
        <f t="shared" si="2"/>
        <v>0</v>
      </c>
      <c r="L37" s="101">
        <f>IF(F37&lt;&gt;0,LOOKUP('Year 2'!F37,'Price List'!A3:A81,'Price List'!I3:I81),0)</f>
        <v>0</v>
      </c>
      <c r="M37" s="101">
        <f t="shared" si="3"/>
        <v>0</v>
      </c>
      <c r="N37" s="120">
        <f t="shared" si="4"/>
        <v>0</v>
      </c>
    </row>
    <row r="38" spans="1:14" ht="12.75">
      <c r="A38" s="459"/>
      <c r="B38" s="2"/>
      <c r="C38" s="2"/>
      <c r="D38" s="61"/>
      <c r="E38" s="7"/>
      <c r="F38" s="7"/>
      <c r="G38" s="134"/>
      <c r="H38" s="98">
        <f t="shared" si="0"/>
        <v>0</v>
      </c>
      <c r="I38" s="103">
        <f t="shared" si="1"/>
        <v>0</v>
      </c>
      <c r="J38" s="6">
        <f>IF(F38&lt;&gt;0,LOOKUP('Year 2'!F38,'Price List'!A3:A81,'Price List'!C3:C81),0)</f>
        <v>0</v>
      </c>
      <c r="K38" s="101">
        <f t="shared" si="2"/>
        <v>0</v>
      </c>
      <c r="L38" s="101">
        <f>IF(F38&lt;&gt;0,LOOKUP('Year 2'!F38,'Price List'!A3:A81,'Price List'!I3:I81),0)</f>
        <v>0</v>
      </c>
      <c r="M38" s="101">
        <f t="shared" si="3"/>
        <v>0</v>
      </c>
      <c r="N38" s="120">
        <f t="shared" si="4"/>
        <v>0</v>
      </c>
    </row>
    <row r="39" spans="1:14" ht="12.75">
      <c r="A39" s="459"/>
      <c r="B39" s="2"/>
      <c r="C39" s="2"/>
      <c r="D39" s="61"/>
      <c r="E39" s="7"/>
      <c r="F39" s="7"/>
      <c r="G39" s="134"/>
      <c r="H39" s="98">
        <f t="shared" si="0"/>
        <v>0</v>
      </c>
      <c r="I39" s="103">
        <f t="shared" si="1"/>
        <v>0</v>
      </c>
      <c r="J39" s="6">
        <f>IF(F39&lt;&gt;0,LOOKUP('Year 2'!F39,'Price List'!A3:A81,'Price List'!C3:C81),0)</f>
        <v>0</v>
      </c>
      <c r="K39" s="101">
        <f t="shared" si="2"/>
        <v>0</v>
      </c>
      <c r="L39" s="101">
        <f>IF(F39&lt;&gt;0,LOOKUP('Year 2'!F39,'Price List'!A3:A81,'Price List'!I3:I81),0)</f>
        <v>0</v>
      </c>
      <c r="M39" s="101">
        <f t="shared" si="3"/>
        <v>0</v>
      </c>
      <c r="N39" s="120">
        <f t="shared" si="4"/>
        <v>0</v>
      </c>
    </row>
    <row r="40" spans="1:14" ht="14.25" customHeight="1" thickBot="1">
      <c r="A40" s="460"/>
      <c r="B40" s="163"/>
      <c r="C40" s="84"/>
      <c r="D40" s="85"/>
      <c r="E40" s="86"/>
      <c r="F40" s="86"/>
      <c r="G40" s="136"/>
      <c r="H40" s="102">
        <f t="shared" si="0"/>
        <v>0</v>
      </c>
      <c r="I40" s="108">
        <f t="shared" si="1"/>
        <v>0</v>
      </c>
      <c r="J40" s="109">
        <f>IF(F40&lt;&gt;0,LOOKUP('Year 2'!F40,'Price List'!A3:A81,'Price List'!C3:C81),0)</f>
        <v>0</v>
      </c>
      <c r="K40" s="110">
        <f t="shared" si="2"/>
        <v>0</v>
      </c>
      <c r="L40" s="110">
        <f>IF(F40&lt;&gt;0,LOOKUP('Year 2'!F40,'Price List'!A3:A81,'Price List'!I3:I81),0)</f>
        <v>0</v>
      </c>
      <c r="M40" s="110">
        <f t="shared" si="3"/>
        <v>0</v>
      </c>
      <c r="N40" s="131">
        <f t="shared" si="4"/>
        <v>0</v>
      </c>
    </row>
    <row r="41" spans="1:14" ht="13.5" customHeight="1" thickTop="1">
      <c r="A41" s="456" t="s">
        <v>51</v>
      </c>
      <c r="B41" s="3"/>
      <c r="C41" s="3"/>
      <c r="D41" s="192"/>
      <c r="E41" s="7"/>
      <c r="F41" s="7"/>
      <c r="G41" s="138"/>
      <c r="H41" s="98">
        <f t="shared" si="0"/>
        <v>0</v>
      </c>
      <c r="I41" s="103">
        <f t="shared" si="1"/>
        <v>0</v>
      </c>
      <c r="J41" s="6">
        <f>IF(F41&lt;&gt;0,LOOKUP('Year 2'!F41,'Price List'!A3:A81,'Price List'!C3:C81),0)</f>
        <v>0</v>
      </c>
      <c r="K41" s="101">
        <f t="shared" si="2"/>
        <v>0</v>
      </c>
      <c r="L41" s="101">
        <f>IF(F41&lt;&gt;0,LOOKUP('Year 2'!F41,'Price List'!A3:A81,'Price List'!I3:I81),0)</f>
        <v>0</v>
      </c>
      <c r="M41" s="101">
        <f t="shared" si="3"/>
        <v>0</v>
      </c>
      <c r="N41" s="120">
        <f t="shared" si="4"/>
        <v>0</v>
      </c>
    </row>
    <row r="42" spans="1:14" ht="12.75">
      <c r="A42" s="456"/>
      <c r="B42" s="2"/>
      <c r="C42" s="3"/>
      <c r="D42" s="192"/>
      <c r="E42" s="7"/>
      <c r="F42" s="7"/>
      <c r="G42" s="134"/>
      <c r="H42" s="98">
        <f t="shared" si="0"/>
        <v>0</v>
      </c>
      <c r="I42" s="103">
        <f t="shared" si="1"/>
        <v>0</v>
      </c>
      <c r="J42" s="6">
        <f>IF(F42&lt;&gt;0,LOOKUP('Year 2'!F42,'Price List'!A3:A81,'Price List'!C3:C81),0)</f>
        <v>0</v>
      </c>
      <c r="K42" s="101">
        <f t="shared" si="2"/>
        <v>0</v>
      </c>
      <c r="L42" s="101">
        <f>IF(F42&lt;&gt;0,LOOKUP('Year 2'!F42,'Price List'!A3:A81,'Price List'!I3:I81),0)</f>
        <v>0</v>
      </c>
      <c r="M42" s="101">
        <f t="shared" si="3"/>
        <v>0</v>
      </c>
      <c r="N42" s="120">
        <f t="shared" si="4"/>
        <v>0</v>
      </c>
    </row>
    <row r="43" spans="1:14" ht="12.75">
      <c r="A43" s="456"/>
      <c r="B43" s="2"/>
      <c r="C43" s="3"/>
      <c r="D43" s="192"/>
      <c r="E43" s="7"/>
      <c r="F43" s="7"/>
      <c r="G43" s="134"/>
      <c r="H43" s="98">
        <f t="shared" si="0"/>
        <v>0</v>
      </c>
      <c r="I43" s="103">
        <f t="shared" si="1"/>
        <v>0</v>
      </c>
      <c r="J43" s="6">
        <f>IF(F43&lt;&gt;0,LOOKUP('Year 2'!F43,'Price List'!A3:A81,'Price List'!C3:C81),0)</f>
        <v>0</v>
      </c>
      <c r="K43" s="101">
        <f t="shared" si="2"/>
        <v>0</v>
      </c>
      <c r="L43" s="101">
        <f>IF(F43&lt;&gt;0,LOOKUP('Year 2'!F43,'Price List'!A3:A81,'Price List'!I3:I81),0)</f>
        <v>0</v>
      </c>
      <c r="M43" s="101">
        <f t="shared" si="3"/>
        <v>0</v>
      </c>
      <c r="N43" s="120">
        <f t="shared" si="4"/>
        <v>0</v>
      </c>
    </row>
    <row r="44" spans="1:14" ht="12.75">
      <c r="A44" s="456"/>
      <c r="B44" s="2"/>
      <c r="C44" s="3"/>
      <c r="D44" s="192"/>
      <c r="E44" s="7"/>
      <c r="F44" s="7"/>
      <c r="G44" s="134"/>
      <c r="H44" s="98">
        <f t="shared" si="0"/>
        <v>0</v>
      </c>
      <c r="I44" s="103">
        <f t="shared" si="1"/>
        <v>0</v>
      </c>
      <c r="J44" s="6">
        <f>IF(F44&lt;&gt;0,LOOKUP('Year 2'!F44,'Price List'!A3:A81,'Price List'!C3:C81),0)</f>
        <v>0</v>
      </c>
      <c r="K44" s="101">
        <f t="shared" si="2"/>
        <v>0</v>
      </c>
      <c r="L44" s="101">
        <f>IF(F44&lt;&gt;0,LOOKUP('Year 2'!F44,'Price List'!A3:A81,'Price List'!I3:I81),0)</f>
        <v>0</v>
      </c>
      <c r="M44" s="101">
        <f t="shared" si="3"/>
        <v>0</v>
      </c>
      <c r="N44" s="120">
        <f t="shared" si="4"/>
        <v>0</v>
      </c>
    </row>
    <row r="45" spans="1:14" ht="12.75">
      <c r="A45" s="456"/>
      <c r="B45" s="2"/>
      <c r="C45" s="3"/>
      <c r="D45" s="192"/>
      <c r="E45" s="7"/>
      <c r="F45" s="7"/>
      <c r="G45" s="134"/>
      <c r="H45" s="98">
        <f t="shared" si="0"/>
        <v>0</v>
      </c>
      <c r="I45" s="103">
        <f t="shared" si="1"/>
        <v>0</v>
      </c>
      <c r="J45" s="6">
        <f>IF(F45&lt;&gt;0,LOOKUP('Year 2'!F45,'Price List'!A3:A81,'Price List'!C3:C81),0)</f>
        <v>0</v>
      </c>
      <c r="K45" s="101">
        <f t="shared" si="2"/>
        <v>0</v>
      </c>
      <c r="L45" s="101">
        <f>IF(F45&lt;&gt;0,LOOKUP('Year 2'!F45,'Price List'!A3:A81,'Price List'!I3:I81),0)</f>
        <v>0</v>
      </c>
      <c r="M45" s="101">
        <f t="shared" si="3"/>
        <v>0</v>
      </c>
      <c r="N45" s="120">
        <f t="shared" si="4"/>
        <v>0</v>
      </c>
    </row>
    <row r="46" spans="1:14" ht="12.75">
      <c r="A46" s="456"/>
      <c r="B46" s="2"/>
      <c r="C46" s="3"/>
      <c r="D46" s="192"/>
      <c r="E46" s="7"/>
      <c r="F46" s="7"/>
      <c r="G46" s="134"/>
      <c r="H46" s="98">
        <f t="shared" si="0"/>
        <v>0</v>
      </c>
      <c r="I46" s="103">
        <f t="shared" si="1"/>
        <v>0</v>
      </c>
      <c r="J46" s="6">
        <f>IF(F46&lt;&gt;0,LOOKUP('Year 2'!F46,'Price List'!A3:A81,'Price List'!C3:C81),0)</f>
        <v>0</v>
      </c>
      <c r="K46" s="101">
        <f t="shared" si="2"/>
        <v>0</v>
      </c>
      <c r="L46" s="101">
        <f>IF(F46&lt;&gt;0,LOOKUP('Year 2'!F46,'Price List'!A3:A81,'Price List'!I3:I81),0)</f>
        <v>0</v>
      </c>
      <c r="M46" s="101">
        <f t="shared" si="3"/>
        <v>0</v>
      </c>
      <c r="N46" s="120">
        <f t="shared" si="4"/>
        <v>0</v>
      </c>
    </row>
    <row r="47" spans="1:14" ht="12.75">
      <c r="A47" s="456"/>
      <c r="B47" s="2"/>
      <c r="C47" s="3"/>
      <c r="D47" s="192"/>
      <c r="E47" s="7"/>
      <c r="F47" s="7"/>
      <c r="G47" s="134"/>
      <c r="H47" s="98">
        <f t="shared" si="0"/>
        <v>0</v>
      </c>
      <c r="I47" s="103">
        <f t="shared" si="1"/>
        <v>0</v>
      </c>
      <c r="J47" s="6">
        <f>IF(F47&lt;&gt;0,LOOKUP('Year 2'!F47,'Price List'!A3:A81,'Price List'!C3:C81),0)</f>
        <v>0</v>
      </c>
      <c r="K47" s="101">
        <f t="shared" si="2"/>
        <v>0</v>
      </c>
      <c r="L47" s="101">
        <f>IF(F47&lt;&gt;0,LOOKUP('Year 2'!F47,'Price List'!A3:A81,'Price List'!I3:I81),0)</f>
        <v>0</v>
      </c>
      <c r="M47" s="101">
        <f t="shared" si="3"/>
        <v>0</v>
      </c>
      <c r="N47" s="120">
        <f t="shared" si="4"/>
        <v>0</v>
      </c>
    </row>
    <row r="48" spans="1:14" ht="12.75">
      <c r="A48" s="456"/>
      <c r="B48" s="2"/>
      <c r="C48" s="3"/>
      <c r="D48" s="192"/>
      <c r="E48" s="7"/>
      <c r="F48" s="7"/>
      <c r="G48" s="134"/>
      <c r="H48" s="98">
        <f t="shared" si="0"/>
        <v>0</v>
      </c>
      <c r="I48" s="103">
        <f t="shared" si="1"/>
        <v>0</v>
      </c>
      <c r="J48" s="6">
        <f>IF(F48&lt;&gt;0,LOOKUP('Year 2'!F48,'Price List'!A3:A81,'Price List'!C3:C81),0)</f>
        <v>0</v>
      </c>
      <c r="K48" s="101">
        <f t="shared" si="2"/>
        <v>0</v>
      </c>
      <c r="L48" s="101">
        <f>IF(F48&lt;&gt;0,LOOKUP('Year 2'!F48,'Price List'!A3:A81,'Price List'!I3:I81),0)</f>
        <v>0</v>
      </c>
      <c r="M48" s="101">
        <f t="shared" si="3"/>
        <v>0</v>
      </c>
      <c r="N48" s="120">
        <f t="shared" si="4"/>
        <v>0</v>
      </c>
    </row>
    <row r="49" spans="1:14" ht="12.75">
      <c r="A49" s="456"/>
      <c r="B49" s="2"/>
      <c r="C49" s="3"/>
      <c r="D49" s="192"/>
      <c r="E49" s="7"/>
      <c r="F49" s="7"/>
      <c r="G49" s="134"/>
      <c r="H49" s="98">
        <f t="shared" si="0"/>
        <v>0</v>
      </c>
      <c r="I49" s="103">
        <f t="shared" si="1"/>
        <v>0</v>
      </c>
      <c r="J49" s="6">
        <f>IF(F49&lt;&gt;0,LOOKUP('Year 2'!F49,'Price List'!A3:A81,'Price List'!C3:C81),0)</f>
        <v>0</v>
      </c>
      <c r="K49" s="101">
        <f t="shared" si="2"/>
        <v>0</v>
      </c>
      <c r="L49" s="101">
        <f>IF(F49&lt;&gt;0,LOOKUP('Year 2'!F49,'Price List'!A3:A81,'Price List'!I3:I81),0)</f>
        <v>0</v>
      </c>
      <c r="M49" s="101">
        <f t="shared" si="3"/>
        <v>0</v>
      </c>
      <c r="N49" s="120">
        <f t="shared" si="4"/>
        <v>0</v>
      </c>
    </row>
    <row r="50" spans="1:14" ht="12.75">
      <c r="A50" s="456"/>
      <c r="B50" s="2"/>
      <c r="C50" s="3"/>
      <c r="D50" s="192"/>
      <c r="E50" s="7"/>
      <c r="F50" s="7"/>
      <c r="G50" s="134"/>
      <c r="H50" s="98">
        <f t="shared" si="0"/>
        <v>0</v>
      </c>
      <c r="I50" s="103">
        <f t="shared" si="1"/>
        <v>0</v>
      </c>
      <c r="J50" s="6">
        <f>IF(F50&lt;&gt;0,LOOKUP('Year 2'!F50,'Price List'!A3:A81,'Price List'!C3:C81),0)</f>
        <v>0</v>
      </c>
      <c r="K50" s="101">
        <f t="shared" si="2"/>
        <v>0</v>
      </c>
      <c r="L50" s="101">
        <f>IF(F50&lt;&gt;0,LOOKUP('Year 2'!F50,'Price List'!A3:A81,'Price List'!I3:I81),0)</f>
        <v>0</v>
      </c>
      <c r="M50" s="101">
        <f t="shared" si="3"/>
        <v>0</v>
      </c>
      <c r="N50" s="120">
        <f t="shared" si="4"/>
        <v>0</v>
      </c>
    </row>
    <row r="51" spans="1:14" ht="12.75">
      <c r="A51" s="456"/>
      <c r="B51" s="2"/>
      <c r="C51" s="3"/>
      <c r="D51" s="192"/>
      <c r="E51" s="7"/>
      <c r="F51" s="7"/>
      <c r="G51" s="134"/>
      <c r="H51" s="98">
        <f t="shared" si="0"/>
        <v>0</v>
      </c>
      <c r="I51" s="103">
        <f t="shared" si="1"/>
        <v>0</v>
      </c>
      <c r="J51" s="6">
        <f>IF(F51&lt;&gt;0,LOOKUP('Year 2'!F51,'Price List'!A3:A81,'Price List'!C3:C81),0)</f>
        <v>0</v>
      </c>
      <c r="K51" s="101">
        <f t="shared" si="2"/>
        <v>0</v>
      </c>
      <c r="L51" s="101">
        <f>IF(F51&lt;&gt;0,LOOKUP('Year 2'!F51,'Price List'!A3:A81,'Price List'!I3:I81),0)</f>
        <v>0</v>
      </c>
      <c r="M51" s="101">
        <f t="shared" si="3"/>
        <v>0</v>
      </c>
      <c r="N51" s="120">
        <f t="shared" si="4"/>
        <v>0</v>
      </c>
    </row>
    <row r="52" spans="1:14" ht="12.75">
      <c r="A52" s="456"/>
      <c r="B52" s="2"/>
      <c r="C52" s="3"/>
      <c r="D52" s="192"/>
      <c r="E52" s="7"/>
      <c r="F52" s="7"/>
      <c r="G52" s="134"/>
      <c r="H52" s="98">
        <f t="shared" si="0"/>
        <v>0</v>
      </c>
      <c r="I52" s="103">
        <f t="shared" si="1"/>
        <v>0</v>
      </c>
      <c r="J52" s="6">
        <f>IF(F52&lt;&gt;0,LOOKUP('Year 2'!F52,'Price List'!A3:A81,'Price List'!C3:C81),0)</f>
        <v>0</v>
      </c>
      <c r="K52" s="101">
        <f t="shared" si="2"/>
        <v>0</v>
      </c>
      <c r="L52" s="101">
        <f>IF(F52&lt;&gt;0,LOOKUP('Year 2'!F52,'Price List'!A3:A81,'Price List'!I3:I81),0)</f>
        <v>0</v>
      </c>
      <c r="M52" s="101">
        <f t="shared" si="3"/>
        <v>0</v>
      </c>
      <c r="N52" s="120">
        <f t="shared" si="4"/>
        <v>0</v>
      </c>
    </row>
    <row r="53" spans="1:14" ht="12.75">
      <c r="A53" s="456"/>
      <c r="B53" s="2"/>
      <c r="C53" s="3"/>
      <c r="D53" s="192"/>
      <c r="E53" s="7"/>
      <c r="F53" s="7"/>
      <c r="G53" s="134"/>
      <c r="H53" s="98">
        <f t="shared" si="0"/>
        <v>0</v>
      </c>
      <c r="I53" s="103">
        <f t="shared" si="1"/>
        <v>0</v>
      </c>
      <c r="J53" s="6">
        <f>IF(F53&lt;&gt;0,LOOKUP('Year 2'!F53,'Price List'!A3:A81,'Price List'!C3:C81),0)</f>
        <v>0</v>
      </c>
      <c r="K53" s="101">
        <f t="shared" si="2"/>
        <v>0</v>
      </c>
      <c r="L53" s="101">
        <f>IF(F53&lt;&gt;0,LOOKUP('Year 2'!F53,'Price List'!A3:A81,'Price List'!I3:I81),0)</f>
        <v>0</v>
      </c>
      <c r="M53" s="101">
        <f t="shared" si="3"/>
        <v>0</v>
      </c>
      <c r="N53" s="120">
        <f t="shared" si="4"/>
        <v>0</v>
      </c>
    </row>
    <row r="54" spans="1:14" ht="12.75">
      <c r="A54" s="456"/>
      <c r="B54" s="2"/>
      <c r="C54" s="3"/>
      <c r="D54" s="192"/>
      <c r="E54" s="7"/>
      <c r="F54" s="7"/>
      <c r="G54" s="134"/>
      <c r="H54" s="98">
        <f t="shared" si="0"/>
        <v>0</v>
      </c>
      <c r="I54" s="103">
        <f t="shared" si="1"/>
        <v>0</v>
      </c>
      <c r="J54" s="6">
        <f>IF(F54&lt;&gt;0,LOOKUP('Year 2'!F54,'Price List'!A3:A81,'Price List'!C3:C81),0)</f>
        <v>0</v>
      </c>
      <c r="K54" s="101">
        <f t="shared" si="2"/>
        <v>0</v>
      </c>
      <c r="L54" s="101">
        <f>IF(F54&lt;&gt;0,LOOKUP('Year 2'!F54,'Price List'!A3:A81,'Price List'!I3:I81),0)</f>
        <v>0</v>
      </c>
      <c r="M54" s="101">
        <f t="shared" si="3"/>
        <v>0</v>
      </c>
      <c r="N54" s="120">
        <f t="shared" si="4"/>
        <v>0</v>
      </c>
    </row>
    <row r="55" spans="1:14" ht="12.75">
      <c r="A55" s="456"/>
      <c r="B55" s="2"/>
      <c r="C55" s="3"/>
      <c r="D55" s="192"/>
      <c r="E55" s="7"/>
      <c r="F55" s="7"/>
      <c r="G55" s="134"/>
      <c r="H55" s="98">
        <f t="shared" si="0"/>
        <v>0</v>
      </c>
      <c r="I55" s="103">
        <f t="shared" si="1"/>
        <v>0</v>
      </c>
      <c r="J55" s="6">
        <f>IF(F55&lt;&gt;0,LOOKUP('Year 2'!F55,'Price List'!A3:A81,'Price List'!C3:C81),0)</f>
        <v>0</v>
      </c>
      <c r="K55" s="101">
        <f t="shared" si="2"/>
        <v>0</v>
      </c>
      <c r="L55" s="101">
        <f>IF(F55&lt;&gt;0,LOOKUP('Year 2'!F55,'Price List'!A3:A81,'Price List'!I3:I81),0)</f>
        <v>0</v>
      </c>
      <c r="M55" s="101">
        <f t="shared" si="3"/>
        <v>0</v>
      </c>
      <c r="N55" s="120">
        <f t="shared" si="4"/>
        <v>0</v>
      </c>
    </row>
    <row r="56" spans="1:14" ht="12.75">
      <c r="A56" s="456"/>
      <c r="B56" s="2"/>
      <c r="C56" s="3"/>
      <c r="D56" s="192"/>
      <c r="E56" s="7"/>
      <c r="F56" s="7"/>
      <c r="G56" s="134"/>
      <c r="H56" s="98">
        <f t="shared" si="0"/>
        <v>0</v>
      </c>
      <c r="I56" s="103">
        <f t="shared" si="1"/>
        <v>0</v>
      </c>
      <c r="J56" s="6">
        <f>IF(F56&lt;&gt;0,LOOKUP('Year 2'!F56,'Price List'!A3:A81,'Price List'!C3:C81),0)</f>
        <v>0</v>
      </c>
      <c r="K56" s="101">
        <f t="shared" si="2"/>
        <v>0</v>
      </c>
      <c r="L56" s="101">
        <f>IF(F56&lt;&gt;0,LOOKUP('Year 2'!F56,'Price List'!A3:A81,'Price List'!I3:I81),0)</f>
        <v>0</v>
      </c>
      <c r="M56" s="101">
        <f t="shared" si="3"/>
        <v>0</v>
      </c>
      <c r="N56" s="120">
        <f t="shared" si="4"/>
        <v>0</v>
      </c>
    </row>
    <row r="57" spans="1:14" ht="12.75">
      <c r="A57" s="456"/>
      <c r="B57" s="2"/>
      <c r="C57" s="3"/>
      <c r="D57" s="192"/>
      <c r="E57" s="7"/>
      <c r="F57" s="7"/>
      <c r="G57" s="134"/>
      <c r="H57" s="98">
        <f t="shared" si="0"/>
        <v>0</v>
      </c>
      <c r="I57" s="103">
        <f t="shared" si="1"/>
        <v>0</v>
      </c>
      <c r="J57" s="6">
        <f>IF(F57&lt;&gt;0,LOOKUP('Year 2'!F57,'Price List'!A3:A81,'Price List'!C3:C81),0)</f>
        <v>0</v>
      </c>
      <c r="K57" s="101">
        <f t="shared" si="2"/>
        <v>0</v>
      </c>
      <c r="L57" s="101">
        <f>IF(F57&lt;&gt;0,LOOKUP('Year 2'!F57,'Price List'!A3:A81,'Price List'!I3:I81),0)</f>
        <v>0</v>
      </c>
      <c r="M57" s="101">
        <f t="shared" si="3"/>
        <v>0</v>
      </c>
      <c r="N57" s="120">
        <f t="shared" si="4"/>
        <v>0</v>
      </c>
    </row>
    <row r="58" spans="1:14" ht="12.75">
      <c r="A58" s="456"/>
      <c r="B58" s="2"/>
      <c r="C58" s="3"/>
      <c r="D58" s="192"/>
      <c r="E58" s="7"/>
      <c r="F58" s="7"/>
      <c r="G58" s="134"/>
      <c r="H58" s="98">
        <f t="shared" si="0"/>
        <v>0</v>
      </c>
      <c r="I58" s="103">
        <f t="shared" si="1"/>
        <v>0</v>
      </c>
      <c r="J58" s="6">
        <f>IF(F58&lt;&gt;0,LOOKUP('Year 2'!F58,'Price List'!A3:A81,'Price List'!C3:C81),0)</f>
        <v>0</v>
      </c>
      <c r="K58" s="101">
        <f t="shared" si="2"/>
        <v>0</v>
      </c>
      <c r="L58" s="101">
        <f>IF(F58&lt;&gt;0,LOOKUP('Year 2'!F58,'Price List'!A3:A81,'Price List'!I3:I81),0)</f>
        <v>0</v>
      </c>
      <c r="M58" s="101">
        <f t="shared" si="3"/>
        <v>0</v>
      </c>
      <c r="N58" s="120">
        <f t="shared" si="4"/>
        <v>0</v>
      </c>
    </row>
    <row r="59" spans="1:14" ht="12.75">
      <c r="A59" s="457"/>
      <c r="B59" s="123"/>
      <c r="C59" s="123"/>
      <c r="D59" s="193"/>
      <c r="E59" s="124"/>
      <c r="F59" s="124"/>
      <c r="G59" s="135"/>
      <c r="H59" s="125">
        <f t="shared" si="0"/>
        <v>0</v>
      </c>
      <c r="I59" s="126">
        <f t="shared" si="1"/>
        <v>0</v>
      </c>
      <c r="J59" s="127">
        <f>IF(F59&lt;&gt;0,LOOKUP('Year 2'!F59,'Price List'!A3:A81,'Price List'!C3:C81),0)</f>
        <v>0</v>
      </c>
      <c r="K59" s="128">
        <f t="shared" si="2"/>
        <v>0</v>
      </c>
      <c r="L59" s="128">
        <f>IF(F59&lt;&gt;0,LOOKUP('Year 2'!F59,'Price List'!A3:A81,'Price List'!I3:I81),0)</f>
        <v>0</v>
      </c>
      <c r="M59" s="128">
        <f t="shared" si="3"/>
        <v>0</v>
      </c>
      <c r="N59" s="129">
        <f t="shared" si="4"/>
        <v>0</v>
      </c>
    </row>
    <row r="60" spans="1:14" ht="12.75">
      <c r="A60" s="144"/>
      <c r="B60" s="144"/>
      <c r="C60" s="144"/>
      <c r="D60" s="144"/>
      <c r="E60" s="144"/>
      <c r="F60" s="144"/>
      <c r="G60" s="144"/>
      <c r="H60" s="144"/>
      <c r="I60" s="144"/>
      <c r="J60" s="145"/>
      <c r="K60" s="145"/>
      <c r="L60" s="145"/>
      <c r="M60" s="145"/>
      <c r="N60" s="144"/>
    </row>
    <row r="61" spans="5:10" ht="12.75">
      <c r="E61" s="144"/>
      <c r="F61" s="144"/>
      <c r="G61" s="144"/>
      <c r="H61" s="144"/>
      <c r="I61" s="144"/>
      <c r="J61" s="145"/>
    </row>
    <row r="62" spans="5:10" ht="12.75">
      <c r="E62" s="144"/>
      <c r="F62" s="144"/>
      <c r="G62" s="144"/>
      <c r="H62" s="144"/>
      <c r="I62" s="144"/>
      <c r="J62" s="145"/>
    </row>
    <row r="63" spans="1:37" ht="12.75" customHeight="1" hidden="1">
      <c r="A63" s="53" t="s">
        <v>99</v>
      </c>
      <c r="B63" s="53" t="s">
        <v>59</v>
      </c>
      <c r="C63" s="53" t="s">
        <v>58</v>
      </c>
      <c r="D63" s="53" t="s">
        <v>113</v>
      </c>
      <c r="G63" s="75" t="s">
        <v>100</v>
      </c>
      <c r="J63" s="8"/>
      <c r="K63" s="8"/>
      <c r="L63" s="8"/>
      <c r="M63" s="8"/>
      <c r="N63" s="53" t="s">
        <v>60</v>
      </c>
      <c r="O63"/>
      <c r="P63"/>
      <c r="Q63"/>
      <c r="R63"/>
      <c r="S63"/>
      <c r="T63"/>
      <c r="U63"/>
      <c r="V63"/>
      <c r="W63"/>
      <c r="X63"/>
      <c r="Y63"/>
      <c r="Z63"/>
      <c r="AA63"/>
      <c r="AB63"/>
      <c r="AC63"/>
      <c r="AD63"/>
      <c r="AE63"/>
      <c r="AF63"/>
      <c r="AG63"/>
      <c r="AH63"/>
      <c r="AI63"/>
      <c r="AJ63"/>
      <c r="AK63"/>
    </row>
    <row r="64" spans="1:37" ht="12.75" customHeight="1" hidden="1">
      <c r="A64" s="48" t="s">
        <v>63</v>
      </c>
      <c r="B64" s="57" t="s">
        <v>115</v>
      </c>
      <c r="C64" s="143" t="s">
        <v>123</v>
      </c>
      <c r="D64" s="140" t="s">
        <v>114</v>
      </c>
      <c r="E64" s="47"/>
      <c r="F64" s="54" t="s">
        <v>186</v>
      </c>
      <c r="G64" s="47" t="s">
        <v>97</v>
      </c>
      <c r="J64" s="8" t="e">
        <f>IF(#REF!&lt;&gt;0,LOOKUP('[1]Tonnage Yr1'!D63,'[1]Price List'!$A$5:$A$78,'[1]Price List'!$C$5:$C$78),0)</f>
        <v>#REF!</v>
      </c>
      <c r="K64" s="8"/>
      <c r="L64" s="8"/>
      <c r="M64" s="8"/>
      <c r="N64" s="4" t="s">
        <v>61</v>
      </c>
      <c r="O64"/>
      <c r="P64"/>
      <c r="Q64"/>
      <c r="R64"/>
      <c r="S64"/>
      <c r="T64"/>
      <c r="U64"/>
      <c r="V64"/>
      <c r="W64"/>
      <c r="X64"/>
      <c r="Y64"/>
      <c r="Z64"/>
      <c r="AA64"/>
      <c r="AB64"/>
      <c r="AC64"/>
      <c r="AD64"/>
      <c r="AE64"/>
      <c r="AF64"/>
      <c r="AG64"/>
      <c r="AH64"/>
      <c r="AI64"/>
      <c r="AJ64"/>
      <c r="AK64"/>
    </row>
    <row r="65" spans="1:37" ht="12.75" customHeight="1" hidden="1">
      <c r="A65" s="48" t="s">
        <v>64</v>
      </c>
      <c r="B65" s="57" t="s">
        <v>117</v>
      </c>
      <c r="C65" s="140" t="s">
        <v>124</v>
      </c>
      <c r="D65" s="140" t="s">
        <v>131</v>
      </c>
      <c r="E65" s="60"/>
      <c r="F65" s="54" t="s">
        <v>187</v>
      </c>
      <c r="G65" s="4" t="s">
        <v>98</v>
      </c>
      <c r="J65" s="8" t="e">
        <f>IF(#REF!&lt;&gt;0,LOOKUP('[1]Tonnage Yr1'!D64,'[1]Price List'!$A$5:$A$78,'[1]Price List'!$C$5:$C$78),0)</f>
        <v>#REF!</v>
      </c>
      <c r="K65" s="8"/>
      <c r="L65" s="8"/>
      <c r="M65" s="8"/>
      <c r="N65" s="4" t="s">
        <v>62</v>
      </c>
      <c r="O65"/>
      <c r="P65"/>
      <c r="Q65"/>
      <c r="R65"/>
      <c r="S65"/>
      <c r="T65"/>
      <c r="U65"/>
      <c r="V65"/>
      <c r="W65"/>
      <c r="X65"/>
      <c r="Y65"/>
      <c r="Z65"/>
      <c r="AA65"/>
      <c r="AB65"/>
      <c r="AC65"/>
      <c r="AD65"/>
      <c r="AE65"/>
      <c r="AF65"/>
      <c r="AG65"/>
      <c r="AH65"/>
      <c r="AI65"/>
      <c r="AJ65"/>
      <c r="AK65"/>
    </row>
    <row r="66" spans="1:37" ht="12.75" customHeight="1" hidden="1">
      <c r="A66" s="50" t="s">
        <v>65</v>
      </c>
      <c r="B66" s="57" t="s">
        <v>119</v>
      </c>
      <c r="C66" s="140" t="s">
        <v>125</v>
      </c>
      <c r="D66" s="59"/>
      <c r="E66" s="60"/>
      <c r="F66" s="54" t="s">
        <v>188</v>
      </c>
      <c r="J66" s="8" t="e">
        <f>IF(#REF!&lt;&gt;0,LOOKUP('[1]Tonnage Yr1'!D65,'[1]Price List'!$A$5:$A$78,'[1]Price List'!$C$5:$C$78),0)</f>
        <v>#REF!</v>
      </c>
      <c r="K66" s="8"/>
      <c r="L66" s="8"/>
      <c r="M66" s="8"/>
      <c r="N66" s="4"/>
      <c r="O66"/>
      <c r="P66"/>
      <c r="Q66"/>
      <c r="R66"/>
      <c r="S66"/>
      <c r="T66"/>
      <c r="U66"/>
      <c r="V66"/>
      <c r="W66"/>
      <c r="X66"/>
      <c r="Y66"/>
      <c r="Z66"/>
      <c r="AA66"/>
      <c r="AB66"/>
      <c r="AC66"/>
      <c r="AD66"/>
      <c r="AE66"/>
      <c r="AF66"/>
      <c r="AG66"/>
      <c r="AH66"/>
      <c r="AI66"/>
      <c r="AJ66"/>
      <c r="AK66"/>
    </row>
    <row r="67" spans="1:37" ht="12.75" customHeight="1" hidden="1">
      <c r="A67" s="50" t="s">
        <v>66</v>
      </c>
      <c r="B67" s="57" t="s">
        <v>118</v>
      </c>
      <c r="C67" s="141" t="s">
        <v>126</v>
      </c>
      <c r="D67" s="59"/>
      <c r="E67" s="60"/>
      <c r="F67" s="54" t="s">
        <v>189</v>
      </c>
      <c r="J67" s="8" t="e">
        <f>IF(#REF!&lt;&gt;0,LOOKUP('[1]Tonnage Yr1'!D66,'[1]Price List'!$A$5:$A$78,'[1]Price List'!$C$5:$C$78),0)</f>
        <v>#REF!</v>
      </c>
      <c r="K67" s="8"/>
      <c r="L67" s="8"/>
      <c r="M67" s="8"/>
      <c r="N67" s="4"/>
      <c r="O67"/>
      <c r="P67"/>
      <c r="Q67"/>
      <c r="R67"/>
      <c r="S67"/>
      <c r="T67"/>
      <c r="U67"/>
      <c r="V67"/>
      <c r="W67"/>
      <c r="X67"/>
      <c r="Y67"/>
      <c r="Z67"/>
      <c r="AA67"/>
      <c r="AB67"/>
      <c r="AC67"/>
      <c r="AD67"/>
      <c r="AE67"/>
      <c r="AF67"/>
      <c r="AG67"/>
      <c r="AH67"/>
      <c r="AI67"/>
      <c r="AJ67"/>
      <c r="AK67"/>
    </row>
    <row r="68" spans="1:37" ht="12.75" customHeight="1" hidden="1">
      <c r="A68" s="50" t="s">
        <v>67</v>
      </c>
      <c r="B68" s="57" t="s">
        <v>120</v>
      </c>
      <c r="C68" s="140" t="s">
        <v>127</v>
      </c>
      <c r="D68" s="59"/>
      <c r="E68" s="60"/>
      <c r="F68" s="54" t="s">
        <v>190</v>
      </c>
      <c r="J68" s="8" t="e">
        <f>IF(#REF!&lt;&gt;0,LOOKUP('[1]Tonnage Yr1'!D67,'[1]Price List'!$A$5:$A$78,'[1]Price List'!$C$5:$C$78),0)</f>
        <v>#REF!</v>
      </c>
      <c r="K68" s="8"/>
      <c r="L68" s="8"/>
      <c r="M68" s="8"/>
      <c r="N68" s="4"/>
      <c r="O68"/>
      <c r="P68"/>
      <c r="Q68"/>
      <c r="R68"/>
      <c r="S68"/>
      <c r="T68"/>
      <c r="U68"/>
      <c r="V68"/>
      <c r="W68"/>
      <c r="X68"/>
      <c r="Y68"/>
      <c r="Z68"/>
      <c r="AA68"/>
      <c r="AB68"/>
      <c r="AC68"/>
      <c r="AD68"/>
      <c r="AE68"/>
      <c r="AF68"/>
      <c r="AG68"/>
      <c r="AH68"/>
      <c r="AI68"/>
      <c r="AJ68"/>
      <c r="AK68"/>
    </row>
    <row r="69" spans="1:37" ht="12.75" customHeight="1" hidden="1">
      <c r="A69" s="50" t="s">
        <v>4</v>
      </c>
      <c r="B69" s="57" t="s">
        <v>116</v>
      </c>
      <c r="C69" s="140" t="s">
        <v>128</v>
      </c>
      <c r="D69" s="59"/>
      <c r="E69" s="60"/>
      <c r="J69" s="8" t="e">
        <f>IF(#REF!&lt;&gt;0,LOOKUP('[1]Tonnage Yr1'!D68,'[1]Price List'!$A$5:$A$78,'[1]Price List'!$C$5:$C$78),0)</f>
        <v>#REF!</v>
      </c>
      <c r="K69" s="8"/>
      <c r="L69" s="8"/>
      <c r="M69" s="8"/>
      <c r="N69" s="4"/>
      <c r="O69"/>
      <c r="P69"/>
      <c r="Q69"/>
      <c r="R69"/>
      <c r="S69"/>
      <c r="T69"/>
      <c r="U69"/>
      <c r="V69"/>
      <c r="W69"/>
      <c r="X69"/>
      <c r="Y69"/>
      <c r="Z69"/>
      <c r="AA69"/>
      <c r="AB69"/>
      <c r="AC69"/>
      <c r="AD69"/>
      <c r="AE69"/>
      <c r="AF69"/>
      <c r="AG69"/>
      <c r="AH69"/>
      <c r="AI69"/>
      <c r="AJ69"/>
      <c r="AK69"/>
    </row>
    <row r="70" spans="1:37" ht="12.75" customHeight="1" hidden="1">
      <c r="A70" s="50" t="s">
        <v>147</v>
      </c>
      <c r="B70" s="58" t="s">
        <v>121</v>
      </c>
      <c r="C70" s="139" t="s">
        <v>129</v>
      </c>
      <c r="D70" s="59"/>
      <c r="E70" s="60"/>
      <c r="J70" s="8" t="e">
        <f>IF(#REF!&lt;&gt;0,LOOKUP('[1]Tonnage Yr1'!D69,'[1]Price List'!$A$5:$A$78,'[1]Price List'!$C$5:$C$78),0)</f>
        <v>#REF!</v>
      </c>
      <c r="K70" s="8"/>
      <c r="L70" s="8"/>
      <c r="M70" s="8"/>
      <c r="N70" s="4"/>
      <c r="O70"/>
      <c r="P70"/>
      <c r="Q70"/>
      <c r="R70"/>
      <c r="S70"/>
      <c r="T70"/>
      <c r="U70"/>
      <c r="V70"/>
      <c r="W70"/>
      <c r="X70"/>
      <c r="Y70"/>
      <c r="Z70"/>
      <c r="AA70"/>
      <c r="AB70"/>
      <c r="AC70"/>
      <c r="AD70"/>
      <c r="AE70"/>
      <c r="AF70"/>
      <c r="AG70"/>
      <c r="AH70"/>
      <c r="AI70"/>
      <c r="AJ70"/>
      <c r="AK70"/>
    </row>
    <row r="71" spans="1:37" ht="12.75" customHeight="1" hidden="1">
      <c r="A71" s="50" t="s">
        <v>148</v>
      </c>
      <c r="B71" s="58"/>
      <c r="C71" s="140" t="s">
        <v>130</v>
      </c>
      <c r="D71" s="59"/>
      <c r="E71" s="60"/>
      <c r="J71" s="8"/>
      <c r="K71" s="8"/>
      <c r="L71" s="8"/>
      <c r="M71" s="8"/>
      <c r="N71" s="4"/>
      <c r="O71"/>
      <c r="P71"/>
      <c r="Q71"/>
      <c r="R71"/>
      <c r="S71"/>
      <c r="T71"/>
      <c r="U71"/>
      <c r="V71"/>
      <c r="W71"/>
      <c r="X71"/>
      <c r="Y71"/>
      <c r="Z71"/>
      <c r="AA71"/>
      <c r="AB71"/>
      <c r="AC71"/>
      <c r="AD71"/>
      <c r="AE71"/>
      <c r="AF71"/>
      <c r="AG71"/>
      <c r="AH71"/>
      <c r="AI71"/>
      <c r="AJ71"/>
      <c r="AK71"/>
    </row>
    <row r="72" spans="1:37" ht="12.75" customHeight="1" hidden="1">
      <c r="A72" s="51" t="s">
        <v>54</v>
      </c>
      <c r="B72" s="57" t="s">
        <v>122</v>
      </c>
      <c r="C72" s="140" t="s">
        <v>132</v>
      </c>
      <c r="D72" s="59"/>
      <c r="E72" s="60"/>
      <c r="J72" s="8" t="e">
        <f>IF(#REF!&lt;&gt;0,LOOKUP('[1]Tonnage Yr1'!D70,'[1]Price List'!$A$5:$A$78,'[1]Price List'!$C$5:$C$78),0)</f>
        <v>#REF!</v>
      </c>
      <c r="K72" s="8"/>
      <c r="L72" s="8"/>
      <c r="M72" s="8"/>
      <c r="N72" s="4"/>
      <c r="O72"/>
      <c r="P72"/>
      <c r="Q72"/>
      <c r="R72"/>
      <c r="S72"/>
      <c r="T72"/>
      <c r="U72"/>
      <c r="V72"/>
      <c r="W72"/>
      <c r="X72"/>
      <c r="Y72"/>
      <c r="Z72"/>
      <c r="AA72"/>
      <c r="AB72"/>
      <c r="AC72"/>
      <c r="AD72"/>
      <c r="AE72"/>
      <c r="AF72"/>
      <c r="AG72"/>
      <c r="AH72"/>
      <c r="AI72"/>
      <c r="AJ72"/>
      <c r="AK72"/>
    </row>
    <row r="73" spans="1:37" ht="12.75" customHeight="1" hidden="1">
      <c r="A73" s="50" t="s">
        <v>6</v>
      </c>
      <c r="C73" s="140" t="s">
        <v>133</v>
      </c>
      <c r="D73" s="59"/>
      <c r="E73" s="60"/>
      <c r="J73" s="8" t="e">
        <f>IF(#REF!&lt;&gt;0,LOOKUP('[1]Tonnage Yr1'!D71,'[1]Price List'!$A$5:$A$78,'[1]Price List'!$C$5:$C$78),0)</f>
        <v>#REF!</v>
      </c>
      <c r="K73" s="8"/>
      <c r="L73" s="8"/>
      <c r="M73" s="8"/>
      <c r="N73" s="4"/>
      <c r="O73"/>
      <c r="P73"/>
      <c r="Q73"/>
      <c r="R73"/>
      <c r="S73"/>
      <c r="T73"/>
      <c r="U73"/>
      <c r="V73"/>
      <c r="W73"/>
      <c r="X73"/>
      <c r="Y73"/>
      <c r="Z73"/>
      <c r="AA73"/>
      <c r="AB73"/>
      <c r="AC73"/>
      <c r="AD73"/>
      <c r="AE73"/>
      <c r="AF73"/>
      <c r="AG73"/>
      <c r="AH73"/>
      <c r="AI73"/>
      <c r="AJ73"/>
      <c r="AK73"/>
    </row>
    <row r="74" spans="1:37" ht="12.75" customHeight="1" hidden="1">
      <c r="A74" s="50" t="s">
        <v>7</v>
      </c>
      <c r="C74" s="140" t="s">
        <v>134</v>
      </c>
      <c r="D74" s="59"/>
      <c r="E74" s="60"/>
      <c r="J74" s="8" t="e">
        <f>IF(#REF!&lt;&gt;0,LOOKUP('[1]Tonnage Yr1'!D72,'[1]Price List'!$A$5:$A$78,'[1]Price List'!$C$5:$C$78),0)</f>
        <v>#REF!</v>
      </c>
      <c r="K74" s="8"/>
      <c r="L74" s="8"/>
      <c r="M74" s="8"/>
      <c r="N74" s="4"/>
      <c r="O74"/>
      <c r="P74"/>
      <c r="Q74"/>
      <c r="R74"/>
      <c r="S74"/>
      <c r="T74"/>
      <c r="U74"/>
      <c r="V74"/>
      <c r="W74"/>
      <c r="X74"/>
      <c r="Y74"/>
      <c r="Z74"/>
      <c r="AA74"/>
      <c r="AB74"/>
      <c r="AC74"/>
      <c r="AD74"/>
      <c r="AE74"/>
      <c r="AF74"/>
      <c r="AG74"/>
      <c r="AH74"/>
      <c r="AI74"/>
      <c r="AJ74"/>
      <c r="AK74"/>
    </row>
    <row r="75" spans="1:37" ht="12.75" customHeight="1" hidden="1">
      <c r="A75" s="50" t="s">
        <v>8</v>
      </c>
      <c r="C75" s="140" t="s">
        <v>135</v>
      </c>
      <c r="D75" s="59"/>
      <c r="E75" s="60"/>
      <c r="J75" s="8" t="e">
        <f>IF(#REF!&lt;&gt;0,LOOKUP('[1]Tonnage Yr1'!D73,'[1]Price List'!$A$5:$A$78,'[1]Price List'!$C$5:$C$78),0)</f>
        <v>#REF!</v>
      </c>
      <c r="K75" s="8"/>
      <c r="L75" s="8"/>
      <c r="M75" s="8"/>
      <c r="N75" s="4"/>
      <c r="O75"/>
      <c r="P75"/>
      <c r="Q75"/>
      <c r="R75"/>
      <c r="S75"/>
      <c r="T75"/>
      <c r="U75"/>
      <c r="V75"/>
      <c r="W75"/>
      <c r="X75"/>
      <c r="Y75"/>
      <c r="Z75"/>
      <c r="AA75"/>
      <c r="AB75"/>
      <c r="AC75"/>
      <c r="AD75"/>
      <c r="AE75"/>
      <c r="AF75"/>
      <c r="AG75"/>
      <c r="AH75"/>
      <c r="AI75"/>
      <c r="AJ75"/>
      <c r="AK75"/>
    </row>
    <row r="76" spans="1:37" ht="12.75" customHeight="1" hidden="1">
      <c r="A76" s="50" t="s">
        <v>9</v>
      </c>
      <c r="C76" s="140" t="s">
        <v>136</v>
      </c>
      <c r="J76" s="8" t="e">
        <f>IF(#REF!&lt;&gt;0,LOOKUP('[1]Tonnage Yr1'!D74,'[1]Price List'!$A$5:$A$78,'[1]Price List'!$C$5:$C$78),0)</f>
        <v>#REF!</v>
      </c>
      <c r="K76" s="8"/>
      <c r="L76" s="8"/>
      <c r="M76" s="8"/>
      <c r="N76" s="4"/>
      <c r="O76"/>
      <c r="P76"/>
      <c r="Q76"/>
      <c r="R76"/>
      <c r="S76"/>
      <c r="T76"/>
      <c r="U76"/>
      <c r="V76"/>
      <c r="W76"/>
      <c r="X76"/>
      <c r="Y76"/>
      <c r="Z76"/>
      <c r="AA76"/>
      <c r="AB76"/>
      <c r="AC76"/>
      <c r="AD76"/>
      <c r="AE76"/>
      <c r="AF76"/>
      <c r="AG76"/>
      <c r="AH76"/>
      <c r="AI76"/>
      <c r="AJ76"/>
      <c r="AK76"/>
    </row>
    <row r="77" spans="1:37" ht="12.75" customHeight="1" hidden="1">
      <c r="A77" s="50" t="s">
        <v>68</v>
      </c>
      <c r="C77" s="140" t="s">
        <v>137</v>
      </c>
      <c r="J77" s="8" t="e">
        <f>IF(#REF!&lt;&gt;0,LOOKUP('[1]Tonnage Yr1'!D75,'[1]Price List'!$A$5:$A$78,'[1]Price List'!$C$5:$C$78),0)</f>
        <v>#REF!</v>
      </c>
      <c r="K77" s="8"/>
      <c r="L77" s="8"/>
      <c r="M77" s="8"/>
      <c r="N77" s="4"/>
      <c r="O77"/>
      <c r="P77"/>
      <c r="Q77"/>
      <c r="R77"/>
      <c r="S77"/>
      <c r="T77"/>
      <c r="U77"/>
      <c r="V77"/>
      <c r="W77"/>
      <c r="X77"/>
      <c r="Y77"/>
      <c r="Z77"/>
      <c r="AA77"/>
      <c r="AB77"/>
      <c r="AC77"/>
      <c r="AD77"/>
      <c r="AE77"/>
      <c r="AF77"/>
      <c r="AG77"/>
      <c r="AH77"/>
      <c r="AI77"/>
      <c r="AJ77"/>
      <c r="AK77"/>
    </row>
    <row r="78" spans="1:37" ht="12.75" hidden="1">
      <c r="A78" s="51" t="s">
        <v>69</v>
      </c>
      <c r="C78" s="140" t="s">
        <v>138</v>
      </c>
      <c r="J78" s="8" t="e">
        <f>IF(#REF!&lt;&gt;0,LOOKUP('[1]Tonnage Yr1'!D76,'[1]Price List'!$A$5:$A$78,'[1]Price List'!$C$5:$C$78),0)</f>
        <v>#REF!</v>
      </c>
      <c r="K78" s="8"/>
      <c r="L78" s="8"/>
      <c r="M78" s="8"/>
      <c r="N78" s="4"/>
      <c r="O78"/>
      <c r="P78"/>
      <c r="Q78"/>
      <c r="R78"/>
      <c r="S78"/>
      <c r="T78"/>
      <c r="U78"/>
      <c r="V78"/>
      <c r="W78"/>
      <c r="X78"/>
      <c r="Y78"/>
      <c r="Z78"/>
      <c r="AA78"/>
      <c r="AB78"/>
      <c r="AC78"/>
      <c r="AD78"/>
      <c r="AE78"/>
      <c r="AF78"/>
      <c r="AG78"/>
      <c r="AH78"/>
      <c r="AI78"/>
      <c r="AJ78"/>
      <c r="AK78"/>
    </row>
    <row r="79" spans="1:37" ht="12.75" hidden="1">
      <c r="A79" s="50" t="s">
        <v>11</v>
      </c>
      <c r="C79" s="140" t="s">
        <v>139</v>
      </c>
      <c r="J79" s="8" t="e">
        <f>IF(#REF!&lt;&gt;0,LOOKUP('[1]Tonnage Yr1'!D77,'[1]Price List'!$A$5:$A$78,'[1]Price List'!$C$5:$C$78),0)</f>
        <v>#REF!</v>
      </c>
      <c r="K79" s="8"/>
      <c r="L79" s="8"/>
      <c r="M79" s="8"/>
      <c r="N79" s="4"/>
      <c r="O79"/>
      <c r="P79"/>
      <c r="Q79"/>
      <c r="R79"/>
      <c r="S79"/>
      <c r="T79"/>
      <c r="U79"/>
      <c r="V79"/>
      <c r="W79"/>
      <c r="X79"/>
      <c r="Y79"/>
      <c r="Z79"/>
      <c r="AA79"/>
      <c r="AB79"/>
      <c r="AC79"/>
      <c r="AD79"/>
      <c r="AE79"/>
      <c r="AF79"/>
      <c r="AG79"/>
      <c r="AH79"/>
      <c r="AI79"/>
      <c r="AJ79"/>
      <c r="AK79"/>
    </row>
    <row r="80" spans="1:37" ht="12.75" hidden="1">
      <c r="A80" s="50" t="s">
        <v>12</v>
      </c>
      <c r="B80" s="57"/>
      <c r="J80" s="8" t="e">
        <f>IF(#REF!&lt;&gt;0,LOOKUP('[1]Tonnage Yr1'!D78,'[1]Price List'!$A$5:$A$78,'[1]Price List'!$C$5:$C$78),0)</f>
        <v>#REF!</v>
      </c>
      <c r="K80" s="8"/>
      <c r="L80" s="8"/>
      <c r="M80" s="8"/>
      <c r="N80" s="4"/>
      <c r="O80"/>
      <c r="P80"/>
      <c r="Q80"/>
      <c r="R80"/>
      <c r="S80"/>
      <c r="T80"/>
      <c r="U80"/>
      <c r="V80"/>
      <c r="W80"/>
      <c r="X80"/>
      <c r="Y80"/>
      <c r="Z80"/>
      <c r="AA80"/>
      <c r="AB80"/>
      <c r="AC80"/>
      <c r="AD80"/>
      <c r="AE80"/>
      <c r="AF80"/>
      <c r="AG80"/>
      <c r="AH80"/>
      <c r="AI80"/>
      <c r="AJ80"/>
      <c r="AK80"/>
    </row>
    <row r="81" spans="1:37" ht="12.75" hidden="1">
      <c r="A81" s="50" t="s">
        <v>70</v>
      </c>
      <c r="B81" s="56"/>
      <c r="J81" s="8" t="e">
        <f>IF(#REF!&lt;&gt;0,LOOKUP('[1]Tonnage Yr1'!D79,'[1]Price List'!$A$5:$A$78,'[1]Price List'!$C$5:$C$78),0)</f>
        <v>#REF!</v>
      </c>
      <c r="K81" s="8"/>
      <c r="L81" s="8"/>
      <c r="M81" s="8"/>
      <c r="N81" s="4"/>
      <c r="O81"/>
      <c r="P81"/>
      <c r="Q81"/>
      <c r="R81"/>
      <c r="S81"/>
      <c r="T81"/>
      <c r="U81"/>
      <c r="V81"/>
      <c r="W81"/>
      <c r="X81"/>
      <c r="Y81"/>
      <c r="Z81"/>
      <c r="AA81"/>
      <c r="AB81"/>
      <c r="AC81"/>
      <c r="AD81"/>
      <c r="AE81"/>
      <c r="AF81"/>
      <c r="AG81"/>
      <c r="AH81"/>
      <c r="AI81"/>
      <c r="AJ81"/>
      <c r="AK81"/>
    </row>
    <row r="82" spans="1:37" ht="12.75" hidden="1">
      <c r="A82" s="50" t="s">
        <v>71</v>
      </c>
      <c r="B82" s="56"/>
      <c r="J82" s="8" t="e">
        <f>IF(#REF!&lt;&gt;0,LOOKUP('[1]Tonnage Yr1'!D80,'[1]Price List'!$A$5:$A$78,'[1]Price List'!$C$5:$C$78),0)</f>
        <v>#REF!</v>
      </c>
      <c r="K82" s="8"/>
      <c r="L82" s="8"/>
      <c r="M82" s="8"/>
      <c r="N82" s="4"/>
      <c r="O82"/>
      <c r="P82"/>
      <c r="Q82"/>
      <c r="R82"/>
      <c r="S82"/>
      <c r="T82"/>
      <c r="U82"/>
      <c r="V82"/>
      <c r="W82"/>
      <c r="X82"/>
      <c r="Y82"/>
      <c r="Z82"/>
      <c r="AA82"/>
      <c r="AB82"/>
      <c r="AC82"/>
      <c r="AD82"/>
      <c r="AE82"/>
      <c r="AF82"/>
      <c r="AG82"/>
      <c r="AH82"/>
      <c r="AI82"/>
      <c r="AJ82"/>
      <c r="AK82"/>
    </row>
    <row r="83" spans="1:37" ht="12.75" hidden="1">
      <c r="A83" s="50" t="s">
        <v>14</v>
      </c>
      <c r="B83" s="56"/>
      <c r="C83" s="56"/>
      <c r="J83" s="8" t="e">
        <f>IF(#REF!&lt;&gt;0,LOOKUP('[1]Tonnage Yr1'!D81,'[1]Price List'!$A$5:$A$78,'[1]Price List'!$C$5:$C$78),0)</f>
        <v>#REF!</v>
      </c>
      <c r="K83" s="8"/>
      <c r="L83" s="8"/>
      <c r="M83" s="8"/>
      <c r="N83" s="4"/>
      <c r="O83"/>
      <c r="P83"/>
      <c r="Q83"/>
      <c r="R83"/>
      <c r="S83"/>
      <c r="T83"/>
      <c r="U83"/>
      <c r="V83"/>
      <c r="W83"/>
      <c r="X83"/>
      <c r="Y83"/>
      <c r="Z83"/>
      <c r="AA83"/>
      <c r="AB83"/>
      <c r="AC83"/>
      <c r="AD83"/>
      <c r="AE83"/>
      <c r="AF83"/>
      <c r="AG83"/>
      <c r="AH83"/>
      <c r="AI83"/>
      <c r="AJ83"/>
      <c r="AK83"/>
    </row>
    <row r="84" spans="1:37" ht="12.75" hidden="1">
      <c r="A84" s="50" t="s">
        <v>72</v>
      </c>
      <c r="B84" s="54"/>
      <c r="J84" s="8" t="e">
        <f>IF(#REF!&lt;&gt;0,LOOKUP('[1]Tonnage Yr1'!D82,'[1]Price List'!$A$5:$A$78,'[1]Price List'!$C$5:$C$78),0)</f>
        <v>#REF!</v>
      </c>
      <c r="K84" s="8"/>
      <c r="L84" s="8"/>
      <c r="M84" s="8"/>
      <c r="N84" s="4"/>
      <c r="O84"/>
      <c r="P84"/>
      <c r="Q84"/>
      <c r="R84"/>
      <c r="S84"/>
      <c r="T84"/>
      <c r="U84"/>
      <c r="V84"/>
      <c r="W84"/>
      <c r="X84"/>
      <c r="Y84"/>
      <c r="Z84"/>
      <c r="AA84"/>
      <c r="AB84"/>
      <c r="AC84"/>
      <c r="AD84"/>
      <c r="AE84"/>
      <c r="AF84"/>
      <c r="AG84"/>
      <c r="AH84"/>
      <c r="AI84"/>
      <c r="AJ84"/>
      <c r="AK84"/>
    </row>
    <row r="85" spans="1:37" ht="12.75" hidden="1">
      <c r="A85" s="50" t="s">
        <v>73</v>
      </c>
      <c r="B85" s="54"/>
      <c r="J85" s="8" t="e">
        <f>IF(#REF!&lt;&gt;0,LOOKUP('[1]Tonnage Yr1'!D83,'[1]Price List'!$A$5:$A$78,'[1]Price List'!$C$5:$C$78),0)</f>
        <v>#REF!</v>
      </c>
      <c r="K85" s="8"/>
      <c r="L85" s="8"/>
      <c r="M85" s="8"/>
      <c r="N85" s="4"/>
      <c r="O85"/>
      <c r="P85"/>
      <c r="Q85"/>
      <c r="R85"/>
      <c r="S85"/>
      <c r="T85"/>
      <c r="U85"/>
      <c r="V85"/>
      <c r="W85"/>
      <c r="X85"/>
      <c r="Y85"/>
      <c r="Z85"/>
      <c r="AA85"/>
      <c r="AB85"/>
      <c r="AC85"/>
      <c r="AD85"/>
      <c r="AE85"/>
      <c r="AF85"/>
      <c r="AG85"/>
      <c r="AH85"/>
      <c r="AI85"/>
      <c r="AJ85"/>
      <c r="AK85"/>
    </row>
    <row r="86" spans="1:37" ht="12.75" hidden="1">
      <c r="A86" s="50" t="s">
        <v>74</v>
      </c>
      <c r="B86" s="54"/>
      <c r="J86" s="8" t="e">
        <f>IF(#REF!&lt;&gt;0,LOOKUP('[1]Tonnage Yr1'!D84,'[1]Price List'!$A$5:$A$78,'[1]Price List'!$C$5:$C$78),0)</f>
        <v>#REF!</v>
      </c>
      <c r="K86" s="8"/>
      <c r="L86" s="8"/>
      <c r="M86" s="8"/>
      <c r="N86" s="4"/>
      <c r="O86"/>
      <c r="P86"/>
      <c r="Q86"/>
      <c r="R86"/>
      <c r="S86"/>
      <c r="T86"/>
      <c r="U86"/>
      <c r="V86"/>
      <c r="W86"/>
      <c r="X86"/>
      <c r="Y86"/>
      <c r="Z86"/>
      <c r="AA86"/>
      <c r="AB86"/>
      <c r="AC86"/>
      <c r="AD86"/>
      <c r="AE86"/>
      <c r="AF86"/>
      <c r="AG86"/>
      <c r="AH86"/>
      <c r="AI86"/>
      <c r="AJ86"/>
      <c r="AK86"/>
    </row>
    <row r="87" spans="1:37" ht="12.75" hidden="1">
      <c r="A87" s="50" t="s">
        <v>142</v>
      </c>
      <c r="B87" s="54"/>
      <c r="J87" s="8" t="e">
        <f>IF(#REF!&lt;&gt;0,LOOKUP('[1]Tonnage Yr1'!D85,'[1]Price List'!$A$5:$A$78,'[1]Price List'!$C$5:$C$78),0)</f>
        <v>#REF!</v>
      </c>
      <c r="K87" s="8"/>
      <c r="L87" s="8"/>
      <c r="M87" s="8"/>
      <c r="N87" s="4"/>
      <c r="O87"/>
      <c r="P87"/>
      <c r="Q87"/>
      <c r="R87"/>
      <c r="S87"/>
      <c r="T87"/>
      <c r="U87"/>
      <c r="V87"/>
      <c r="W87"/>
      <c r="X87"/>
      <c r="Y87"/>
      <c r="Z87"/>
      <c r="AA87"/>
      <c r="AB87"/>
      <c r="AC87"/>
      <c r="AD87"/>
      <c r="AE87"/>
      <c r="AF87"/>
      <c r="AG87"/>
      <c r="AH87"/>
      <c r="AI87"/>
      <c r="AJ87"/>
      <c r="AK87"/>
    </row>
    <row r="88" spans="1:37" ht="12.75" hidden="1">
      <c r="A88" s="50" t="s">
        <v>143</v>
      </c>
      <c r="B88" s="54"/>
      <c r="J88" s="8" t="e">
        <f>IF(#REF!&lt;&gt;0,LOOKUP('[1]Tonnage Yr1'!D86,'[1]Price List'!$A$5:$A$78,'[1]Price List'!$C$5:$C$78),0)</f>
        <v>#REF!</v>
      </c>
      <c r="K88" s="8"/>
      <c r="L88" s="8"/>
      <c r="M88" s="8"/>
      <c r="N88" s="4"/>
      <c r="O88"/>
      <c r="P88"/>
      <c r="Q88"/>
      <c r="R88"/>
      <c r="S88"/>
      <c r="T88"/>
      <c r="U88"/>
      <c r="V88"/>
      <c r="W88"/>
      <c r="X88"/>
      <c r="Y88"/>
      <c r="Z88"/>
      <c r="AA88"/>
      <c r="AB88"/>
      <c r="AC88"/>
      <c r="AD88"/>
      <c r="AE88"/>
      <c r="AF88"/>
      <c r="AG88"/>
      <c r="AH88"/>
      <c r="AI88"/>
      <c r="AJ88"/>
      <c r="AK88"/>
    </row>
    <row r="89" spans="1:37" ht="12.75" hidden="1">
      <c r="A89" s="50" t="s">
        <v>15</v>
      </c>
      <c r="B89" s="54"/>
      <c r="J89" s="8" t="e">
        <f>IF(#REF!&lt;&gt;0,LOOKUP('[1]Tonnage Yr1'!D87,'[1]Price List'!$A$5:$A$78,'[1]Price List'!$C$5:$C$78),0)</f>
        <v>#REF!</v>
      </c>
      <c r="K89" s="8"/>
      <c r="L89" s="8"/>
      <c r="M89" s="8"/>
      <c r="N89" s="4"/>
      <c r="O89"/>
      <c r="P89"/>
      <c r="Q89"/>
      <c r="R89"/>
      <c r="S89"/>
      <c r="T89"/>
      <c r="U89"/>
      <c r="V89"/>
      <c r="W89"/>
      <c r="X89"/>
      <c r="Y89"/>
      <c r="Z89"/>
      <c r="AA89"/>
      <c r="AB89"/>
      <c r="AC89"/>
      <c r="AD89"/>
      <c r="AE89"/>
      <c r="AF89"/>
      <c r="AG89"/>
      <c r="AH89"/>
      <c r="AI89"/>
      <c r="AJ89"/>
      <c r="AK89"/>
    </row>
    <row r="90" spans="1:37" ht="12.75" hidden="1">
      <c r="A90" s="50" t="s">
        <v>16</v>
      </c>
      <c r="J90" s="8" t="e">
        <f>IF(#REF!&lt;&gt;0,LOOKUP('[1]Tonnage Yr1'!D88,'[1]Price List'!$A$5:$A$78,'[1]Price List'!$C$5:$C$78),0)</f>
        <v>#REF!</v>
      </c>
      <c r="K90" s="8"/>
      <c r="L90" s="8"/>
      <c r="M90" s="8"/>
      <c r="N90" s="4"/>
      <c r="O90"/>
      <c r="P90"/>
      <c r="Q90"/>
      <c r="R90"/>
      <c r="S90"/>
      <c r="T90"/>
      <c r="U90"/>
      <c r="V90"/>
      <c r="W90"/>
      <c r="X90"/>
      <c r="Y90"/>
      <c r="Z90"/>
      <c r="AA90"/>
      <c r="AB90"/>
      <c r="AC90"/>
      <c r="AD90"/>
      <c r="AE90"/>
      <c r="AF90"/>
      <c r="AG90"/>
      <c r="AH90"/>
      <c r="AI90"/>
      <c r="AJ90"/>
      <c r="AK90"/>
    </row>
    <row r="91" spans="1:37" ht="12.75" hidden="1">
      <c r="A91" s="50" t="s">
        <v>17</v>
      </c>
      <c r="J91" s="8" t="e">
        <f>IF(#REF!&lt;&gt;0,LOOKUP('[1]Tonnage Yr1'!D89,'[1]Price List'!$A$5:$A$78,'[1]Price List'!$C$5:$C$78),0)</f>
        <v>#REF!</v>
      </c>
      <c r="K91" s="8"/>
      <c r="L91" s="8"/>
      <c r="M91" s="8"/>
      <c r="N91" s="4"/>
      <c r="O91"/>
      <c r="P91"/>
      <c r="Q91"/>
      <c r="R91"/>
      <c r="S91"/>
      <c r="T91"/>
      <c r="U91"/>
      <c r="V91"/>
      <c r="W91"/>
      <c r="X91"/>
      <c r="Y91"/>
      <c r="Z91"/>
      <c r="AA91"/>
      <c r="AB91"/>
      <c r="AC91"/>
      <c r="AD91"/>
      <c r="AE91"/>
      <c r="AF91"/>
      <c r="AG91"/>
      <c r="AH91"/>
      <c r="AI91"/>
      <c r="AJ91"/>
      <c r="AK91"/>
    </row>
    <row r="92" spans="1:37" ht="12.75" hidden="1">
      <c r="A92" s="50" t="s">
        <v>149</v>
      </c>
      <c r="J92" s="8"/>
      <c r="K92" s="8"/>
      <c r="L92" s="8"/>
      <c r="M92" s="8"/>
      <c r="N92" s="4"/>
      <c r="O92"/>
      <c r="P92"/>
      <c r="Q92"/>
      <c r="R92"/>
      <c r="S92"/>
      <c r="T92"/>
      <c r="U92"/>
      <c r="V92"/>
      <c r="W92"/>
      <c r="X92"/>
      <c r="Y92"/>
      <c r="Z92"/>
      <c r="AA92"/>
      <c r="AB92"/>
      <c r="AC92"/>
      <c r="AD92"/>
      <c r="AE92"/>
      <c r="AF92"/>
      <c r="AG92"/>
      <c r="AH92"/>
      <c r="AI92"/>
      <c r="AJ92"/>
      <c r="AK92"/>
    </row>
    <row r="93" spans="1:37" ht="12.75" hidden="1">
      <c r="A93" s="50" t="s">
        <v>57</v>
      </c>
      <c r="J93" s="8" t="e">
        <f>IF(#REF!&lt;&gt;0,LOOKUP('[1]Tonnage Yr1'!D91,'[1]Price List'!$A$5:$A$78,'[1]Price List'!$C$5:$C$78),0)</f>
        <v>#REF!</v>
      </c>
      <c r="K93" s="8"/>
      <c r="L93" s="8"/>
      <c r="M93" s="8"/>
      <c r="N93" s="4"/>
      <c r="O93"/>
      <c r="P93"/>
      <c r="Q93"/>
      <c r="R93"/>
      <c r="S93"/>
      <c r="T93"/>
      <c r="U93"/>
      <c r="V93"/>
      <c r="W93"/>
      <c r="X93"/>
      <c r="Y93"/>
      <c r="Z93"/>
      <c r="AA93"/>
      <c r="AB93"/>
      <c r="AC93"/>
      <c r="AD93"/>
      <c r="AE93"/>
      <c r="AF93"/>
      <c r="AG93"/>
      <c r="AH93"/>
      <c r="AI93"/>
      <c r="AJ93"/>
      <c r="AK93"/>
    </row>
    <row r="94" spans="1:37" ht="12.75" hidden="1">
      <c r="A94" s="50" t="s">
        <v>18</v>
      </c>
      <c r="J94" s="8" t="e">
        <f>IF(#REF!&lt;&gt;0,LOOKUP('[1]Tonnage Yr1'!D92,'[1]Price List'!$A$5:$A$78,'[1]Price List'!$C$5:$C$78),0)</f>
        <v>#REF!</v>
      </c>
      <c r="K94" s="8"/>
      <c r="L94" s="8"/>
      <c r="M94" s="8"/>
      <c r="N94" s="4"/>
      <c r="O94"/>
      <c r="P94"/>
      <c r="Q94"/>
      <c r="R94"/>
      <c r="S94"/>
      <c r="T94"/>
      <c r="U94"/>
      <c r="V94"/>
      <c r="W94"/>
      <c r="X94"/>
      <c r="Y94"/>
      <c r="Z94"/>
      <c r="AA94"/>
      <c r="AB94"/>
      <c r="AC94"/>
      <c r="AD94"/>
      <c r="AE94"/>
      <c r="AF94"/>
      <c r="AG94"/>
      <c r="AH94"/>
      <c r="AI94"/>
      <c r="AJ94"/>
      <c r="AK94"/>
    </row>
    <row r="95" spans="1:37" ht="12.75" hidden="1">
      <c r="A95" s="50" t="s">
        <v>19</v>
      </c>
      <c r="J95" s="8" t="e">
        <f>IF(#REF!&lt;&gt;0,LOOKUP('[1]Tonnage Yr1'!D93,'[1]Price List'!$A$5:$A$78,'[1]Price List'!$C$5:$C$78),0)</f>
        <v>#REF!</v>
      </c>
      <c r="K95" s="8"/>
      <c r="L95" s="8"/>
      <c r="M95" s="8"/>
      <c r="N95" s="4"/>
      <c r="O95"/>
      <c r="P95"/>
      <c r="Q95"/>
      <c r="R95"/>
      <c r="S95"/>
      <c r="T95"/>
      <c r="U95"/>
      <c r="V95"/>
      <c r="W95"/>
      <c r="X95"/>
      <c r="Y95"/>
      <c r="Z95"/>
      <c r="AA95"/>
      <c r="AB95"/>
      <c r="AC95"/>
      <c r="AD95"/>
      <c r="AE95"/>
      <c r="AF95"/>
      <c r="AG95"/>
      <c r="AH95"/>
      <c r="AI95"/>
      <c r="AJ95"/>
      <c r="AK95"/>
    </row>
    <row r="96" spans="1:37" ht="12.75" hidden="1">
      <c r="A96" s="50" t="s">
        <v>20</v>
      </c>
      <c r="J96" s="8" t="e">
        <f>IF(#REF!&lt;&gt;0,LOOKUP('[1]Tonnage Yr1'!D94,'[1]Price List'!$A$5:$A$78,'[1]Price List'!$C$5:$C$78),0)</f>
        <v>#REF!</v>
      </c>
      <c r="K96" s="8"/>
      <c r="L96" s="8"/>
      <c r="M96" s="8"/>
      <c r="N96" s="4"/>
      <c r="O96"/>
      <c r="P96"/>
      <c r="Q96"/>
      <c r="R96"/>
      <c r="S96"/>
      <c r="T96"/>
      <c r="U96"/>
      <c r="V96"/>
      <c r="W96"/>
      <c r="X96"/>
      <c r="Y96"/>
      <c r="Z96"/>
      <c r="AA96"/>
      <c r="AB96"/>
      <c r="AC96"/>
      <c r="AD96"/>
      <c r="AE96"/>
      <c r="AF96"/>
      <c r="AG96"/>
      <c r="AH96"/>
      <c r="AI96"/>
      <c r="AJ96"/>
      <c r="AK96"/>
    </row>
    <row r="97" spans="1:37" ht="12.75" hidden="1">
      <c r="A97" s="50" t="s">
        <v>21</v>
      </c>
      <c r="J97" s="8" t="e">
        <f>IF(#REF!&lt;&gt;0,LOOKUP('[1]Tonnage Yr1'!D95,'[1]Price List'!$A$5:$A$78,'[1]Price List'!$C$5:$C$78),0)</f>
        <v>#REF!</v>
      </c>
      <c r="K97" s="8"/>
      <c r="L97" s="8"/>
      <c r="M97" s="8"/>
      <c r="N97" s="4"/>
      <c r="O97"/>
      <c r="P97"/>
      <c r="Q97"/>
      <c r="R97"/>
      <c r="S97"/>
      <c r="T97"/>
      <c r="U97"/>
      <c r="V97"/>
      <c r="W97"/>
      <c r="X97"/>
      <c r="Y97"/>
      <c r="Z97"/>
      <c r="AA97"/>
      <c r="AB97"/>
      <c r="AC97"/>
      <c r="AD97"/>
      <c r="AE97"/>
      <c r="AF97"/>
      <c r="AG97"/>
      <c r="AH97"/>
      <c r="AI97"/>
      <c r="AJ97"/>
      <c r="AK97"/>
    </row>
    <row r="98" spans="1:37" ht="12.75" hidden="1">
      <c r="A98" s="50" t="s">
        <v>22</v>
      </c>
      <c r="J98" s="8" t="e">
        <f>IF(#REF!&lt;&gt;0,LOOKUP('[1]Tonnage Yr1'!D96,'[1]Price List'!$A$5:$A$78,'[1]Price List'!$C$5:$C$78),0)</f>
        <v>#REF!</v>
      </c>
      <c r="K98" s="8"/>
      <c r="L98" s="8"/>
      <c r="M98" s="8"/>
      <c r="N98" s="4"/>
      <c r="O98"/>
      <c r="P98"/>
      <c r="Q98"/>
      <c r="R98"/>
      <c r="S98"/>
      <c r="T98"/>
      <c r="U98"/>
      <c r="V98"/>
      <c r="W98"/>
      <c r="X98"/>
      <c r="Y98"/>
      <c r="Z98"/>
      <c r="AA98"/>
      <c r="AB98"/>
      <c r="AC98"/>
      <c r="AD98"/>
      <c r="AE98"/>
      <c r="AF98"/>
      <c r="AG98"/>
      <c r="AH98"/>
      <c r="AI98"/>
      <c r="AJ98"/>
      <c r="AK98"/>
    </row>
    <row r="99" spans="1:37" ht="12.75" hidden="1">
      <c r="A99" s="50" t="s">
        <v>23</v>
      </c>
      <c r="J99" s="8" t="e">
        <f>IF(#REF!&lt;&gt;0,LOOKUP('[1]Tonnage Yr1'!D97,'[1]Price List'!$A$5:$A$78,'[1]Price List'!$C$5:$C$78),0)</f>
        <v>#REF!</v>
      </c>
      <c r="K99" s="8"/>
      <c r="L99" s="8"/>
      <c r="M99" s="8"/>
      <c r="N99" s="4"/>
      <c r="O99"/>
      <c r="P99"/>
      <c r="Q99"/>
      <c r="R99"/>
      <c r="S99"/>
      <c r="T99"/>
      <c r="U99"/>
      <c r="V99"/>
      <c r="W99"/>
      <c r="X99"/>
      <c r="Y99"/>
      <c r="Z99"/>
      <c r="AA99"/>
      <c r="AB99"/>
      <c r="AC99"/>
      <c r="AD99"/>
      <c r="AE99"/>
      <c r="AF99"/>
      <c r="AG99"/>
      <c r="AH99"/>
      <c r="AI99"/>
      <c r="AJ99"/>
      <c r="AK99"/>
    </row>
    <row r="100" spans="1:37" ht="12.75" hidden="1">
      <c r="A100" s="50" t="s">
        <v>24</v>
      </c>
      <c r="J100" s="8" t="e">
        <f>IF(#REF!&lt;&gt;0,LOOKUP('[1]Tonnage Yr1'!D98,'[1]Price List'!$A$5:$A$78,'[1]Price List'!$C$5:$C$78),0)</f>
        <v>#REF!</v>
      </c>
      <c r="K100" s="8"/>
      <c r="L100" s="8"/>
      <c r="M100" s="8"/>
      <c r="N100" s="4"/>
      <c r="O100"/>
      <c r="P100"/>
      <c r="Q100"/>
      <c r="R100"/>
      <c r="S100"/>
      <c r="T100"/>
      <c r="U100"/>
      <c r="V100"/>
      <c r="W100"/>
      <c r="X100"/>
      <c r="Y100"/>
      <c r="Z100"/>
      <c r="AA100"/>
      <c r="AB100"/>
      <c r="AC100"/>
      <c r="AD100"/>
      <c r="AE100"/>
      <c r="AF100"/>
      <c r="AG100"/>
      <c r="AH100"/>
      <c r="AI100"/>
      <c r="AJ100"/>
      <c r="AK100"/>
    </row>
    <row r="101" spans="1:37" ht="12.75" hidden="1">
      <c r="A101" s="50" t="s">
        <v>76</v>
      </c>
      <c r="J101" s="8" t="e">
        <f>IF(#REF!&lt;&gt;0,LOOKUP('[1]Tonnage Yr1'!D99,'[1]Price List'!$A$5:$A$78,'[1]Price List'!$C$5:$C$78),0)</f>
        <v>#REF!</v>
      </c>
      <c r="K101" s="8"/>
      <c r="L101" s="8"/>
      <c r="M101" s="8"/>
      <c r="N101" s="4"/>
      <c r="O101"/>
      <c r="P101"/>
      <c r="Q101"/>
      <c r="R101"/>
      <c r="S101"/>
      <c r="T101"/>
      <c r="U101"/>
      <c r="V101"/>
      <c r="W101"/>
      <c r="X101"/>
      <c r="Y101"/>
      <c r="Z101"/>
      <c r="AA101"/>
      <c r="AB101"/>
      <c r="AC101"/>
      <c r="AD101"/>
      <c r="AE101"/>
      <c r="AF101"/>
      <c r="AG101"/>
      <c r="AH101"/>
      <c r="AI101"/>
      <c r="AJ101"/>
      <c r="AK101"/>
    </row>
    <row r="102" spans="1:37" ht="12.75" hidden="1">
      <c r="A102" s="50" t="s">
        <v>25</v>
      </c>
      <c r="J102" s="8" t="e">
        <f>IF(#REF!&lt;&gt;0,LOOKUP('[1]Tonnage Yr1'!D100,'[1]Price List'!$A$5:$A$78,'[1]Price List'!$C$5:$C$78),0)</f>
        <v>#REF!</v>
      </c>
      <c r="K102" s="8"/>
      <c r="L102" s="8"/>
      <c r="M102" s="8"/>
      <c r="N102" s="4"/>
      <c r="O102"/>
      <c r="P102"/>
      <c r="Q102"/>
      <c r="R102"/>
      <c r="S102"/>
      <c r="T102"/>
      <c r="U102"/>
      <c r="V102"/>
      <c r="W102"/>
      <c r="X102"/>
      <c r="Y102"/>
      <c r="Z102"/>
      <c r="AA102"/>
      <c r="AB102"/>
      <c r="AC102"/>
      <c r="AD102"/>
      <c r="AE102"/>
      <c r="AF102"/>
      <c r="AG102"/>
      <c r="AH102"/>
      <c r="AI102"/>
      <c r="AJ102"/>
      <c r="AK102"/>
    </row>
    <row r="103" spans="1:37" ht="12.75" hidden="1">
      <c r="A103" s="50" t="s">
        <v>55</v>
      </c>
      <c r="J103" s="8" t="e">
        <f>IF(#REF!&lt;&gt;0,LOOKUP('[1]Tonnage Yr1'!D101,'[1]Price List'!$A$5:$A$78,'[1]Price List'!$C$5:$C$78),0)</f>
        <v>#REF!</v>
      </c>
      <c r="K103" s="8"/>
      <c r="L103" s="8"/>
      <c r="M103" s="8"/>
      <c r="N103" s="4"/>
      <c r="O103"/>
      <c r="P103"/>
      <c r="Q103"/>
      <c r="R103"/>
      <c r="S103"/>
      <c r="T103"/>
      <c r="U103"/>
      <c r="V103"/>
      <c r="W103"/>
      <c r="X103"/>
      <c r="Y103"/>
      <c r="Z103"/>
      <c r="AA103"/>
      <c r="AB103"/>
      <c r="AC103"/>
      <c r="AD103"/>
      <c r="AE103"/>
      <c r="AF103"/>
      <c r="AG103"/>
      <c r="AH103"/>
      <c r="AI103"/>
      <c r="AJ103"/>
      <c r="AK103"/>
    </row>
    <row r="104" spans="1:37" ht="12.75" hidden="1">
      <c r="A104" s="50" t="s">
        <v>77</v>
      </c>
      <c r="J104" s="8" t="e">
        <f>IF(#REF!&lt;&gt;0,LOOKUP('[1]Tonnage Yr1'!D102,'[1]Price List'!$A$5:$A$78,'[1]Price List'!$C$5:$C$78),0)</f>
        <v>#REF!</v>
      </c>
      <c r="K104" s="8"/>
      <c r="L104" s="8"/>
      <c r="M104" s="8"/>
      <c r="N104" s="4"/>
      <c r="O104"/>
      <c r="P104"/>
      <c r="Q104"/>
      <c r="R104"/>
      <c r="S104"/>
      <c r="T104"/>
      <c r="U104"/>
      <c r="V104"/>
      <c r="W104"/>
      <c r="X104"/>
      <c r="Y104"/>
      <c r="Z104"/>
      <c r="AA104"/>
      <c r="AB104"/>
      <c r="AC104"/>
      <c r="AD104"/>
      <c r="AE104"/>
      <c r="AF104"/>
      <c r="AG104"/>
      <c r="AH104"/>
      <c r="AI104"/>
      <c r="AJ104"/>
      <c r="AK104"/>
    </row>
    <row r="105" spans="1:37" ht="12.75" hidden="1">
      <c r="A105" s="50" t="s">
        <v>26</v>
      </c>
      <c r="J105" s="8" t="e">
        <f>IF(#REF!&lt;&gt;0,LOOKUP('[1]Tonnage Yr1'!D103,'[1]Price List'!$A$5:$A$78,'[1]Price List'!$C$5:$C$78),0)</f>
        <v>#REF!</v>
      </c>
      <c r="K105" s="8"/>
      <c r="L105" s="8"/>
      <c r="M105" s="8"/>
      <c r="N105" s="4"/>
      <c r="O105"/>
      <c r="P105"/>
      <c r="Q105"/>
      <c r="R105"/>
      <c r="S105"/>
      <c r="T105"/>
      <c r="U105"/>
      <c r="V105"/>
      <c r="W105"/>
      <c r="X105"/>
      <c r="Y105"/>
      <c r="Z105"/>
      <c r="AA105"/>
      <c r="AB105"/>
      <c r="AC105"/>
      <c r="AD105"/>
      <c r="AE105"/>
      <c r="AF105"/>
      <c r="AG105"/>
      <c r="AH105"/>
      <c r="AI105"/>
      <c r="AJ105"/>
      <c r="AK105"/>
    </row>
    <row r="106" spans="1:37" ht="12.75" hidden="1">
      <c r="A106" s="50" t="s">
        <v>78</v>
      </c>
      <c r="J106" s="8" t="e">
        <f>IF(#REF!&lt;&gt;0,LOOKUP('[1]Tonnage Yr1'!D104,'[1]Price List'!$A$5:$A$78,'[1]Price List'!$C$5:$C$78),0)</f>
        <v>#REF!</v>
      </c>
      <c r="K106" s="8"/>
      <c r="L106" s="8"/>
      <c r="M106" s="8"/>
      <c r="N106" s="4"/>
      <c r="O106"/>
      <c r="P106"/>
      <c r="Q106"/>
      <c r="R106"/>
      <c r="S106"/>
      <c r="T106"/>
      <c r="U106"/>
      <c r="V106"/>
      <c r="W106"/>
      <c r="X106"/>
      <c r="Y106"/>
      <c r="Z106"/>
      <c r="AA106"/>
      <c r="AB106"/>
      <c r="AC106"/>
      <c r="AD106"/>
      <c r="AE106"/>
      <c r="AF106"/>
      <c r="AG106"/>
      <c r="AH106"/>
      <c r="AI106"/>
      <c r="AJ106"/>
      <c r="AK106"/>
    </row>
    <row r="107" spans="1:37" ht="12.75" hidden="1">
      <c r="A107" s="50" t="s">
        <v>79</v>
      </c>
      <c r="J107" s="8" t="e">
        <f>IF(#REF!&lt;&gt;0,LOOKUP('[1]Tonnage Yr1'!D105,'[1]Price List'!$A$5:$A$78,'[1]Price List'!$C$5:$C$78),0)</f>
        <v>#REF!</v>
      </c>
      <c r="K107" s="8"/>
      <c r="L107" s="8"/>
      <c r="M107" s="8"/>
      <c r="N107" s="4"/>
      <c r="O107"/>
      <c r="P107"/>
      <c r="Q107"/>
      <c r="R107"/>
      <c r="S107"/>
      <c r="T107"/>
      <c r="U107"/>
      <c r="V107"/>
      <c r="W107"/>
      <c r="X107"/>
      <c r="Y107"/>
      <c r="Z107"/>
      <c r="AA107"/>
      <c r="AB107"/>
      <c r="AC107"/>
      <c r="AD107"/>
      <c r="AE107"/>
      <c r="AF107"/>
      <c r="AG107"/>
      <c r="AH107"/>
      <c r="AI107"/>
      <c r="AJ107"/>
      <c r="AK107"/>
    </row>
    <row r="108" spans="1:37" ht="12.75" hidden="1">
      <c r="A108" s="50" t="s">
        <v>27</v>
      </c>
      <c r="J108" s="8" t="e">
        <f>IF(#REF!&lt;&gt;0,LOOKUP('[1]Tonnage Yr1'!D106,'[1]Price List'!$A$5:$A$78,'[1]Price List'!$C$5:$C$78),0)</f>
        <v>#REF!</v>
      </c>
      <c r="K108" s="8"/>
      <c r="L108" s="8"/>
      <c r="M108" s="8"/>
      <c r="N108" s="4"/>
      <c r="O108"/>
      <c r="P108"/>
      <c r="Q108"/>
      <c r="R108"/>
      <c r="S108"/>
      <c r="T108"/>
      <c r="U108"/>
      <c r="V108"/>
      <c r="W108"/>
      <c r="X108"/>
      <c r="Y108"/>
      <c r="Z108"/>
      <c r="AA108"/>
      <c r="AB108"/>
      <c r="AC108"/>
      <c r="AD108"/>
      <c r="AE108"/>
      <c r="AF108"/>
      <c r="AG108"/>
      <c r="AH108"/>
      <c r="AI108"/>
      <c r="AJ108"/>
      <c r="AK108"/>
    </row>
    <row r="109" spans="1:37" ht="12.75" hidden="1">
      <c r="A109" s="50" t="s">
        <v>30</v>
      </c>
      <c r="J109" s="8" t="e">
        <f>IF(#REF!&lt;&gt;0,LOOKUP('[1]Tonnage Yr1'!D109,'[1]Price List'!$A$5:$A$78,'[1]Price List'!$C$5:$C$78),0)</f>
        <v>#REF!</v>
      </c>
      <c r="K109" s="8"/>
      <c r="L109" s="8"/>
      <c r="M109" s="8"/>
      <c r="N109" s="4"/>
      <c r="O109"/>
      <c r="P109"/>
      <c r="Q109"/>
      <c r="R109"/>
      <c r="S109"/>
      <c r="T109"/>
      <c r="U109"/>
      <c r="V109"/>
      <c r="W109"/>
      <c r="X109"/>
      <c r="Y109"/>
      <c r="Z109"/>
      <c r="AA109"/>
      <c r="AB109"/>
      <c r="AC109"/>
      <c r="AD109"/>
      <c r="AE109"/>
      <c r="AF109"/>
      <c r="AG109"/>
      <c r="AH109"/>
      <c r="AI109"/>
      <c r="AJ109"/>
      <c r="AK109"/>
    </row>
    <row r="110" spans="1:37" ht="12.75" hidden="1">
      <c r="A110" s="50" t="s">
        <v>80</v>
      </c>
      <c r="J110" s="8" t="e">
        <f>IF(#REF!&lt;&gt;0,LOOKUP('[1]Tonnage Yr1'!D110,'[1]Price List'!$A$5:$A$78,'[1]Price List'!$C$5:$C$78),0)</f>
        <v>#REF!</v>
      </c>
      <c r="K110" s="8"/>
      <c r="L110" s="8"/>
      <c r="M110" s="8"/>
      <c r="N110" s="4"/>
      <c r="O110"/>
      <c r="P110"/>
      <c r="Q110"/>
      <c r="R110"/>
      <c r="S110"/>
      <c r="T110"/>
      <c r="U110"/>
      <c r="V110"/>
      <c r="W110"/>
      <c r="X110"/>
      <c r="Y110"/>
      <c r="Z110"/>
      <c r="AA110"/>
      <c r="AB110"/>
      <c r="AC110"/>
      <c r="AD110"/>
      <c r="AE110"/>
      <c r="AF110"/>
      <c r="AG110"/>
      <c r="AH110"/>
      <c r="AI110"/>
      <c r="AJ110"/>
      <c r="AK110"/>
    </row>
    <row r="111" spans="1:37" ht="12.75" hidden="1">
      <c r="A111" s="50" t="s">
        <v>56</v>
      </c>
      <c r="J111" s="8" t="e">
        <f>IF(#REF!&lt;&gt;0,LOOKUP('[1]Tonnage Yr1'!D111,'[1]Price List'!$A$5:$A$78,'[1]Price List'!$C$5:$C$78),0)</f>
        <v>#REF!</v>
      </c>
      <c r="K111" s="8"/>
      <c r="L111" s="8"/>
      <c r="M111" s="8"/>
      <c r="N111" s="4"/>
      <c r="O111"/>
      <c r="P111"/>
      <c r="Q111"/>
      <c r="R111"/>
      <c r="S111"/>
      <c r="T111"/>
      <c r="U111"/>
      <c r="V111"/>
      <c r="W111"/>
      <c r="X111"/>
      <c r="Y111"/>
      <c r="Z111"/>
      <c r="AA111"/>
      <c r="AB111"/>
      <c r="AC111"/>
      <c r="AD111"/>
      <c r="AE111"/>
      <c r="AF111"/>
      <c r="AG111"/>
      <c r="AH111"/>
      <c r="AI111"/>
      <c r="AJ111"/>
      <c r="AK111"/>
    </row>
    <row r="112" spans="1:37" ht="12.75" hidden="1">
      <c r="A112" s="50" t="s">
        <v>31</v>
      </c>
      <c r="J112" s="8" t="e">
        <f>IF(#REF!&lt;&gt;0,LOOKUP('[1]Tonnage Yr1'!D112,'[1]Price List'!$A$5:$A$78,'[1]Price List'!$C$5:$C$78),0)</f>
        <v>#REF!</v>
      </c>
      <c r="K112" s="8"/>
      <c r="L112" s="8"/>
      <c r="M112" s="8"/>
      <c r="N112" s="4"/>
      <c r="O112"/>
      <c r="P112"/>
      <c r="Q112"/>
      <c r="R112"/>
      <c r="S112"/>
      <c r="T112"/>
      <c r="U112"/>
      <c r="V112"/>
      <c r="W112"/>
      <c r="X112"/>
      <c r="Y112"/>
      <c r="Z112"/>
      <c r="AA112"/>
      <c r="AB112"/>
      <c r="AC112"/>
      <c r="AD112"/>
      <c r="AE112"/>
      <c r="AF112"/>
      <c r="AG112"/>
      <c r="AH112"/>
      <c r="AI112"/>
      <c r="AJ112"/>
      <c r="AK112"/>
    </row>
    <row r="113" spans="1:37" ht="12.75" hidden="1">
      <c r="A113" s="50" t="s">
        <v>32</v>
      </c>
      <c r="J113" s="8" t="e">
        <f>IF(#REF!&lt;&gt;0,LOOKUP('[1]Tonnage Yr1'!D113,'[1]Price List'!$A$5:$A$78,'[1]Price List'!$C$5:$C$78),0)</f>
        <v>#REF!</v>
      </c>
      <c r="K113" s="8"/>
      <c r="L113" s="8"/>
      <c r="M113" s="8"/>
      <c r="N113" s="4"/>
      <c r="O113"/>
      <c r="P113"/>
      <c r="Q113"/>
      <c r="R113"/>
      <c r="S113"/>
      <c r="T113"/>
      <c r="U113"/>
      <c r="V113"/>
      <c r="W113"/>
      <c r="X113"/>
      <c r="Y113"/>
      <c r="Z113"/>
      <c r="AA113"/>
      <c r="AB113"/>
      <c r="AC113"/>
      <c r="AD113"/>
      <c r="AE113"/>
      <c r="AF113"/>
      <c r="AG113"/>
      <c r="AH113"/>
      <c r="AI113"/>
      <c r="AJ113"/>
      <c r="AK113"/>
    </row>
    <row r="114" spans="1:37" ht="12.75" hidden="1">
      <c r="A114" s="50" t="s">
        <v>33</v>
      </c>
      <c r="J114" s="8" t="e">
        <f>IF(#REF!&lt;&gt;0,LOOKUP('[1]Tonnage Yr1'!D114,'[1]Price List'!$A$5:$A$78,'[1]Price List'!$C$5:$C$78),0)</f>
        <v>#REF!</v>
      </c>
      <c r="K114" s="8"/>
      <c r="L114" s="8"/>
      <c r="M114" s="8"/>
      <c r="N114" s="4"/>
      <c r="O114"/>
      <c r="P114"/>
      <c r="Q114"/>
      <c r="R114"/>
      <c r="S114"/>
      <c r="T114"/>
      <c r="U114"/>
      <c r="V114"/>
      <c r="W114"/>
      <c r="X114"/>
      <c r="Y114"/>
      <c r="Z114"/>
      <c r="AA114"/>
      <c r="AB114"/>
      <c r="AC114"/>
      <c r="AD114"/>
      <c r="AE114"/>
      <c r="AF114"/>
      <c r="AG114"/>
      <c r="AH114"/>
      <c r="AI114"/>
      <c r="AJ114"/>
      <c r="AK114"/>
    </row>
    <row r="115" spans="1:37" ht="12.75" hidden="1">
      <c r="A115" s="50" t="s">
        <v>34</v>
      </c>
      <c r="J115" s="8" t="e">
        <f>IF(#REF!&lt;&gt;0,LOOKUP('[1]Tonnage Yr1'!D115,'[1]Price List'!$A$5:$A$78,'[1]Price List'!$C$5:$C$78),0)</f>
        <v>#REF!</v>
      </c>
      <c r="K115" s="8"/>
      <c r="L115" s="8"/>
      <c r="M115" s="8"/>
      <c r="N115" s="4"/>
      <c r="O115"/>
      <c r="P115"/>
      <c r="Q115"/>
      <c r="R115"/>
      <c r="S115"/>
      <c r="T115"/>
      <c r="U115"/>
      <c r="V115"/>
      <c r="W115"/>
      <c r="X115"/>
      <c r="Y115"/>
      <c r="Z115"/>
      <c r="AA115"/>
      <c r="AB115"/>
      <c r="AC115"/>
      <c r="AD115"/>
      <c r="AE115"/>
      <c r="AF115"/>
      <c r="AG115"/>
      <c r="AH115"/>
      <c r="AI115"/>
      <c r="AJ115"/>
      <c r="AK115"/>
    </row>
    <row r="116" spans="1:37" ht="12.75" hidden="1">
      <c r="A116" s="50" t="s">
        <v>35</v>
      </c>
      <c r="J116" s="8" t="e">
        <f>IF(#REF!&lt;&gt;0,LOOKUP('[1]Tonnage Yr1'!D116,'[1]Price List'!$A$5:$A$78,'[1]Price List'!$C$5:$C$78),0)</f>
        <v>#REF!</v>
      </c>
      <c r="K116" s="8"/>
      <c r="L116" s="8"/>
      <c r="M116" s="8"/>
      <c r="N116" s="4"/>
      <c r="O116"/>
      <c r="P116"/>
      <c r="Q116"/>
      <c r="R116"/>
      <c r="S116"/>
      <c r="T116"/>
      <c r="U116"/>
      <c r="V116"/>
      <c r="W116"/>
      <c r="X116"/>
      <c r="Y116"/>
      <c r="Z116"/>
      <c r="AA116"/>
      <c r="AB116"/>
      <c r="AC116"/>
      <c r="AD116"/>
      <c r="AE116"/>
      <c r="AF116"/>
      <c r="AG116"/>
      <c r="AH116"/>
      <c r="AI116"/>
      <c r="AJ116"/>
      <c r="AK116"/>
    </row>
    <row r="117" spans="1:37" ht="12.75" hidden="1">
      <c r="A117" s="50" t="s">
        <v>81</v>
      </c>
      <c r="J117" s="8" t="e">
        <f>IF(#REF!&lt;&gt;0,LOOKUP('[1]Tonnage Yr1'!D117,'[1]Price List'!$A$5:$A$78,'[1]Price List'!$C$5:$C$78),0)</f>
        <v>#REF!</v>
      </c>
      <c r="K117" s="8"/>
      <c r="L117" s="8"/>
      <c r="M117" s="8"/>
      <c r="N117" s="4"/>
      <c r="O117"/>
      <c r="P117"/>
      <c r="Q117"/>
      <c r="R117"/>
      <c r="S117"/>
      <c r="T117"/>
      <c r="U117"/>
      <c r="V117"/>
      <c r="W117"/>
      <c r="X117"/>
      <c r="Y117"/>
      <c r="Z117"/>
      <c r="AA117"/>
      <c r="AB117"/>
      <c r="AC117"/>
      <c r="AD117"/>
      <c r="AE117"/>
      <c r="AF117"/>
      <c r="AG117"/>
      <c r="AH117"/>
      <c r="AI117"/>
      <c r="AJ117"/>
      <c r="AK117"/>
    </row>
    <row r="118" spans="1:37" ht="12.75" hidden="1">
      <c r="A118" s="50" t="s">
        <v>36</v>
      </c>
      <c r="J118" s="8" t="e">
        <f>IF(#REF!&lt;&gt;0,LOOKUP('[1]Tonnage Yr1'!D118,'[1]Price List'!$A$5:$A$78,'[1]Price List'!$C$5:$C$78),0)</f>
        <v>#REF!</v>
      </c>
      <c r="K118" s="8"/>
      <c r="L118" s="8"/>
      <c r="M118" s="8"/>
      <c r="N118" s="4"/>
      <c r="O118"/>
      <c r="P118"/>
      <c r="Q118"/>
      <c r="R118"/>
      <c r="S118"/>
      <c r="T118"/>
      <c r="U118"/>
      <c r="V118"/>
      <c r="W118"/>
      <c r="X118"/>
      <c r="Y118"/>
      <c r="Z118"/>
      <c r="AA118"/>
      <c r="AB118"/>
      <c r="AC118"/>
      <c r="AD118"/>
      <c r="AE118"/>
      <c r="AF118"/>
      <c r="AG118"/>
      <c r="AH118"/>
      <c r="AI118"/>
      <c r="AJ118"/>
      <c r="AK118"/>
    </row>
    <row r="119" spans="1:37" ht="12.75" hidden="1">
      <c r="A119" s="50" t="s">
        <v>82</v>
      </c>
      <c r="J119" s="8" t="e">
        <f>IF(#REF!&lt;&gt;0,LOOKUP('[1]Tonnage Yr1'!D119,'[1]Price List'!$A$5:$A$78,'[1]Price List'!$C$5:$C$78),0)</f>
        <v>#REF!</v>
      </c>
      <c r="K119" s="8"/>
      <c r="L119" s="8"/>
      <c r="M119" s="8"/>
      <c r="N119" s="4"/>
      <c r="O119"/>
      <c r="P119"/>
      <c r="Q119"/>
      <c r="R119"/>
      <c r="S119"/>
      <c r="T119"/>
      <c r="U119"/>
      <c r="V119"/>
      <c r="W119"/>
      <c r="X119"/>
      <c r="Y119"/>
      <c r="Z119"/>
      <c r="AA119"/>
      <c r="AB119"/>
      <c r="AC119"/>
      <c r="AD119"/>
      <c r="AE119"/>
      <c r="AF119"/>
      <c r="AG119"/>
      <c r="AH119"/>
      <c r="AI119"/>
      <c r="AJ119"/>
      <c r="AK119"/>
    </row>
    <row r="120" spans="1:37" ht="12.75" hidden="1">
      <c r="A120" s="50" t="s">
        <v>83</v>
      </c>
      <c r="J120" s="8" t="e">
        <f>IF(#REF!&lt;&gt;0,LOOKUP('[1]Tonnage Yr1'!D120,'[1]Price List'!$A$5:$A$78,'[1]Price List'!$C$5:$C$78),0)</f>
        <v>#REF!</v>
      </c>
      <c r="K120" s="8"/>
      <c r="L120" s="8"/>
      <c r="M120" s="8"/>
      <c r="N120" s="4"/>
      <c r="O120"/>
      <c r="P120"/>
      <c r="Q120"/>
      <c r="R120"/>
      <c r="S120"/>
      <c r="T120"/>
      <c r="U120"/>
      <c r="V120"/>
      <c r="W120"/>
      <c r="X120"/>
      <c r="Y120"/>
      <c r="Z120"/>
      <c r="AA120"/>
      <c r="AB120"/>
      <c r="AC120"/>
      <c r="AD120"/>
      <c r="AE120"/>
      <c r="AF120"/>
      <c r="AG120"/>
      <c r="AH120"/>
      <c r="AI120"/>
      <c r="AJ120"/>
      <c r="AK120"/>
    </row>
    <row r="121" spans="1:37" ht="12.75" hidden="1">
      <c r="A121" s="50" t="s">
        <v>84</v>
      </c>
      <c r="J121" s="8" t="e">
        <f>IF(#REF!&lt;&gt;0,LOOKUP('[1]Tonnage Yr1'!D121,'[1]Price List'!$A$5:$A$78,'[1]Price List'!$C$5:$C$78),0)</f>
        <v>#REF!</v>
      </c>
      <c r="K121" s="8"/>
      <c r="L121" s="8"/>
      <c r="M121" s="8"/>
      <c r="N121" s="4"/>
      <c r="O121"/>
      <c r="P121"/>
      <c r="Q121"/>
      <c r="R121"/>
      <c r="S121"/>
      <c r="T121"/>
      <c r="U121"/>
      <c r="V121"/>
      <c r="W121"/>
      <c r="X121"/>
      <c r="Y121"/>
      <c r="Z121"/>
      <c r="AA121"/>
      <c r="AB121"/>
      <c r="AC121"/>
      <c r="AD121"/>
      <c r="AE121"/>
      <c r="AF121"/>
      <c r="AG121"/>
      <c r="AH121"/>
      <c r="AI121"/>
      <c r="AJ121"/>
      <c r="AK121"/>
    </row>
    <row r="122" spans="1:37" ht="12.75" hidden="1">
      <c r="A122" s="50" t="s">
        <v>85</v>
      </c>
      <c r="J122" s="8" t="e">
        <f>IF(#REF!&lt;&gt;0,LOOKUP('[1]Tonnage Yr1'!D122,'[1]Price List'!$A$5:$A$78,'[1]Price List'!$C$5:$C$78),0)</f>
        <v>#REF!</v>
      </c>
      <c r="K122" s="8"/>
      <c r="L122" s="8"/>
      <c r="M122" s="8"/>
      <c r="N122" s="4"/>
      <c r="O122"/>
      <c r="P122"/>
      <c r="Q122"/>
      <c r="R122"/>
      <c r="S122"/>
      <c r="T122"/>
      <c r="U122"/>
      <c r="V122"/>
      <c r="W122"/>
      <c r="X122"/>
      <c r="Y122"/>
      <c r="Z122"/>
      <c r="AA122"/>
      <c r="AB122"/>
      <c r="AC122"/>
      <c r="AD122"/>
      <c r="AE122"/>
      <c r="AF122"/>
      <c r="AG122"/>
      <c r="AH122"/>
      <c r="AI122"/>
      <c r="AJ122"/>
      <c r="AK122"/>
    </row>
    <row r="123" spans="1:37" ht="12.75" hidden="1">
      <c r="A123" s="50" t="s">
        <v>86</v>
      </c>
      <c r="J123" s="8" t="e">
        <f>IF(#REF!&lt;&gt;0,LOOKUP('[1]Tonnage Yr1'!D123,'[1]Price List'!$A$5:$A$78,'[1]Price List'!$C$5:$C$78),0)</f>
        <v>#REF!</v>
      </c>
      <c r="K123" s="8"/>
      <c r="L123" s="8"/>
      <c r="M123" s="8"/>
      <c r="N123" s="4"/>
      <c r="O123"/>
      <c r="P123"/>
      <c r="Q123"/>
      <c r="R123"/>
      <c r="S123"/>
      <c r="T123"/>
      <c r="U123"/>
      <c r="V123"/>
      <c r="W123"/>
      <c r="X123"/>
      <c r="Y123"/>
      <c r="Z123"/>
      <c r="AA123"/>
      <c r="AB123"/>
      <c r="AC123"/>
      <c r="AD123"/>
      <c r="AE123"/>
      <c r="AF123"/>
      <c r="AG123"/>
      <c r="AH123"/>
      <c r="AI123"/>
      <c r="AJ123"/>
      <c r="AK123"/>
    </row>
    <row r="124" spans="1:37" ht="12.75" hidden="1">
      <c r="A124" s="50" t="s">
        <v>87</v>
      </c>
      <c r="J124" s="8" t="e">
        <f>IF(#REF!&lt;&gt;0,LOOKUP('[1]Tonnage Yr1'!D124,'[1]Price List'!$A$5:$A$78,'[1]Price List'!$C$5:$C$78),0)</f>
        <v>#REF!</v>
      </c>
      <c r="K124" s="8"/>
      <c r="L124" s="8"/>
      <c r="M124" s="8"/>
      <c r="N124" s="4"/>
      <c r="O124"/>
      <c r="P124"/>
      <c r="Q124"/>
      <c r="R124"/>
      <c r="S124"/>
      <c r="T124"/>
      <c r="U124"/>
      <c r="V124"/>
      <c r="W124"/>
      <c r="X124"/>
      <c r="Y124"/>
      <c r="Z124"/>
      <c r="AA124"/>
      <c r="AB124"/>
      <c r="AC124"/>
      <c r="AD124"/>
      <c r="AE124"/>
      <c r="AF124"/>
      <c r="AG124"/>
      <c r="AH124"/>
      <c r="AI124"/>
      <c r="AJ124"/>
      <c r="AK124"/>
    </row>
    <row r="125" spans="1:37" ht="12.75" hidden="1">
      <c r="A125" s="50" t="s">
        <v>88</v>
      </c>
      <c r="J125" s="8" t="e">
        <f>IF(#REF!&lt;&gt;0,LOOKUP('[1]Tonnage Yr1'!D125,'[1]Price List'!$A$5:$A$78,'[1]Price List'!$C$5:$C$78),0)</f>
        <v>#REF!</v>
      </c>
      <c r="K125" s="8"/>
      <c r="L125" s="8"/>
      <c r="M125" s="8"/>
      <c r="N125" s="4"/>
      <c r="O125"/>
      <c r="P125"/>
      <c r="Q125"/>
      <c r="R125"/>
      <c r="S125"/>
      <c r="T125"/>
      <c r="U125"/>
      <c r="V125"/>
      <c r="W125"/>
      <c r="X125"/>
      <c r="Y125"/>
      <c r="Z125"/>
      <c r="AA125"/>
      <c r="AB125"/>
      <c r="AC125"/>
      <c r="AD125"/>
      <c r="AE125"/>
      <c r="AF125"/>
      <c r="AG125"/>
      <c r="AH125"/>
      <c r="AI125"/>
      <c r="AJ125"/>
      <c r="AK125"/>
    </row>
    <row r="126" spans="1:37" ht="12.75" hidden="1">
      <c r="A126" s="50" t="s">
        <v>89</v>
      </c>
      <c r="J126" s="8" t="e">
        <f>IF(#REF!&lt;&gt;0,LOOKUP('[1]Tonnage Yr1'!D126,'[1]Price List'!$A$5:$A$78,'[1]Price List'!$C$5:$C$78),0)</f>
        <v>#REF!</v>
      </c>
      <c r="K126" s="8"/>
      <c r="L126" s="8"/>
      <c r="M126" s="8"/>
      <c r="N126" s="4"/>
      <c r="O126"/>
      <c r="P126"/>
      <c r="Q126"/>
      <c r="R126"/>
      <c r="S126"/>
      <c r="T126"/>
      <c r="U126"/>
      <c r="V126"/>
      <c r="W126"/>
      <c r="X126"/>
      <c r="Y126"/>
      <c r="Z126"/>
      <c r="AA126"/>
      <c r="AB126"/>
      <c r="AC126"/>
      <c r="AD126"/>
      <c r="AE126"/>
      <c r="AF126"/>
      <c r="AG126"/>
      <c r="AH126"/>
      <c r="AI126"/>
      <c r="AJ126"/>
      <c r="AK126"/>
    </row>
    <row r="127" spans="1:37" ht="12.75" hidden="1">
      <c r="A127" s="50" t="s">
        <v>150</v>
      </c>
      <c r="J127" s="8"/>
      <c r="K127" s="8"/>
      <c r="L127" s="8"/>
      <c r="M127" s="8"/>
      <c r="N127" s="4"/>
      <c r="O127"/>
      <c r="P127"/>
      <c r="Q127"/>
      <c r="R127"/>
      <c r="S127"/>
      <c r="T127"/>
      <c r="U127"/>
      <c r="V127"/>
      <c r="W127"/>
      <c r="X127"/>
      <c r="Y127"/>
      <c r="Z127"/>
      <c r="AA127"/>
      <c r="AB127"/>
      <c r="AC127"/>
      <c r="AD127"/>
      <c r="AE127"/>
      <c r="AF127"/>
      <c r="AG127"/>
      <c r="AH127"/>
      <c r="AI127"/>
      <c r="AJ127"/>
      <c r="AK127"/>
    </row>
    <row r="128" spans="1:37" ht="12.75" hidden="1">
      <c r="A128" s="50" t="s">
        <v>141</v>
      </c>
      <c r="J128" s="8" t="e">
        <f>IF(#REF!&lt;&gt;0,LOOKUP('[1]Tonnage Yr1'!D127,'[1]Price List'!$A$5:$A$78,'[1]Price List'!$C$5:$C$78),0)</f>
        <v>#REF!</v>
      </c>
      <c r="K128" s="8"/>
      <c r="L128" s="8"/>
      <c r="M128" s="8"/>
      <c r="N128" s="4"/>
      <c r="O128"/>
      <c r="P128"/>
      <c r="Q128"/>
      <c r="R128"/>
      <c r="S128"/>
      <c r="T128"/>
      <c r="U128"/>
      <c r="V128"/>
      <c r="W128"/>
      <c r="X128"/>
      <c r="Y128"/>
      <c r="Z128"/>
      <c r="AA128"/>
      <c r="AB128"/>
      <c r="AC128"/>
      <c r="AD128"/>
      <c r="AE128"/>
      <c r="AF128"/>
      <c r="AG128"/>
      <c r="AH128"/>
      <c r="AI128"/>
      <c r="AJ128"/>
      <c r="AK128"/>
    </row>
    <row r="129" spans="1:37" ht="12.75" hidden="1">
      <c r="A129" s="50" t="s">
        <v>151</v>
      </c>
      <c r="J129" s="8"/>
      <c r="K129" s="8"/>
      <c r="L129" s="8"/>
      <c r="M129" s="8"/>
      <c r="N129" s="4"/>
      <c r="O129"/>
      <c r="P129"/>
      <c r="Q129"/>
      <c r="R129"/>
      <c r="S129"/>
      <c r="T129"/>
      <c r="U129"/>
      <c r="V129"/>
      <c r="W129"/>
      <c r="X129"/>
      <c r="Y129"/>
      <c r="Z129"/>
      <c r="AA129"/>
      <c r="AB129"/>
      <c r="AC129"/>
      <c r="AD129"/>
      <c r="AE129"/>
      <c r="AF129"/>
      <c r="AG129"/>
      <c r="AH129"/>
      <c r="AI129"/>
      <c r="AJ129"/>
      <c r="AK129"/>
    </row>
    <row r="130" spans="1:37" ht="12.75" hidden="1">
      <c r="A130" s="50" t="s">
        <v>90</v>
      </c>
      <c r="J130" s="8" t="e">
        <f>IF(#REF!&lt;&gt;0,LOOKUP('[1]Tonnage Yr1'!D128,'[1]Price List'!$A$5:$A$78,'[1]Price List'!$C$5:$C$78),0)</f>
        <v>#REF!</v>
      </c>
      <c r="K130" s="8"/>
      <c r="L130" s="8"/>
      <c r="M130" s="8"/>
      <c r="N130" s="4"/>
      <c r="O130"/>
      <c r="P130"/>
      <c r="Q130"/>
      <c r="R130"/>
      <c r="S130"/>
      <c r="T130"/>
      <c r="U130"/>
      <c r="V130"/>
      <c r="W130"/>
      <c r="X130"/>
      <c r="Y130"/>
      <c r="Z130"/>
      <c r="AA130"/>
      <c r="AB130"/>
      <c r="AC130"/>
      <c r="AD130"/>
      <c r="AE130"/>
      <c r="AF130"/>
      <c r="AG130"/>
      <c r="AH130"/>
      <c r="AI130"/>
      <c r="AJ130"/>
      <c r="AK130"/>
    </row>
    <row r="131" spans="1:37" ht="12.75" hidden="1">
      <c r="A131" s="50" t="s">
        <v>91</v>
      </c>
      <c r="J131" s="8" t="e">
        <f>IF(#REF!&lt;&gt;0,LOOKUP('[1]Tonnage Yr1'!D129,'[1]Price List'!$A$5:$A$78,'[1]Price List'!$C$5:$C$78),0)</f>
        <v>#REF!</v>
      </c>
      <c r="K131" s="8"/>
      <c r="L131" s="8"/>
      <c r="M131" s="8"/>
      <c r="N131" s="4"/>
      <c r="O131"/>
      <c r="P131"/>
      <c r="Q131"/>
      <c r="R131"/>
      <c r="S131"/>
      <c r="T131"/>
      <c r="U131"/>
      <c r="V131"/>
      <c r="W131"/>
      <c r="X131"/>
      <c r="Y131"/>
      <c r="Z131"/>
      <c r="AA131"/>
      <c r="AB131"/>
      <c r="AC131"/>
      <c r="AD131"/>
      <c r="AE131"/>
      <c r="AF131"/>
      <c r="AG131"/>
      <c r="AH131"/>
      <c r="AI131"/>
      <c r="AJ131"/>
      <c r="AK131"/>
    </row>
    <row r="132" spans="1:37" ht="12.75" hidden="1">
      <c r="A132" s="50" t="s">
        <v>152</v>
      </c>
      <c r="J132" s="8"/>
      <c r="K132" s="8"/>
      <c r="L132" s="8"/>
      <c r="M132" s="8"/>
      <c r="N132" s="4"/>
      <c r="O132"/>
      <c r="P132"/>
      <c r="Q132"/>
      <c r="R132"/>
      <c r="S132"/>
      <c r="T132"/>
      <c r="U132"/>
      <c r="V132"/>
      <c r="W132"/>
      <c r="X132"/>
      <c r="Y132"/>
      <c r="Z132"/>
      <c r="AA132"/>
      <c r="AB132"/>
      <c r="AC132"/>
      <c r="AD132"/>
      <c r="AE132"/>
      <c r="AF132"/>
      <c r="AG132"/>
      <c r="AH132"/>
      <c r="AI132"/>
      <c r="AJ132"/>
      <c r="AK132"/>
    </row>
    <row r="133" spans="1:37" ht="12.75" hidden="1">
      <c r="A133" s="50" t="s">
        <v>92</v>
      </c>
      <c r="J133" s="8" t="e">
        <f>IF(#REF!&lt;&gt;0,LOOKUP('[1]Tonnage Yr1'!D130,'[1]Price List'!$A$5:$A$78,'[1]Price List'!$C$5:$C$78),0)</f>
        <v>#REF!</v>
      </c>
      <c r="K133" s="8"/>
      <c r="L133" s="8"/>
      <c r="M133" s="8"/>
      <c r="N133" s="4"/>
      <c r="O133"/>
      <c r="P133"/>
      <c r="Q133"/>
      <c r="R133"/>
      <c r="S133"/>
      <c r="T133"/>
      <c r="U133"/>
      <c r="V133"/>
      <c r="W133"/>
      <c r="X133"/>
      <c r="Y133"/>
      <c r="Z133"/>
      <c r="AA133"/>
      <c r="AB133"/>
      <c r="AC133"/>
      <c r="AD133"/>
      <c r="AE133"/>
      <c r="AF133"/>
      <c r="AG133"/>
      <c r="AH133"/>
      <c r="AI133"/>
      <c r="AJ133"/>
      <c r="AK133"/>
    </row>
    <row r="134" spans="1:37" ht="12.75" hidden="1">
      <c r="A134" s="50" t="s">
        <v>93</v>
      </c>
      <c r="J134" s="8" t="e">
        <f>IF(#REF!&lt;&gt;0,LOOKUP('[1]Tonnage Yr1'!D131,'[1]Price List'!$A$5:$A$78,'[1]Price List'!$C$5:$C$78),0)</f>
        <v>#REF!</v>
      </c>
      <c r="K134" s="8"/>
      <c r="L134" s="8"/>
      <c r="M134" s="8"/>
      <c r="N134" s="4"/>
      <c r="O134"/>
      <c r="P134"/>
      <c r="Q134"/>
      <c r="R134"/>
      <c r="S134"/>
      <c r="T134"/>
      <c r="U134"/>
      <c r="V134"/>
      <c r="W134"/>
      <c r="X134"/>
      <c r="Y134"/>
      <c r="Z134"/>
      <c r="AA134"/>
      <c r="AB134"/>
      <c r="AC134"/>
      <c r="AD134"/>
      <c r="AE134"/>
      <c r="AF134"/>
      <c r="AG134"/>
      <c r="AH134"/>
      <c r="AI134"/>
      <c r="AJ134"/>
      <c r="AK134"/>
    </row>
    <row r="135" spans="1:37" ht="12.75" hidden="1">
      <c r="A135" s="50" t="s">
        <v>94</v>
      </c>
      <c r="J135" s="8" t="e">
        <f>IF(#REF!&lt;&gt;0,LOOKUP('[1]Tonnage Yr1'!D132,'[1]Price List'!$A$5:$A$78,'[1]Price List'!$C$5:$C$78),0)</f>
        <v>#REF!</v>
      </c>
      <c r="K135" s="8"/>
      <c r="L135" s="8"/>
      <c r="M135" s="8"/>
      <c r="N135" s="4"/>
      <c r="O135"/>
      <c r="P135"/>
      <c r="Q135"/>
      <c r="R135"/>
      <c r="S135"/>
      <c r="T135"/>
      <c r="U135"/>
      <c r="V135"/>
      <c r="W135"/>
      <c r="X135"/>
      <c r="Y135"/>
      <c r="Z135"/>
      <c r="AA135"/>
      <c r="AB135"/>
      <c r="AC135"/>
      <c r="AD135"/>
      <c r="AE135"/>
      <c r="AF135"/>
      <c r="AG135"/>
      <c r="AH135"/>
      <c r="AI135"/>
      <c r="AJ135"/>
      <c r="AK135"/>
    </row>
    <row r="136" spans="1:37" ht="12.75" hidden="1">
      <c r="A136" s="50" t="s">
        <v>96</v>
      </c>
      <c r="J136" s="8" t="e">
        <f>IF(#REF!&lt;&gt;0,LOOKUP('[1]Tonnage Yr1'!D134,'[1]Price List'!$A$5:$A$78,'[1]Price List'!$C$5:$C$78),0)</f>
        <v>#REF!</v>
      </c>
      <c r="K136" s="8"/>
      <c r="L136" s="8"/>
      <c r="M136" s="8"/>
      <c r="N136" s="4"/>
      <c r="O136"/>
      <c r="P136"/>
      <c r="Q136"/>
      <c r="R136"/>
      <c r="S136"/>
      <c r="T136"/>
      <c r="U136"/>
      <c r="V136"/>
      <c r="W136"/>
      <c r="X136"/>
      <c r="Y136"/>
      <c r="Z136"/>
      <c r="AA136"/>
      <c r="AB136"/>
      <c r="AC136"/>
      <c r="AD136"/>
      <c r="AE136"/>
      <c r="AF136"/>
      <c r="AG136"/>
      <c r="AH136"/>
      <c r="AI136"/>
      <c r="AJ136"/>
      <c r="AK136"/>
    </row>
    <row r="137" spans="1:37" ht="12.75" hidden="1">
      <c r="A137" s="50" t="s">
        <v>140</v>
      </c>
      <c r="J137" s="8" t="e">
        <f>IF(#REF!&lt;&gt;0,LOOKUP('[1]Tonnage Yr1'!D135,'[1]Price List'!$A$5:$A$78,'[1]Price List'!$C$5:$C$78),0)</f>
        <v>#REF!</v>
      </c>
      <c r="K137" s="8"/>
      <c r="L137" s="8"/>
      <c r="M137" s="8"/>
      <c r="N137" s="4"/>
      <c r="O137"/>
      <c r="P137"/>
      <c r="Q137"/>
      <c r="R137"/>
      <c r="S137"/>
      <c r="T137"/>
      <c r="U137"/>
      <c r="V137"/>
      <c r="W137"/>
      <c r="X137"/>
      <c r="Y137"/>
      <c r="Z137"/>
      <c r="AA137"/>
      <c r="AB137"/>
      <c r="AC137"/>
      <c r="AD137"/>
      <c r="AE137"/>
      <c r="AF137"/>
      <c r="AG137"/>
      <c r="AH137"/>
      <c r="AI137"/>
      <c r="AJ137"/>
      <c r="AK137"/>
    </row>
    <row r="138" spans="1:37" ht="12.75" hidden="1">
      <c r="A138" s="50"/>
      <c r="J138" s="8"/>
      <c r="K138" s="8"/>
      <c r="L138" s="8"/>
      <c r="M138" s="8"/>
      <c r="N138" s="4"/>
      <c r="O138"/>
      <c r="P138"/>
      <c r="Q138"/>
      <c r="R138"/>
      <c r="S138"/>
      <c r="T138"/>
      <c r="U138"/>
      <c r="V138"/>
      <c r="W138"/>
      <c r="X138"/>
      <c r="Y138"/>
      <c r="Z138"/>
      <c r="AA138"/>
      <c r="AB138"/>
      <c r="AC138"/>
      <c r="AD138"/>
      <c r="AE138"/>
      <c r="AF138"/>
      <c r="AG138"/>
      <c r="AH138"/>
      <c r="AI138"/>
      <c r="AJ138"/>
      <c r="AK138"/>
    </row>
    <row r="139" spans="1:37" ht="12.75" hidden="1">
      <c r="A139" s="50"/>
      <c r="J139" s="8"/>
      <c r="K139" s="8"/>
      <c r="L139" s="8"/>
      <c r="M139" s="8"/>
      <c r="N139" s="4"/>
      <c r="O139"/>
      <c r="P139"/>
      <c r="Q139"/>
      <c r="R139"/>
      <c r="S139"/>
      <c r="T139"/>
      <c r="U139"/>
      <c r="V139"/>
      <c r="W139"/>
      <c r="X139"/>
      <c r="Y139"/>
      <c r="Z139"/>
      <c r="AA139"/>
      <c r="AB139"/>
      <c r="AC139"/>
      <c r="AD139"/>
      <c r="AE139"/>
      <c r="AF139"/>
      <c r="AG139"/>
      <c r="AH139"/>
      <c r="AI139"/>
      <c r="AJ139"/>
      <c r="AK139"/>
    </row>
    <row r="140" spans="1:37" ht="12.75" hidden="1">
      <c r="A140" s="50"/>
      <c r="J140" s="8"/>
      <c r="K140" s="8"/>
      <c r="L140" s="8"/>
      <c r="M140" s="8"/>
      <c r="N140" s="4"/>
      <c r="O140"/>
      <c r="P140"/>
      <c r="Q140"/>
      <c r="R140"/>
      <c r="S140"/>
      <c r="T140"/>
      <c r="U140"/>
      <c r="V140"/>
      <c r="W140"/>
      <c r="X140"/>
      <c r="Y140"/>
      <c r="Z140"/>
      <c r="AA140"/>
      <c r="AB140"/>
      <c r="AC140"/>
      <c r="AD140"/>
      <c r="AE140"/>
      <c r="AF140"/>
      <c r="AG140"/>
      <c r="AH140"/>
      <c r="AI140"/>
      <c r="AJ140"/>
      <c r="AK140"/>
    </row>
    <row r="141" spans="1:37" ht="12.75" hidden="1">
      <c r="A141" s="50"/>
      <c r="J141" s="8"/>
      <c r="K141" s="8"/>
      <c r="L141" s="8"/>
      <c r="M141" s="8"/>
      <c r="N141" s="4"/>
      <c r="O141"/>
      <c r="P141"/>
      <c r="Q141"/>
      <c r="R141"/>
      <c r="S141"/>
      <c r="T141"/>
      <c r="U141"/>
      <c r="V141"/>
      <c r="W141"/>
      <c r="X141"/>
      <c r="Y141"/>
      <c r="Z141"/>
      <c r="AA141"/>
      <c r="AB141"/>
      <c r="AC141"/>
      <c r="AD141"/>
      <c r="AE141"/>
      <c r="AF141"/>
      <c r="AG141"/>
      <c r="AH141"/>
      <c r="AI141"/>
      <c r="AJ141"/>
      <c r="AK141"/>
    </row>
    <row r="142" s="144" customFormat="1" ht="12.75">
      <c r="A142" s="146"/>
    </row>
    <row r="143" s="144" customFormat="1" ht="12.75">
      <c r="A143" s="146"/>
    </row>
    <row r="144" s="144" customFormat="1" ht="12.75">
      <c r="A144" s="146"/>
    </row>
    <row r="145" s="144" customFormat="1" ht="12.75">
      <c r="A145" s="146"/>
    </row>
    <row r="146" s="144" customFormat="1" ht="12.75">
      <c r="A146" s="146"/>
    </row>
    <row r="147" s="144" customFormat="1" ht="12.75">
      <c r="A147" s="146"/>
    </row>
    <row r="148" s="144" customFormat="1" ht="12.75">
      <c r="A148" s="146"/>
    </row>
    <row r="149" s="144" customFormat="1" ht="12.75">
      <c r="A149" s="146"/>
    </row>
    <row r="150" s="144" customFormat="1" ht="12.75">
      <c r="A150" s="146"/>
    </row>
    <row r="151" s="144" customFormat="1" ht="12.75">
      <c r="A151" s="146"/>
    </row>
    <row r="152" s="144" customFormat="1" ht="12.75">
      <c r="A152" s="146"/>
    </row>
    <row r="153" s="144" customFormat="1" ht="12.75">
      <c r="A153" s="146"/>
    </row>
    <row r="154" s="144" customFormat="1" ht="12.75">
      <c r="A154" s="146"/>
    </row>
    <row r="155" s="144" customFormat="1" ht="12.75">
      <c r="A155" s="146"/>
    </row>
    <row r="156" s="144" customFormat="1" ht="12.75">
      <c r="A156" s="146"/>
    </row>
    <row r="157" s="144" customFormat="1" ht="12.75">
      <c r="A157" s="146"/>
    </row>
    <row r="158" s="144" customFormat="1" ht="12.75">
      <c r="A158" s="146"/>
    </row>
    <row r="159" s="144" customFormat="1" ht="12.75">
      <c r="A159" s="146"/>
    </row>
    <row r="160" s="144" customFormat="1" ht="12.75">
      <c r="A160" s="146"/>
    </row>
    <row r="161" s="144" customFormat="1" ht="12.75">
      <c r="A161" s="146"/>
    </row>
    <row r="162" s="144" customFormat="1" ht="12.75">
      <c r="A162" s="146"/>
    </row>
    <row r="163" s="144" customFormat="1" ht="12.75">
      <c r="A163" s="146"/>
    </row>
    <row r="164" s="144" customFormat="1" ht="12.75">
      <c r="A164" s="146"/>
    </row>
    <row r="165" s="144" customFormat="1" ht="12.75">
      <c r="A165" s="146"/>
    </row>
    <row r="166" s="144" customFormat="1" ht="12.75">
      <c r="A166" s="146"/>
    </row>
    <row r="167" s="144" customFormat="1" ht="12.75">
      <c r="A167" s="146"/>
    </row>
    <row r="168" s="144" customFormat="1" ht="12.75">
      <c r="A168" s="146"/>
    </row>
    <row r="169" s="144" customFormat="1" ht="12.75">
      <c r="A169" s="146"/>
    </row>
    <row r="170" s="144" customFormat="1" ht="12.75">
      <c r="A170" s="146"/>
    </row>
    <row r="171" s="144" customFormat="1" ht="12.75">
      <c r="A171" s="146"/>
    </row>
    <row r="172" s="144" customFormat="1" ht="12.75">
      <c r="A172" s="146"/>
    </row>
    <row r="173" s="144" customFormat="1" ht="12.75">
      <c r="A173" s="146"/>
    </row>
    <row r="174" s="144" customFormat="1" ht="12.75">
      <c r="A174" s="146"/>
    </row>
    <row r="175" s="144" customFormat="1" ht="12.75">
      <c r="A175" s="146"/>
    </row>
    <row r="176" s="144" customFormat="1" ht="12.75">
      <c r="A176" s="146"/>
    </row>
    <row r="177" s="144" customFormat="1" ht="12.75">
      <c r="A177" s="146"/>
    </row>
    <row r="178" s="144" customFormat="1" ht="12.75">
      <c r="A178" s="146"/>
    </row>
    <row r="179" s="144" customFormat="1" ht="12.75">
      <c r="A179" s="146"/>
    </row>
    <row r="180" s="144" customFormat="1" ht="12.75">
      <c r="A180" s="146"/>
    </row>
    <row r="181" s="144" customFormat="1" ht="12.75">
      <c r="A181" s="146"/>
    </row>
    <row r="182" s="144" customFormat="1" ht="12.75">
      <c r="A182" s="146"/>
    </row>
    <row r="183" s="144" customFormat="1" ht="12.75">
      <c r="A183" s="146"/>
    </row>
    <row r="184" s="144" customFormat="1" ht="12.75">
      <c r="A184" s="146"/>
    </row>
    <row r="185" s="144" customFormat="1" ht="12.75">
      <c r="A185" s="146"/>
    </row>
    <row r="186" s="144" customFormat="1" ht="12.75">
      <c r="A186" s="146"/>
    </row>
    <row r="187" s="144" customFormat="1" ht="12.75">
      <c r="A187" s="146"/>
    </row>
    <row r="188" s="144" customFormat="1" ht="12.75">
      <c r="A188" s="146"/>
    </row>
    <row r="189" s="144" customFormat="1" ht="12.75">
      <c r="A189" s="146"/>
    </row>
    <row r="190" s="144" customFormat="1" ht="12.75">
      <c r="A190" s="146"/>
    </row>
    <row r="191" s="144" customFormat="1" ht="12.75">
      <c r="A191" s="146"/>
    </row>
    <row r="192" s="144" customFormat="1" ht="12.75">
      <c r="A192" s="146"/>
    </row>
    <row r="193" s="144" customFormat="1" ht="12.75">
      <c r="A193" s="146"/>
    </row>
    <row r="194" s="144" customFormat="1" ht="12.75">
      <c r="A194" s="146"/>
    </row>
    <row r="195" s="144" customFormat="1" ht="12.75">
      <c r="A195" s="146"/>
    </row>
    <row r="196" s="144" customFormat="1" ht="12.75">
      <c r="A196" s="146"/>
    </row>
    <row r="197" s="144" customFormat="1" ht="12.75">
      <c r="A197" s="146"/>
    </row>
    <row r="198" s="144" customFormat="1" ht="12.75">
      <c r="A198" s="146"/>
    </row>
    <row r="199" s="144" customFormat="1" ht="12.75">
      <c r="A199" s="146"/>
    </row>
    <row r="200" s="144" customFormat="1" ht="12.75">
      <c r="A200" s="146"/>
    </row>
    <row r="201" s="144" customFormat="1" ht="12.75">
      <c r="A201" s="146"/>
    </row>
    <row r="202" s="144" customFormat="1" ht="12.75">
      <c r="A202" s="146"/>
    </row>
    <row r="203" s="144" customFormat="1" ht="12.75">
      <c r="A203" s="146"/>
    </row>
    <row r="204" s="144" customFormat="1" ht="12.75">
      <c r="A204" s="146"/>
    </row>
    <row r="205" s="144" customFormat="1" ht="12.75">
      <c r="A205" s="146"/>
    </row>
    <row r="206" s="144" customFormat="1" ht="12.75"/>
    <row r="207" s="144" customFormat="1" ht="12.75"/>
    <row r="208" s="144" customFormat="1" ht="12.75"/>
    <row r="209" s="144" customFormat="1" ht="12.75"/>
    <row r="210" s="144" customFormat="1" ht="12.75"/>
    <row r="211" s="144" customFormat="1" ht="12.75"/>
    <row r="212" s="144" customFormat="1" ht="12.75"/>
    <row r="213" s="144" customFormat="1" ht="12.75"/>
    <row r="214" s="144" customFormat="1" ht="12.75"/>
    <row r="215" s="144" customFormat="1" ht="12.75"/>
    <row r="216" s="144" customFormat="1" ht="12.75"/>
    <row r="217" s="144" customFormat="1" ht="12.75"/>
    <row r="218" s="144" customFormat="1" ht="12.75"/>
    <row r="219" s="144" customFormat="1" ht="12.75"/>
    <row r="220" s="144" customFormat="1" ht="12.75"/>
    <row r="221" s="144" customFormat="1" ht="12.75"/>
    <row r="222" s="144" customFormat="1" ht="12.75"/>
    <row r="223" s="144" customFormat="1" ht="12.75"/>
    <row r="224" s="144" customFormat="1" ht="12.75"/>
    <row r="225" s="144" customFormat="1" ht="12.75"/>
    <row r="226" s="144" customFormat="1" ht="12.75"/>
    <row r="227" s="144" customFormat="1" ht="12.75"/>
    <row r="228" s="144" customFormat="1" ht="12.75"/>
    <row r="229" s="144" customFormat="1" ht="12.75"/>
    <row r="230" s="144" customFormat="1" ht="12.75"/>
    <row r="231" s="144" customFormat="1" ht="12.75"/>
    <row r="232" s="144" customFormat="1" ht="12.75"/>
    <row r="233" s="144" customFormat="1" ht="12.75"/>
    <row r="234" s="144" customFormat="1" ht="12.75"/>
    <row r="235" s="144" customFormat="1" ht="12.75"/>
    <row r="236" s="144" customFormat="1" ht="12.75"/>
    <row r="237" s="144" customFormat="1" ht="12.75"/>
    <row r="238" s="144" customFormat="1" ht="12.75"/>
    <row r="239" s="144" customFormat="1" ht="12.75"/>
    <row r="240" s="144" customFormat="1" ht="12.75"/>
  </sheetData>
  <sheetProtection password="CCBA" sheet="1"/>
  <mergeCells count="6">
    <mergeCell ref="M2:N2"/>
    <mergeCell ref="I1:K1"/>
    <mergeCell ref="I2:K2"/>
    <mergeCell ref="A41:A59"/>
    <mergeCell ref="A15:A40"/>
    <mergeCell ref="M1:N1"/>
  </mergeCells>
  <dataValidations count="6">
    <dataValidation allowBlank="1" showInputMessage="1" showErrorMessage="1" prompt="Ex. If the total is $200,345 please enter $200.345." sqref="I13 C13:F13"/>
    <dataValidation type="list" allowBlank="1" showInputMessage="1" showErrorMessage="1" sqref="E16:E59">
      <formula1>$G$63:$G$64</formula1>
    </dataValidation>
    <dataValidation type="list" allowBlank="1" showInputMessage="1" showErrorMessage="1" sqref="B16:B59">
      <formula1>$B$63:$B$70</formula1>
    </dataValidation>
    <dataValidation type="list" allowBlank="1" showInputMessage="1" showErrorMessage="1" sqref="F16:F59">
      <formula1>$A$64:$A$137</formula1>
    </dataValidation>
    <dataValidation type="list" allowBlank="1" showInputMessage="1" showErrorMessage="1" sqref="C16:C40">
      <formula1>$C$64:$C$79</formula1>
    </dataValidation>
    <dataValidation type="list" allowBlank="1" showInputMessage="1" showErrorMessage="1" sqref="C41:C59">
      <formula1>$D$64:$D$65</formula1>
    </dataValidation>
  </dataValidations>
  <printOptions horizontalCentered="1" verticalCentered="1"/>
  <pageMargins left="0.25" right="0.25" top="0.25" bottom="0.25" header="0.5" footer="0.5"/>
  <pageSetup horizontalDpi="600" verticalDpi="600" orientation="landscape" scale="65" r:id="rId3"/>
  <legacyDrawing r:id="rId2"/>
</worksheet>
</file>

<file path=xl/worksheets/sheet3.xml><?xml version="1.0" encoding="utf-8"?>
<worksheet xmlns="http://schemas.openxmlformats.org/spreadsheetml/2006/main" xmlns:r="http://schemas.openxmlformats.org/officeDocument/2006/relationships">
  <dimension ref="A1:AO207"/>
  <sheetViews>
    <sheetView zoomScale="75" zoomScaleNormal="75" zoomScalePageLayoutView="0" workbookViewId="0" topLeftCell="C1">
      <selection activeCell="D2" sqref="D2"/>
    </sheetView>
  </sheetViews>
  <sheetFormatPr defaultColWidth="9.140625" defaultRowHeight="12.75"/>
  <cols>
    <col min="1" max="1" width="10.421875" style="0" customWidth="1"/>
    <col min="2" max="2" width="26.00390625" style="0" hidden="1" customWidth="1"/>
    <col min="3" max="3" width="27.421875" style="0" customWidth="1"/>
    <col min="4" max="4" width="27.8515625" style="0" customWidth="1"/>
    <col min="5" max="5" width="19.57421875" style="0" hidden="1" customWidth="1"/>
    <col min="6" max="6" width="27.421875" style="0" customWidth="1"/>
    <col min="7" max="7" width="23.00390625" style="0" customWidth="1"/>
    <col min="8" max="8" width="19.7109375" style="0" hidden="1" customWidth="1"/>
    <col min="9" max="9" width="21.421875" style="0" customWidth="1"/>
    <col min="10" max="10" width="16.421875" style="0" hidden="1" customWidth="1"/>
    <col min="11" max="11" width="24.28125" style="0" customWidth="1"/>
    <col min="12" max="12" width="12.57421875" style="0" hidden="1" customWidth="1"/>
    <col min="13" max="13" width="15.421875" style="0" customWidth="1"/>
    <col min="14" max="14" width="19.140625" style="0" customWidth="1"/>
    <col min="15" max="15" width="13.57421875" style="144" customWidth="1"/>
    <col min="16" max="16" width="16.57421875" style="144" customWidth="1"/>
    <col min="17" max="41" width="9.140625" style="144" customWidth="1"/>
  </cols>
  <sheetData>
    <row r="1" spans="1:41" s="21" customFormat="1" ht="16.5" thickBot="1" thickTop="1">
      <c r="A1" s="113"/>
      <c r="C1" s="185" t="s">
        <v>41</v>
      </c>
      <c r="D1" s="185" t="s">
        <v>42</v>
      </c>
      <c r="E1" s="186"/>
      <c r="F1" s="22" t="s">
        <v>46</v>
      </c>
      <c r="G1" s="22" t="s">
        <v>44</v>
      </c>
      <c r="H1" s="114"/>
      <c r="I1" s="464" t="s">
        <v>45</v>
      </c>
      <c r="J1" s="465"/>
      <c r="K1" s="465"/>
      <c r="L1" s="97"/>
      <c r="M1" s="442" t="s">
        <v>60</v>
      </c>
      <c r="N1" s="435"/>
      <c r="O1" s="149"/>
      <c r="P1" s="149"/>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row>
    <row r="2" spans="1:41" s="19" customFormat="1" ht="18.75" customHeight="1" thickBot="1" thickTop="1">
      <c r="A2" s="115"/>
      <c r="C2" s="246">
        <f>'Year 1'!B3:C3</f>
        <v>0</v>
      </c>
      <c r="D2" s="246">
        <f>'Year 1'!D3:E3</f>
        <v>0</v>
      </c>
      <c r="E2" s="247"/>
      <c r="F2" s="174">
        <f>'Year 1'!F3</f>
        <v>0</v>
      </c>
      <c r="G2" s="175">
        <v>115</v>
      </c>
      <c r="H2" s="176"/>
      <c r="I2" s="444">
        <v>180</v>
      </c>
      <c r="J2" s="445"/>
      <c r="K2" s="445"/>
      <c r="L2" s="177"/>
      <c r="M2" s="436" t="str">
        <f>'Year 1'!M3:N3</f>
        <v>Non-Emergency Resources</v>
      </c>
      <c r="N2" s="433"/>
      <c r="O2" s="148"/>
      <c r="P2" s="148"/>
      <c r="Q2" s="148"/>
      <c r="R2" s="148"/>
      <c r="S2" s="147"/>
      <c r="T2" s="147"/>
      <c r="U2" s="147"/>
      <c r="V2" s="147"/>
      <c r="W2" s="147"/>
      <c r="X2" s="147"/>
      <c r="Y2" s="147"/>
      <c r="Z2" s="147"/>
      <c r="AA2" s="147"/>
      <c r="AB2" s="147"/>
      <c r="AC2" s="147"/>
      <c r="AD2" s="147"/>
      <c r="AE2" s="147"/>
      <c r="AF2" s="147"/>
      <c r="AG2" s="147"/>
      <c r="AH2" s="147"/>
      <c r="AI2" s="147"/>
      <c r="AJ2" s="147"/>
      <c r="AK2" s="147"/>
      <c r="AL2" s="147"/>
      <c r="AM2" s="147"/>
      <c r="AN2" s="147"/>
      <c r="AO2" s="147"/>
    </row>
    <row r="3" spans="1:41" s="19" customFormat="1" ht="14.25" thickBot="1" thickTop="1">
      <c r="A3" s="116"/>
      <c r="B3" s="25"/>
      <c r="C3" s="25"/>
      <c r="D3" s="25"/>
      <c r="E3" s="25"/>
      <c r="F3" s="25"/>
      <c r="G3" s="25" t="s">
        <v>53</v>
      </c>
      <c r="H3" s="25"/>
      <c r="I3" s="26"/>
      <c r="J3" s="26"/>
      <c r="K3" s="105"/>
      <c r="L3" s="26"/>
      <c r="M3" s="26"/>
      <c r="N3" s="117"/>
      <c r="O3" s="148"/>
      <c r="P3" s="148"/>
      <c r="Q3" s="148"/>
      <c r="R3" s="148"/>
      <c r="S3" s="147"/>
      <c r="T3" s="147"/>
      <c r="U3" s="147"/>
      <c r="V3" s="147"/>
      <c r="W3" s="147"/>
      <c r="X3" s="147"/>
      <c r="Y3" s="147"/>
      <c r="Z3" s="147"/>
      <c r="AA3" s="147"/>
      <c r="AB3" s="147"/>
      <c r="AC3" s="147"/>
      <c r="AD3" s="147"/>
      <c r="AE3" s="147"/>
      <c r="AF3" s="147"/>
      <c r="AG3" s="147"/>
      <c r="AH3" s="147"/>
      <c r="AI3" s="147"/>
      <c r="AJ3" s="147"/>
      <c r="AK3" s="147"/>
      <c r="AL3" s="147"/>
      <c r="AM3" s="147"/>
      <c r="AN3" s="147"/>
      <c r="AO3" s="147"/>
    </row>
    <row r="4" spans="1:41" s="19" customFormat="1" ht="21.75" customHeight="1" thickBot="1" thickTop="1">
      <c r="A4" s="116"/>
      <c r="C4" s="227" t="s">
        <v>47</v>
      </c>
      <c r="D4" s="25"/>
      <c r="E4" s="26"/>
      <c r="F4" s="25"/>
      <c r="G4" s="25"/>
      <c r="H4" s="25"/>
      <c r="I4" s="26"/>
      <c r="J4" s="26"/>
      <c r="K4" s="26"/>
      <c r="L4" s="26"/>
      <c r="M4" s="26"/>
      <c r="N4" s="117"/>
      <c r="O4" s="148"/>
      <c r="P4" s="148"/>
      <c r="Q4" s="148"/>
      <c r="R4" s="148"/>
      <c r="S4" s="147"/>
      <c r="T4" s="147"/>
      <c r="U4" s="147"/>
      <c r="V4" s="147"/>
      <c r="W4" s="147"/>
      <c r="X4" s="147"/>
      <c r="Y4" s="147"/>
      <c r="Z4" s="147"/>
      <c r="AA4" s="147"/>
      <c r="AB4" s="147"/>
      <c r="AC4" s="147"/>
      <c r="AD4" s="147"/>
      <c r="AE4" s="147"/>
      <c r="AF4" s="147"/>
      <c r="AG4" s="147"/>
      <c r="AH4" s="147"/>
      <c r="AI4" s="147"/>
      <c r="AJ4" s="147"/>
      <c r="AK4" s="147"/>
      <c r="AL4" s="147"/>
      <c r="AM4" s="147"/>
      <c r="AN4" s="147"/>
      <c r="AO4" s="147"/>
    </row>
    <row r="5" spans="1:41" s="19" customFormat="1" ht="14.25" thickBot="1" thickTop="1">
      <c r="A5" s="116"/>
      <c r="C5" s="196"/>
      <c r="D5" s="25"/>
      <c r="E5" s="26"/>
      <c r="F5" s="25"/>
      <c r="G5" s="25"/>
      <c r="H5" s="25"/>
      <c r="I5" s="26"/>
      <c r="J5" s="26"/>
      <c r="K5" s="26"/>
      <c r="L5" s="26"/>
      <c r="M5" s="26"/>
      <c r="N5" s="117"/>
      <c r="O5" s="148"/>
      <c r="P5" s="148"/>
      <c r="Q5" s="148"/>
      <c r="R5" s="148"/>
      <c r="S5" s="147"/>
      <c r="T5" s="147"/>
      <c r="U5" s="147"/>
      <c r="V5" s="147"/>
      <c r="W5" s="147"/>
      <c r="X5" s="147"/>
      <c r="Y5" s="147"/>
      <c r="Z5" s="147"/>
      <c r="AA5" s="147"/>
      <c r="AB5" s="147"/>
      <c r="AC5" s="147"/>
      <c r="AD5" s="147"/>
      <c r="AE5" s="147"/>
      <c r="AF5" s="147"/>
      <c r="AG5" s="147"/>
      <c r="AH5" s="147"/>
      <c r="AI5" s="147"/>
      <c r="AJ5" s="147"/>
      <c r="AK5" s="147"/>
      <c r="AL5" s="147"/>
      <c r="AM5" s="147"/>
      <c r="AN5" s="147"/>
      <c r="AO5" s="147"/>
    </row>
    <row r="6" spans="1:41" s="19" customFormat="1" ht="14.25" thickBot="1" thickTop="1">
      <c r="A6" s="116"/>
      <c r="B6" s="27"/>
      <c r="C6" s="27"/>
      <c r="D6" s="27"/>
      <c r="E6" s="27"/>
      <c r="F6" s="27"/>
      <c r="G6" s="27"/>
      <c r="H6" s="27"/>
      <c r="I6" s="294"/>
      <c r="J6" s="294"/>
      <c r="K6" s="294"/>
      <c r="L6" s="26"/>
      <c r="M6" s="26"/>
      <c r="N6" s="117"/>
      <c r="O6" s="148"/>
      <c r="P6" s="148"/>
      <c r="Q6" s="148"/>
      <c r="R6" s="148"/>
      <c r="S6" s="147"/>
      <c r="T6" s="147"/>
      <c r="U6" s="147"/>
      <c r="V6" s="147"/>
      <c r="W6" s="147"/>
      <c r="X6" s="147"/>
      <c r="Y6" s="147"/>
      <c r="Z6" s="147"/>
      <c r="AA6" s="147"/>
      <c r="AB6" s="147"/>
      <c r="AC6" s="147"/>
      <c r="AD6" s="147"/>
      <c r="AE6" s="147"/>
      <c r="AF6" s="147"/>
      <c r="AG6" s="147"/>
      <c r="AH6" s="147"/>
      <c r="AI6" s="147"/>
      <c r="AJ6" s="147"/>
      <c r="AK6" s="147"/>
      <c r="AL6" s="147"/>
      <c r="AM6" s="147"/>
      <c r="AN6" s="147"/>
      <c r="AO6" s="147"/>
    </row>
    <row r="7" spans="1:41" s="19" customFormat="1" ht="20.25" customHeight="1" thickTop="1">
      <c r="A7" s="269"/>
      <c r="B7" s="257"/>
      <c r="C7" s="258" t="s">
        <v>196</v>
      </c>
      <c r="D7" s="292"/>
      <c r="E7" s="292"/>
      <c r="F7" s="259" t="s">
        <v>182</v>
      </c>
      <c r="G7" s="292"/>
      <c r="H7" s="315"/>
      <c r="I7" s="316"/>
      <c r="J7" s="316"/>
      <c r="K7" s="316"/>
      <c r="L7" s="260"/>
      <c r="M7" s="295"/>
      <c r="N7" s="261"/>
      <c r="O7" s="148"/>
      <c r="P7" s="148"/>
      <c r="Q7" s="148"/>
      <c r="R7" s="148"/>
      <c r="S7" s="147"/>
      <c r="T7" s="147"/>
      <c r="U7" s="147"/>
      <c r="V7" s="147"/>
      <c r="W7" s="147"/>
      <c r="X7" s="147"/>
      <c r="Y7" s="147"/>
      <c r="Z7" s="147"/>
      <c r="AA7" s="147"/>
      <c r="AB7" s="147"/>
      <c r="AC7" s="147"/>
      <c r="AD7" s="147"/>
      <c r="AE7" s="147"/>
      <c r="AF7" s="147"/>
      <c r="AG7" s="147"/>
      <c r="AH7" s="147"/>
      <c r="AI7" s="147"/>
      <c r="AJ7" s="147"/>
      <c r="AK7" s="147"/>
      <c r="AL7" s="147"/>
      <c r="AM7" s="147"/>
      <c r="AN7" s="147"/>
      <c r="AO7" s="147"/>
    </row>
    <row r="8" spans="1:41" s="19" customFormat="1" ht="12" customHeight="1" thickBot="1">
      <c r="A8" s="269"/>
      <c r="B8" s="257"/>
      <c r="C8" s="258"/>
      <c r="D8" s="258"/>
      <c r="E8" s="293"/>
      <c r="F8" s="293"/>
      <c r="G8" s="293"/>
      <c r="H8" s="316"/>
      <c r="I8" s="317"/>
      <c r="J8" s="316"/>
      <c r="K8" s="316"/>
      <c r="L8" s="260"/>
      <c r="M8" s="295"/>
      <c r="N8" s="261"/>
      <c r="O8" s="148"/>
      <c r="P8" s="148"/>
      <c r="Q8" s="148"/>
      <c r="R8" s="148"/>
      <c r="S8" s="147"/>
      <c r="T8" s="147"/>
      <c r="U8" s="147"/>
      <c r="V8" s="147"/>
      <c r="W8" s="147"/>
      <c r="X8" s="147"/>
      <c r="Y8" s="147"/>
      <c r="Z8" s="147"/>
      <c r="AA8" s="147"/>
      <c r="AB8" s="147"/>
      <c r="AC8" s="147"/>
      <c r="AD8" s="147"/>
      <c r="AE8" s="147"/>
      <c r="AF8" s="147"/>
      <c r="AG8" s="147"/>
      <c r="AH8" s="147"/>
      <c r="AI8" s="147"/>
      <c r="AJ8" s="147"/>
      <c r="AK8" s="147"/>
      <c r="AL8" s="147"/>
      <c r="AM8" s="147"/>
      <c r="AN8" s="147"/>
      <c r="AO8" s="147"/>
    </row>
    <row r="9" spans="1:41" s="19" customFormat="1" ht="32.25" customHeight="1" thickBot="1" thickTop="1">
      <c r="A9" s="268"/>
      <c r="B9" s="262" t="s">
        <v>52</v>
      </c>
      <c r="C9" s="318" t="s">
        <v>48</v>
      </c>
      <c r="D9" s="319" t="s">
        <v>173</v>
      </c>
      <c r="E9" s="21"/>
      <c r="F9" s="320" t="s">
        <v>199</v>
      </c>
      <c r="G9" s="320" t="s">
        <v>174</v>
      </c>
      <c r="H9" s="321"/>
      <c r="I9" s="320" t="s">
        <v>175</v>
      </c>
      <c r="J9" s="322"/>
      <c r="K9" s="323" t="s">
        <v>176</v>
      </c>
      <c r="L9" s="267"/>
      <c r="M9" s="267"/>
      <c r="N9" s="261"/>
      <c r="O9" s="148"/>
      <c r="P9" s="148"/>
      <c r="Q9" s="148"/>
      <c r="R9" s="148"/>
      <c r="S9" s="147"/>
      <c r="T9" s="147"/>
      <c r="U9" s="147"/>
      <c r="V9" s="147"/>
      <c r="W9" s="147"/>
      <c r="X9" s="147"/>
      <c r="Y9" s="147"/>
      <c r="Z9" s="147"/>
      <c r="AA9" s="147"/>
      <c r="AB9" s="147"/>
      <c r="AC9" s="147"/>
      <c r="AD9" s="147"/>
      <c r="AE9" s="147"/>
      <c r="AF9" s="147"/>
      <c r="AG9" s="147"/>
      <c r="AH9" s="147"/>
      <c r="AI9" s="147"/>
      <c r="AJ9" s="147"/>
      <c r="AK9" s="147"/>
      <c r="AL9" s="147"/>
      <c r="AM9" s="147"/>
      <c r="AN9" s="147"/>
      <c r="AO9" s="147"/>
    </row>
    <row r="10" spans="1:41" s="19" customFormat="1" ht="32.25" customHeight="1" thickBot="1" thickTop="1">
      <c r="A10" s="270"/>
      <c r="B10" s="264"/>
      <c r="C10" s="324">
        <f>SUM(G17:G60)</f>
        <v>0</v>
      </c>
      <c r="D10" s="325">
        <f>SUM(N17:N41)</f>
        <v>0</v>
      </c>
      <c r="E10" s="21"/>
      <c r="F10" s="326">
        <f>SUM(N42:N60)</f>
        <v>0</v>
      </c>
      <c r="G10" s="326">
        <f>SUM(N17:N60)</f>
        <v>0</v>
      </c>
      <c r="H10" s="321"/>
      <c r="I10" s="326">
        <f>G10+C13+D13+F13+G13+I13</f>
        <v>0</v>
      </c>
      <c r="J10" s="327"/>
      <c r="K10" s="328">
        <f>G10+C13+D13</f>
        <v>0</v>
      </c>
      <c r="L10" s="265"/>
      <c r="M10" s="264"/>
      <c r="N10" s="260"/>
      <c r="O10" s="148"/>
      <c r="P10" s="148"/>
      <c r="Q10" s="148"/>
      <c r="R10" s="148"/>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row>
    <row r="11" spans="1:41" s="19" customFormat="1" ht="12.75" customHeight="1" thickBot="1" thickTop="1">
      <c r="A11" s="263"/>
      <c r="B11" s="264"/>
      <c r="C11" s="329"/>
      <c r="D11" s="330"/>
      <c r="E11" s="21"/>
      <c r="F11" s="330"/>
      <c r="G11" s="330"/>
      <c r="H11" s="321"/>
      <c r="I11" s="331"/>
      <c r="J11" s="327"/>
      <c r="K11" s="332"/>
      <c r="L11" s="265"/>
      <c r="M11" s="264"/>
      <c r="N11" s="260"/>
      <c r="O11" s="148"/>
      <c r="P11" s="148"/>
      <c r="Q11" s="148"/>
      <c r="R11" s="148"/>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row>
    <row r="12" spans="1:41" s="19" customFormat="1" ht="38.25" customHeight="1" thickBot="1" thickTop="1">
      <c r="A12" s="270"/>
      <c r="B12" s="264"/>
      <c r="C12" s="333" t="s">
        <v>177</v>
      </c>
      <c r="D12" s="333" t="s">
        <v>178</v>
      </c>
      <c r="E12" s="21"/>
      <c r="F12" s="333" t="s">
        <v>179</v>
      </c>
      <c r="G12" s="333" t="s">
        <v>180</v>
      </c>
      <c r="H12" s="21"/>
      <c r="I12" s="333" t="s">
        <v>200</v>
      </c>
      <c r="J12" s="327"/>
      <c r="K12" s="327"/>
      <c r="L12" s="265"/>
      <c r="M12" s="264"/>
      <c r="N12" s="260"/>
      <c r="O12" s="148"/>
      <c r="P12" s="148"/>
      <c r="Q12" s="148"/>
      <c r="R12" s="148"/>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row>
    <row r="13" spans="1:41" s="14" customFormat="1" ht="17.25" customHeight="1" thickBot="1" thickTop="1">
      <c r="A13" s="263"/>
      <c r="B13" s="266"/>
      <c r="C13" s="359"/>
      <c r="D13" s="360"/>
      <c r="E13" s="361"/>
      <c r="F13" s="360"/>
      <c r="G13" s="360"/>
      <c r="H13" s="361"/>
      <c r="I13" s="362"/>
      <c r="J13" s="334"/>
      <c r="K13" s="327"/>
      <c r="L13" s="265"/>
      <c r="M13" s="264"/>
      <c r="N13" s="260"/>
      <c r="O13" s="151"/>
      <c r="P13" s="152"/>
      <c r="Q13" s="153"/>
      <c r="R13" s="151"/>
      <c r="S13" s="154"/>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row>
    <row r="14" spans="1:41" s="30" customFormat="1" ht="24.75" thickBot="1" thickTop="1">
      <c r="A14" s="264"/>
      <c r="B14" s="260"/>
      <c r="C14" s="264"/>
      <c r="D14" s="264"/>
      <c r="E14" s="264"/>
      <c r="F14" s="260"/>
      <c r="G14" s="264"/>
      <c r="H14" s="265"/>
      <c r="I14" s="264"/>
      <c r="J14" s="260"/>
      <c r="K14" s="264"/>
      <c r="L14" s="265"/>
      <c r="M14" s="264"/>
      <c r="N14" s="260"/>
      <c r="O14" s="156"/>
      <c r="P14" s="157"/>
      <c r="Q14" s="158"/>
      <c r="R14" s="156"/>
      <c r="S14" s="159"/>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row>
    <row r="15" spans="1:41" s="36" customFormat="1" ht="15" customHeight="1" thickBot="1" thickTop="1">
      <c r="A15" s="264"/>
      <c r="B15" s="260"/>
      <c r="C15" s="264"/>
      <c r="D15" s="265"/>
      <c r="E15" s="264"/>
      <c r="F15" s="260"/>
      <c r="G15" s="264"/>
      <c r="H15" s="265"/>
      <c r="I15" s="264"/>
      <c r="J15" s="260"/>
      <c r="K15" s="264"/>
      <c r="L15" s="265"/>
      <c r="M15" s="264"/>
      <c r="N15" s="260"/>
      <c r="O15" s="161"/>
      <c r="P15" s="161"/>
      <c r="Q15" s="161"/>
      <c r="R15" s="161"/>
      <c r="S15" s="161"/>
      <c r="T15" s="161"/>
      <c r="U15" s="161"/>
      <c r="V15" s="161"/>
      <c r="W15" s="161"/>
      <c r="X15" s="161"/>
      <c r="Y15" s="161"/>
      <c r="Z15" s="161"/>
      <c r="AA15" s="161"/>
      <c r="AB15" s="147"/>
      <c r="AC15" s="147"/>
      <c r="AD15" s="147"/>
      <c r="AE15" s="147"/>
      <c r="AF15" s="147"/>
      <c r="AG15" s="147"/>
      <c r="AH15" s="147"/>
      <c r="AI15" s="147"/>
      <c r="AJ15" s="147"/>
      <c r="AK15" s="147"/>
      <c r="AL15" s="147"/>
      <c r="AM15" s="147"/>
      <c r="AN15" s="147"/>
      <c r="AO15" s="147"/>
    </row>
    <row r="16" spans="1:41" s="40" customFormat="1" ht="40.5" customHeight="1" thickBot="1" thickTop="1">
      <c r="A16" s="458" t="s">
        <v>50</v>
      </c>
      <c r="B16" s="38" t="s">
        <v>38</v>
      </c>
      <c r="C16" s="38" t="s">
        <v>37</v>
      </c>
      <c r="D16" s="38" t="s">
        <v>156</v>
      </c>
      <c r="E16" s="38" t="s">
        <v>102</v>
      </c>
      <c r="F16" s="38" t="s">
        <v>39</v>
      </c>
      <c r="G16" s="38" t="s">
        <v>40</v>
      </c>
      <c r="H16" s="104" t="s">
        <v>112</v>
      </c>
      <c r="I16" s="38" t="s">
        <v>110</v>
      </c>
      <c r="J16" s="77" t="s">
        <v>43</v>
      </c>
      <c r="K16" s="39" t="s">
        <v>109</v>
      </c>
      <c r="L16" s="77" t="s">
        <v>49</v>
      </c>
      <c r="M16" s="39" t="s">
        <v>108</v>
      </c>
      <c r="N16" s="119" t="s">
        <v>111</v>
      </c>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row>
    <row r="17" spans="1:14" ht="13.5" thickTop="1">
      <c r="A17" s="459"/>
      <c r="B17" s="2"/>
      <c r="C17" s="2"/>
      <c r="D17" s="61"/>
      <c r="E17" s="7"/>
      <c r="F17" s="7"/>
      <c r="G17" s="134"/>
      <c r="H17" s="98">
        <f>ROUND(G17,-1)</f>
        <v>0</v>
      </c>
      <c r="I17" s="103">
        <f>(G17*$F$2)/1000</f>
        <v>0</v>
      </c>
      <c r="J17" s="101">
        <f>IF(F17&lt;&gt;0,LOOKUP('Year 3'!F17,'Price List'!A3:A81,'Price List'!C3:C81),0)</f>
        <v>0</v>
      </c>
      <c r="K17" s="101">
        <f aca="true" t="shared" si="0" ref="K17:K60">(J17*G17)/1000</f>
        <v>0</v>
      </c>
      <c r="L17" s="101">
        <f>IF(F17&lt;&gt;0,LOOKUP('Year 3'!F17,'Price List'!A3:A81,'Price List'!J3:J81),0)</f>
        <v>0</v>
      </c>
      <c r="M17" s="101">
        <f aca="true" t="shared" si="1" ref="M17:M60">(L17*G17)/1000</f>
        <v>0</v>
      </c>
      <c r="N17" s="120">
        <f aca="true" t="shared" si="2" ref="N17:N60">M17+K17+I17</f>
        <v>0</v>
      </c>
    </row>
    <row r="18" spans="1:14" ht="12.75">
      <c r="A18" s="459"/>
      <c r="B18" s="2"/>
      <c r="C18" s="2"/>
      <c r="D18" s="61"/>
      <c r="E18" s="7"/>
      <c r="F18" s="7"/>
      <c r="G18" s="134"/>
      <c r="H18" s="98">
        <f aca="true" t="shared" si="3" ref="H18:H60">ROUND(G18,-1)</f>
        <v>0</v>
      </c>
      <c r="I18" s="103">
        <f aca="true" t="shared" si="4" ref="I18:I60">(G18*$F$2)/1000</f>
        <v>0</v>
      </c>
      <c r="J18" s="101">
        <f>IF(F18&lt;&gt;0,LOOKUP('Year 3'!F18,'Price List'!A3:A81,'Price List'!C3:C81),0)</f>
        <v>0</v>
      </c>
      <c r="K18" s="101">
        <f t="shared" si="0"/>
        <v>0</v>
      </c>
      <c r="L18" s="101">
        <f>IF(F18&lt;&gt;0,LOOKUP('Year 3'!F18,'Price List'!A3:A81,'Price List'!J3:J81),0)</f>
        <v>0</v>
      </c>
      <c r="M18" s="101">
        <f t="shared" si="1"/>
        <v>0</v>
      </c>
      <c r="N18" s="120">
        <f t="shared" si="2"/>
        <v>0</v>
      </c>
    </row>
    <row r="19" spans="1:14" ht="12.75">
      <c r="A19" s="459"/>
      <c r="B19" s="2"/>
      <c r="C19" s="2"/>
      <c r="D19" s="61"/>
      <c r="E19" s="7"/>
      <c r="F19" s="7"/>
      <c r="G19" s="134"/>
      <c r="H19" s="98">
        <f t="shared" si="3"/>
        <v>0</v>
      </c>
      <c r="I19" s="103">
        <f t="shared" si="4"/>
        <v>0</v>
      </c>
      <c r="J19" s="101">
        <f>IF(F19&lt;&gt;0,LOOKUP('Year 3'!F19,'Price List'!A3:A81,'Price List'!C3:C81),0)</f>
        <v>0</v>
      </c>
      <c r="K19" s="101">
        <f t="shared" si="0"/>
        <v>0</v>
      </c>
      <c r="L19" s="101">
        <f>IF(F19&lt;&gt;0,LOOKUP('Year 3'!F19,'Price List'!A3:A81,'Price List'!J3:J81),0)</f>
        <v>0</v>
      </c>
      <c r="M19" s="101">
        <f t="shared" si="1"/>
        <v>0</v>
      </c>
      <c r="N19" s="120">
        <f t="shared" si="2"/>
        <v>0</v>
      </c>
    </row>
    <row r="20" spans="1:14" ht="12.75">
      <c r="A20" s="459"/>
      <c r="B20" s="2"/>
      <c r="C20" s="2"/>
      <c r="D20" s="61"/>
      <c r="E20" s="7"/>
      <c r="F20" s="7"/>
      <c r="G20" s="134"/>
      <c r="H20" s="98">
        <f t="shared" si="3"/>
        <v>0</v>
      </c>
      <c r="I20" s="103">
        <f t="shared" si="4"/>
        <v>0</v>
      </c>
      <c r="J20" s="101">
        <f>IF(F20&lt;&gt;0,LOOKUP('Year 3'!F20,'Price List'!A3:A81,'Price List'!C3:C81),0)</f>
        <v>0</v>
      </c>
      <c r="K20" s="101">
        <f t="shared" si="0"/>
        <v>0</v>
      </c>
      <c r="L20" s="101">
        <f>IF(F20&lt;&gt;0,LOOKUP('Year 3'!F20,'Price List'!A3:A81,'Price List'!J3:J81),0)</f>
        <v>0</v>
      </c>
      <c r="M20" s="101">
        <f t="shared" si="1"/>
        <v>0</v>
      </c>
      <c r="N20" s="120">
        <f t="shared" si="2"/>
        <v>0</v>
      </c>
    </row>
    <row r="21" spans="1:14" ht="12.75">
      <c r="A21" s="459"/>
      <c r="B21" s="2"/>
      <c r="C21" s="2"/>
      <c r="D21" s="61"/>
      <c r="E21" s="7"/>
      <c r="F21" s="7"/>
      <c r="G21" s="134"/>
      <c r="H21" s="98">
        <f t="shared" si="3"/>
        <v>0</v>
      </c>
      <c r="I21" s="103">
        <f t="shared" si="4"/>
        <v>0</v>
      </c>
      <c r="J21" s="101">
        <f>IF(F21&lt;&gt;0,LOOKUP('Year 3'!F21,'Price List'!A3:A81,'Price List'!C3:C81),0)</f>
        <v>0</v>
      </c>
      <c r="K21" s="101">
        <f t="shared" si="0"/>
        <v>0</v>
      </c>
      <c r="L21" s="101">
        <f>IF(F21&lt;&gt;0,LOOKUP('Year 3'!F21,'Price List'!A3:A81,'Price List'!J3:J81),0)</f>
        <v>0</v>
      </c>
      <c r="M21" s="101">
        <f t="shared" si="1"/>
        <v>0</v>
      </c>
      <c r="N21" s="120">
        <f t="shared" si="2"/>
        <v>0</v>
      </c>
    </row>
    <row r="22" spans="1:14" ht="12.75">
      <c r="A22" s="459"/>
      <c r="B22" s="2"/>
      <c r="C22" s="2"/>
      <c r="D22" s="61"/>
      <c r="E22" s="7"/>
      <c r="F22" s="7"/>
      <c r="G22" s="134"/>
      <c r="H22" s="98">
        <f t="shared" si="3"/>
        <v>0</v>
      </c>
      <c r="I22" s="103">
        <f t="shared" si="4"/>
        <v>0</v>
      </c>
      <c r="J22" s="101">
        <f>IF(F22&lt;&gt;0,LOOKUP('Year 3'!F22,'Price List'!A3:A81,'Price List'!C3:C81),0)</f>
        <v>0</v>
      </c>
      <c r="K22" s="101">
        <f t="shared" si="0"/>
        <v>0</v>
      </c>
      <c r="L22" s="101">
        <f>IF(F22&lt;&gt;0,LOOKUP('Year 3'!F22,'Price List'!A3:A81,'Price List'!J3:J81),0)</f>
        <v>0</v>
      </c>
      <c r="M22" s="101">
        <f t="shared" si="1"/>
        <v>0</v>
      </c>
      <c r="N22" s="120">
        <f t="shared" si="2"/>
        <v>0</v>
      </c>
    </row>
    <row r="23" spans="1:14" ht="12.75">
      <c r="A23" s="459"/>
      <c r="B23" s="2"/>
      <c r="C23" s="2"/>
      <c r="D23" s="61"/>
      <c r="E23" s="7"/>
      <c r="F23" s="7"/>
      <c r="G23" s="134"/>
      <c r="H23" s="98">
        <f t="shared" si="3"/>
        <v>0</v>
      </c>
      <c r="I23" s="103">
        <f t="shared" si="4"/>
        <v>0</v>
      </c>
      <c r="J23" s="101">
        <f>IF(F23&lt;&gt;0,LOOKUP('Year 3'!F23,'Price List'!A3:A81,'Price List'!C3:C81),0)</f>
        <v>0</v>
      </c>
      <c r="K23" s="101">
        <f t="shared" si="0"/>
        <v>0</v>
      </c>
      <c r="L23" s="101">
        <f>IF(F23&lt;&gt;0,LOOKUP('Year 3'!F23,'Price List'!A3:A81,'Price List'!J3:J81),0)</f>
        <v>0</v>
      </c>
      <c r="M23" s="101">
        <f t="shared" si="1"/>
        <v>0</v>
      </c>
      <c r="N23" s="120">
        <f t="shared" si="2"/>
        <v>0</v>
      </c>
    </row>
    <row r="24" spans="1:14" ht="12.75">
      <c r="A24" s="459"/>
      <c r="B24" s="2"/>
      <c r="C24" s="2"/>
      <c r="D24" s="61"/>
      <c r="E24" s="7"/>
      <c r="F24" s="7"/>
      <c r="G24" s="134"/>
      <c r="H24" s="98">
        <f t="shared" si="3"/>
        <v>0</v>
      </c>
      <c r="I24" s="103">
        <f t="shared" si="4"/>
        <v>0</v>
      </c>
      <c r="J24" s="101">
        <f>IF(F24&lt;&gt;0,LOOKUP('Year 3'!F24,'Price List'!A3:A81,'Price List'!C3:C81),0)</f>
        <v>0</v>
      </c>
      <c r="K24" s="101">
        <f t="shared" si="0"/>
        <v>0</v>
      </c>
      <c r="L24" s="101">
        <f>IF(F24&lt;&gt;0,LOOKUP('Year 3'!F24,'Price List'!A3:A81,'Price List'!J3:J81),0)</f>
        <v>0</v>
      </c>
      <c r="M24" s="101">
        <f t="shared" si="1"/>
        <v>0</v>
      </c>
      <c r="N24" s="120">
        <f t="shared" si="2"/>
        <v>0</v>
      </c>
    </row>
    <row r="25" spans="1:14" ht="12.75">
      <c r="A25" s="459"/>
      <c r="B25" s="2"/>
      <c r="C25" s="2"/>
      <c r="D25" s="61"/>
      <c r="E25" s="7"/>
      <c r="F25" s="7"/>
      <c r="G25" s="134"/>
      <c r="H25" s="98">
        <f t="shared" si="3"/>
        <v>0</v>
      </c>
      <c r="I25" s="103">
        <f t="shared" si="4"/>
        <v>0</v>
      </c>
      <c r="J25" s="101">
        <f>IF(F25&lt;&gt;0,LOOKUP('Year 3'!F25,'Price List'!A3:A81,'Price List'!C3:C81),0)</f>
        <v>0</v>
      </c>
      <c r="K25" s="101">
        <f t="shared" si="0"/>
        <v>0</v>
      </c>
      <c r="L25" s="101">
        <f>IF(F25&lt;&gt;0,LOOKUP('Year 3'!F25,'Price List'!A3:A81,'Price List'!J3:J81),0)</f>
        <v>0</v>
      </c>
      <c r="M25" s="101">
        <f t="shared" si="1"/>
        <v>0</v>
      </c>
      <c r="N25" s="120">
        <f t="shared" si="2"/>
        <v>0</v>
      </c>
    </row>
    <row r="26" spans="1:14" ht="12.75">
      <c r="A26" s="459"/>
      <c r="B26" s="2"/>
      <c r="C26" s="2"/>
      <c r="D26" s="61"/>
      <c r="E26" s="7"/>
      <c r="F26" s="7"/>
      <c r="G26" s="134"/>
      <c r="H26" s="98">
        <f t="shared" si="3"/>
        <v>0</v>
      </c>
      <c r="I26" s="103">
        <f t="shared" si="4"/>
        <v>0</v>
      </c>
      <c r="J26" s="101">
        <f>IF(F26&lt;&gt;0,LOOKUP('Year 3'!F26,'Price List'!A3:A81,'Price List'!C3:C81),0)</f>
        <v>0</v>
      </c>
      <c r="K26" s="101">
        <f t="shared" si="0"/>
        <v>0</v>
      </c>
      <c r="L26" s="101">
        <f>IF(F26&lt;&gt;0,LOOKUP('Year 3'!F26,'Price List'!A3:A81,'Price List'!J3:J81),0)</f>
        <v>0</v>
      </c>
      <c r="M26" s="101">
        <f t="shared" si="1"/>
        <v>0</v>
      </c>
      <c r="N26" s="120">
        <f t="shared" si="2"/>
        <v>0</v>
      </c>
    </row>
    <row r="27" spans="1:14" ht="12.75">
      <c r="A27" s="459"/>
      <c r="B27" s="2"/>
      <c r="C27" s="2"/>
      <c r="D27" s="61"/>
      <c r="E27" s="7"/>
      <c r="F27" s="7"/>
      <c r="G27" s="134"/>
      <c r="H27" s="98">
        <f t="shared" si="3"/>
        <v>0</v>
      </c>
      <c r="I27" s="103">
        <f t="shared" si="4"/>
        <v>0</v>
      </c>
      <c r="J27" s="101">
        <f>IF(F27&lt;&gt;0,LOOKUP('Year 3'!F27,'Price List'!A3:A81,'Price List'!C3:C81),0)</f>
        <v>0</v>
      </c>
      <c r="K27" s="101">
        <f t="shared" si="0"/>
        <v>0</v>
      </c>
      <c r="L27" s="101">
        <f>IF(F27&lt;&gt;0,LOOKUP('Year 3'!F27,'Price List'!A3:A81,'Price List'!J3:J81),0)</f>
        <v>0</v>
      </c>
      <c r="M27" s="101">
        <f t="shared" si="1"/>
        <v>0</v>
      </c>
      <c r="N27" s="120">
        <f t="shared" si="2"/>
        <v>0</v>
      </c>
    </row>
    <row r="28" spans="1:14" ht="12.75">
      <c r="A28" s="459"/>
      <c r="B28" s="2"/>
      <c r="C28" s="2"/>
      <c r="D28" s="61"/>
      <c r="E28" s="7"/>
      <c r="F28" s="7"/>
      <c r="G28" s="134"/>
      <c r="H28" s="98">
        <f t="shared" si="3"/>
        <v>0</v>
      </c>
      <c r="I28" s="103">
        <f t="shared" si="4"/>
        <v>0</v>
      </c>
      <c r="J28" s="101">
        <f>IF(F28&lt;&gt;0,LOOKUP('Year 3'!F28,'Price List'!A3:A81,'Price List'!C3:C81),0)</f>
        <v>0</v>
      </c>
      <c r="K28" s="101">
        <f t="shared" si="0"/>
        <v>0</v>
      </c>
      <c r="L28" s="101">
        <f>IF(F28&lt;&gt;0,LOOKUP('Year 3'!F28,'Price List'!A3:A81,'Price List'!J3:J81),0)</f>
        <v>0</v>
      </c>
      <c r="M28" s="101">
        <f t="shared" si="1"/>
        <v>0</v>
      </c>
      <c r="N28" s="120">
        <f t="shared" si="2"/>
        <v>0</v>
      </c>
    </row>
    <row r="29" spans="1:14" ht="12.75">
      <c r="A29" s="459"/>
      <c r="B29" s="2"/>
      <c r="C29" s="2"/>
      <c r="D29" s="61"/>
      <c r="E29" s="7"/>
      <c r="F29" s="7"/>
      <c r="G29" s="134"/>
      <c r="H29" s="98">
        <f t="shared" si="3"/>
        <v>0</v>
      </c>
      <c r="I29" s="103">
        <f t="shared" si="4"/>
        <v>0</v>
      </c>
      <c r="J29" s="101">
        <f>IF(F29&lt;&gt;0,LOOKUP('Year 3'!F29,'Price List'!A3:A81,'Price List'!C3:C81),0)</f>
        <v>0</v>
      </c>
      <c r="K29" s="101">
        <f t="shared" si="0"/>
        <v>0</v>
      </c>
      <c r="L29" s="101">
        <f>IF(F29&lt;&gt;0,LOOKUP('Year 3'!F29,'Price List'!A3:A81,'Price List'!J3:J81),0)</f>
        <v>0</v>
      </c>
      <c r="M29" s="101">
        <f t="shared" si="1"/>
        <v>0</v>
      </c>
      <c r="N29" s="120">
        <f t="shared" si="2"/>
        <v>0</v>
      </c>
    </row>
    <row r="30" spans="1:14" ht="12.75">
      <c r="A30" s="459"/>
      <c r="B30" s="2"/>
      <c r="C30" s="2"/>
      <c r="D30" s="61"/>
      <c r="E30" s="7"/>
      <c r="F30" s="7"/>
      <c r="G30" s="134"/>
      <c r="H30" s="98">
        <f t="shared" si="3"/>
        <v>0</v>
      </c>
      <c r="I30" s="103">
        <f t="shared" si="4"/>
        <v>0</v>
      </c>
      <c r="J30" s="101">
        <f>IF(F30&lt;&gt;0,LOOKUP('Year 3'!F30,'Price List'!A3:A81,'Price List'!C3:C81),0)</f>
        <v>0</v>
      </c>
      <c r="K30" s="101">
        <f t="shared" si="0"/>
        <v>0</v>
      </c>
      <c r="L30" s="101">
        <f>IF(F30&lt;&gt;0,LOOKUP('Year 3'!F30,'Price List'!A3:A81,'Price List'!J3:J81),0)</f>
        <v>0</v>
      </c>
      <c r="M30" s="101">
        <f t="shared" si="1"/>
        <v>0</v>
      </c>
      <c r="N30" s="120">
        <f t="shared" si="2"/>
        <v>0</v>
      </c>
    </row>
    <row r="31" spans="1:14" ht="12.75">
      <c r="A31" s="459"/>
      <c r="B31" s="2"/>
      <c r="C31" s="2"/>
      <c r="D31" s="61"/>
      <c r="E31" s="7"/>
      <c r="F31" s="7"/>
      <c r="G31" s="134"/>
      <c r="H31" s="98">
        <f t="shared" si="3"/>
        <v>0</v>
      </c>
      <c r="I31" s="103">
        <f t="shared" si="4"/>
        <v>0</v>
      </c>
      <c r="J31" s="101">
        <f>IF(F31&lt;&gt;0,LOOKUP('Year 3'!F31,'Price List'!A3:A81,'Price List'!C3:C81),0)</f>
        <v>0</v>
      </c>
      <c r="K31" s="101">
        <f t="shared" si="0"/>
        <v>0</v>
      </c>
      <c r="L31" s="101">
        <f>IF(F31&lt;&gt;0,LOOKUP('Year 3'!F31,'Price List'!A3:A81,'Price List'!J3:J81),0)</f>
        <v>0</v>
      </c>
      <c r="M31" s="101">
        <f t="shared" si="1"/>
        <v>0</v>
      </c>
      <c r="N31" s="120">
        <f t="shared" si="2"/>
        <v>0</v>
      </c>
    </row>
    <row r="32" spans="1:14" ht="12.75">
      <c r="A32" s="459"/>
      <c r="B32" s="2"/>
      <c r="C32" s="2"/>
      <c r="D32" s="61"/>
      <c r="E32" s="7"/>
      <c r="F32" s="7"/>
      <c r="G32" s="134"/>
      <c r="H32" s="98">
        <f t="shared" si="3"/>
        <v>0</v>
      </c>
      <c r="I32" s="103">
        <f t="shared" si="4"/>
        <v>0</v>
      </c>
      <c r="J32" s="101">
        <f>IF(F32&lt;&gt;0,LOOKUP('Year 3'!F32,'Price List'!A3:A81,'Price List'!C3:C81),0)</f>
        <v>0</v>
      </c>
      <c r="K32" s="101">
        <f t="shared" si="0"/>
        <v>0</v>
      </c>
      <c r="L32" s="101">
        <f>IF(F32&lt;&gt;0,LOOKUP('Year 3'!F32,'Price List'!A3:A81,'Price List'!J3:J81),0)</f>
        <v>0</v>
      </c>
      <c r="M32" s="101">
        <f t="shared" si="1"/>
        <v>0</v>
      </c>
      <c r="N32" s="120">
        <f t="shared" si="2"/>
        <v>0</v>
      </c>
    </row>
    <row r="33" spans="1:14" ht="12.75">
      <c r="A33" s="459"/>
      <c r="B33" s="2"/>
      <c r="C33" s="2"/>
      <c r="D33" s="61"/>
      <c r="E33" s="7"/>
      <c r="F33" s="7"/>
      <c r="G33" s="134"/>
      <c r="H33" s="98">
        <f t="shared" si="3"/>
        <v>0</v>
      </c>
      <c r="I33" s="103">
        <f t="shared" si="4"/>
        <v>0</v>
      </c>
      <c r="J33" s="101">
        <f>IF(F33&lt;&gt;0,LOOKUP('Year 3'!F33,'Price List'!A3:A81,'Price List'!C3:C81),0)</f>
        <v>0</v>
      </c>
      <c r="K33" s="101">
        <f t="shared" si="0"/>
        <v>0</v>
      </c>
      <c r="L33" s="101">
        <f>IF(F33&lt;&gt;0,LOOKUP('Year 3'!F33,'Price List'!A3:A81,'Price List'!J3:J81),0)</f>
        <v>0</v>
      </c>
      <c r="M33" s="101">
        <f t="shared" si="1"/>
        <v>0</v>
      </c>
      <c r="N33" s="120">
        <f t="shared" si="2"/>
        <v>0</v>
      </c>
    </row>
    <row r="34" spans="1:14" ht="12.75">
      <c r="A34" s="459"/>
      <c r="B34" s="2"/>
      <c r="C34" s="2"/>
      <c r="D34" s="61"/>
      <c r="E34" s="7"/>
      <c r="F34" s="7"/>
      <c r="G34" s="134"/>
      <c r="H34" s="98">
        <f t="shared" si="3"/>
        <v>0</v>
      </c>
      <c r="I34" s="103">
        <f t="shared" si="4"/>
        <v>0</v>
      </c>
      <c r="J34" s="101">
        <f>IF(F34&lt;&gt;0,LOOKUP('Year 3'!F34,'Price List'!A3:A81,'Price List'!C3:C81),0)</f>
        <v>0</v>
      </c>
      <c r="K34" s="101">
        <f t="shared" si="0"/>
        <v>0</v>
      </c>
      <c r="L34" s="101">
        <f>IF(F34&lt;&gt;0,LOOKUP('Year 3'!F34,'Price List'!A3:A81,'Price List'!J3:J81),0)</f>
        <v>0</v>
      </c>
      <c r="M34" s="101">
        <f t="shared" si="1"/>
        <v>0</v>
      </c>
      <c r="N34" s="120">
        <f t="shared" si="2"/>
        <v>0</v>
      </c>
    </row>
    <row r="35" spans="1:14" ht="12.75">
      <c r="A35" s="459"/>
      <c r="B35" s="2"/>
      <c r="C35" s="2"/>
      <c r="D35" s="61"/>
      <c r="E35" s="7"/>
      <c r="F35" s="7"/>
      <c r="G35" s="134"/>
      <c r="H35" s="98">
        <f t="shared" si="3"/>
        <v>0</v>
      </c>
      <c r="I35" s="103">
        <f t="shared" si="4"/>
        <v>0</v>
      </c>
      <c r="J35" s="101">
        <f>IF(F35&lt;&gt;0,LOOKUP('Year 3'!F35,'Price List'!A3:A81,'Price List'!C3:C81),0)</f>
        <v>0</v>
      </c>
      <c r="K35" s="101">
        <f t="shared" si="0"/>
        <v>0</v>
      </c>
      <c r="L35" s="101">
        <f>IF(F35&lt;&gt;0,LOOKUP('Year 3'!F35,'Price List'!A3:A81,'Price List'!J3:J81),0)</f>
        <v>0</v>
      </c>
      <c r="M35" s="101">
        <f t="shared" si="1"/>
        <v>0</v>
      </c>
      <c r="N35" s="120">
        <f t="shared" si="2"/>
        <v>0</v>
      </c>
    </row>
    <row r="36" spans="1:14" ht="12.75">
      <c r="A36" s="459"/>
      <c r="B36" s="2"/>
      <c r="C36" s="2"/>
      <c r="D36" s="61"/>
      <c r="E36" s="7"/>
      <c r="F36" s="7"/>
      <c r="G36" s="134"/>
      <c r="H36" s="98">
        <f t="shared" si="3"/>
        <v>0</v>
      </c>
      <c r="I36" s="103">
        <f t="shared" si="4"/>
        <v>0</v>
      </c>
      <c r="J36" s="101">
        <f>IF(F36&lt;&gt;0,LOOKUP('Year 3'!F36,'Price List'!A3:A81,'Price List'!C3:C81),0)</f>
        <v>0</v>
      </c>
      <c r="K36" s="101">
        <f t="shared" si="0"/>
        <v>0</v>
      </c>
      <c r="L36" s="101">
        <f>IF(F36&lt;&gt;0,LOOKUP('Year 3'!F36,'Price List'!A3:A81,'Price List'!J3:J81),0)</f>
        <v>0</v>
      </c>
      <c r="M36" s="101">
        <f t="shared" si="1"/>
        <v>0</v>
      </c>
      <c r="N36" s="120">
        <f t="shared" si="2"/>
        <v>0</v>
      </c>
    </row>
    <row r="37" spans="1:14" ht="12.75">
      <c r="A37" s="459"/>
      <c r="B37" s="2"/>
      <c r="C37" s="2"/>
      <c r="D37" s="61"/>
      <c r="E37" s="7"/>
      <c r="F37" s="7"/>
      <c r="G37" s="134"/>
      <c r="H37" s="98">
        <f t="shared" si="3"/>
        <v>0</v>
      </c>
      <c r="I37" s="103">
        <f t="shared" si="4"/>
        <v>0</v>
      </c>
      <c r="J37" s="101">
        <f>IF(F37&lt;&gt;0,LOOKUP('Year 3'!F37,'Price List'!A3:A81,'Price List'!C3:C81),0)</f>
        <v>0</v>
      </c>
      <c r="K37" s="101">
        <f t="shared" si="0"/>
        <v>0</v>
      </c>
      <c r="L37" s="101">
        <f>IF(F37&lt;&gt;0,LOOKUP('Year 3'!F37,'Price List'!A3:A81,'Price List'!J3:J81),0)</f>
        <v>0</v>
      </c>
      <c r="M37" s="101">
        <f t="shared" si="1"/>
        <v>0</v>
      </c>
      <c r="N37" s="120">
        <f t="shared" si="2"/>
        <v>0</v>
      </c>
    </row>
    <row r="38" spans="1:14" ht="12.75">
      <c r="A38" s="459"/>
      <c r="B38" s="2"/>
      <c r="C38" s="2"/>
      <c r="D38" s="61"/>
      <c r="E38" s="7"/>
      <c r="F38" s="7"/>
      <c r="G38" s="134"/>
      <c r="H38" s="98">
        <f t="shared" si="3"/>
        <v>0</v>
      </c>
      <c r="I38" s="103">
        <f t="shared" si="4"/>
        <v>0</v>
      </c>
      <c r="J38" s="101">
        <f>IF(F38&lt;&gt;0,LOOKUP('Year 3'!F38,'Price List'!A3:A81,'Price List'!C3:C81),0)</f>
        <v>0</v>
      </c>
      <c r="K38" s="101">
        <f t="shared" si="0"/>
        <v>0</v>
      </c>
      <c r="L38" s="101">
        <f>IF(F38&lt;&gt;0,LOOKUP('Year 3'!F38,'Price List'!A3:A81,'Price List'!J3:J81),0)</f>
        <v>0</v>
      </c>
      <c r="M38" s="101">
        <f t="shared" si="1"/>
        <v>0</v>
      </c>
      <c r="N38" s="120">
        <f t="shared" si="2"/>
        <v>0</v>
      </c>
    </row>
    <row r="39" spans="1:14" ht="12.75">
      <c r="A39" s="459"/>
      <c r="B39" s="2"/>
      <c r="C39" s="2"/>
      <c r="D39" s="61"/>
      <c r="E39" s="7"/>
      <c r="F39" s="7"/>
      <c r="G39" s="134"/>
      <c r="H39" s="98">
        <f t="shared" si="3"/>
        <v>0</v>
      </c>
      <c r="I39" s="103">
        <f t="shared" si="4"/>
        <v>0</v>
      </c>
      <c r="J39" s="101">
        <f>IF(F39&lt;&gt;0,LOOKUP('Year 3'!F39,'Price List'!A3:A81,'Price List'!C3:C81),0)</f>
        <v>0</v>
      </c>
      <c r="K39" s="101">
        <f t="shared" si="0"/>
        <v>0</v>
      </c>
      <c r="L39" s="101">
        <f>IF(F39&lt;&gt;0,LOOKUP('Year 3'!F39,'Price List'!A3:A81,'Price List'!J3:J81),0)</f>
        <v>0</v>
      </c>
      <c r="M39" s="101">
        <f t="shared" si="1"/>
        <v>0</v>
      </c>
      <c r="N39" s="120">
        <f t="shared" si="2"/>
        <v>0</v>
      </c>
    </row>
    <row r="40" spans="1:14" ht="12.75">
      <c r="A40" s="459"/>
      <c r="B40" s="2"/>
      <c r="C40" s="2"/>
      <c r="D40" s="61"/>
      <c r="E40" s="7"/>
      <c r="F40" s="7"/>
      <c r="G40" s="134"/>
      <c r="H40" s="98">
        <f t="shared" si="3"/>
        <v>0</v>
      </c>
      <c r="I40" s="103">
        <f t="shared" si="4"/>
        <v>0</v>
      </c>
      <c r="J40" s="101">
        <f>IF(F40&lt;&gt;0,LOOKUP('Year 3'!F40,'Price List'!A3:A81,'Price List'!C3:C81),0)</f>
        <v>0</v>
      </c>
      <c r="K40" s="101">
        <f t="shared" si="0"/>
        <v>0</v>
      </c>
      <c r="L40" s="101">
        <f>IF(F40&lt;&gt;0,LOOKUP('Year 3'!F40,'Price List'!A3:A81,'Price List'!J3:J81),0)</f>
        <v>0</v>
      </c>
      <c r="M40" s="101">
        <f t="shared" si="1"/>
        <v>0</v>
      </c>
      <c r="N40" s="120">
        <f t="shared" si="2"/>
        <v>0</v>
      </c>
    </row>
    <row r="41" spans="1:14" ht="13.5" thickBot="1">
      <c r="A41" s="463"/>
      <c r="B41" s="271"/>
      <c r="C41" s="272"/>
      <c r="D41" s="273"/>
      <c r="E41" s="274"/>
      <c r="F41" s="274"/>
      <c r="G41" s="275"/>
      <c r="H41" s="276">
        <f t="shared" si="3"/>
        <v>0</v>
      </c>
      <c r="I41" s="277">
        <f t="shared" si="4"/>
        <v>0</v>
      </c>
      <c r="J41" s="278">
        <f>IF(F41&lt;&gt;0,LOOKUP('Year 3'!F41,'Price List'!A3:A81,'Price List'!C3:C81),0)</f>
        <v>0</v>
      </c>
      <c r="K41" s="278">
        <f t="shared" si="0"/>
        <v>0</v>
      </c>
      <c r="L41" s="278">
        <f>IF(F41&lt;&gt;0,LOOKUP('Year 3'!F41,'Price List'!A3:A81,'Price List'!J3:J81),0)</f>
        <v>0</v>
      </c>
      <c r="M41" s="278">
        <f t="shared" si="1"/>
        <v>0</v>
      </c>
      <c r="N41" s="279">
        <f t="shared" si="2"/>
        <v>0</v>
      </c>
    </row>
    <row r="42" spans="1:14" ht="13.5" thickTop="1">
      <c r="A42" s="461" t="s">
        <v>51</v>
      </c>
      <c r="B42" s="3"/>
      <c r="C42" s="3"/>
      <c r="D42" s="192"/>
      <c r="E42" s="7"/>
      <c r="F42" s="7"/>
      <c r="G42" s="134"/>
      <c r="H42" s="98">
        <f t="shared" si="3"/>
        <v>0</v>
      </c>
      <c r="I42" s="103">
        <f t="shared" si="4"/>
        <v>0</v>
      </c>
      <c r="J42" s="101">
        <f>IF(F42&lt;&gt;0,LOOKUP('Year 3'!F42,'Price List'!A3:A81,'Price List'!C3:C81),0)</f>
        <v>0</v>
      </c>
      <c r="K42" s="101">
        <f t="shared" si="0"/>
        <v>0</v>
      </c>
      <c r="L42" s="101">
        <f>IF(F42&lt;&gt;0,LOOKUP('Year 3'!F42,'Price List'!A3:A81,'Price List'!J3:J81),0)</f>
        <v>0</v>
      </c>
      <c r="M42" s="101">
        <f t="shared" si="1"/>
        <v>0</v>
      </c>
      <c r="N42" s="120">
        <f t="shared" si="2"/>
        <v>0</v>
      </c>
    </row>
    <row r="43" spans="1:14" ht="12.75">
      <c r="A43" s="461"/>
      <c r="B43" s="2"/>
      <c r="C43" s="3"/>
      <c r="D43" s="192"/>
      <c r="E43" s="7"/>
      <c r="F43" s="7"/>
      <c r="G43" s="134"/>
      <c r="H43" s="98">
        <f t="shared" si="3"/>
        <v>0</v>
      </c>
      <c r="I43" s="103">
        <f t="shared" si="4"/>
        <v>0</v>
      </c>
      <c r="J43" s="101">
        <f>IF(F43&lt;&gt;0,LOOKUP('Year 3'!F43,'Price List'!A3:A81,'Price List'!C3:C81),0)</f>
        <v>0</v>
      </c>
      <c r="K43" s="101">
        <f t="shared" si="0"/>
        <v>0</v>
      </c>
      <c r="L43" s="101">
        <f>IF(F43&lt;&gt;0,LOOKUP('Year 3'!F43,'Price List'!A3:A81,'Price List'!J3:J81),0)</f>
        <v>0</v>
      </c>
      <c r="M43" s="101">
        <f t="shared" si="1"/>
        <v>0</v>
      </c>
      <c r="N43" s="120">
        <f t="shared" si="2"/>
        <v>0</v>
      </c>
    </row>
    <row r="44" spans="1:14" ht="12.75">
      <c r="A44" s="461"/>
      <c r="B44" s="2"/>
      <c r="C44" s="3"/>
      <c r="D44" s="192"/>
      <c r="E44" s="7"/>
      <c r="F44" s="7"/>
      <c r="G44" s="134"/>
      <c r="H44" s="98">
        <f t="shared" si="3"/>
        <v>0</v>
      </c>
      <c r="I44" s="103">
        <f t="shared" si="4"/>
        <v>0</v>
      </c>
      <c r="J44" s="101">
        <f>IF(F44&lt;&gt;0,LOOKUP('Year 3'!F44,'Price List'!A3:A81,'Price List'!C3:C81),0)</f>
        <v>0</v>
      </c>
      <c r="K44" s="101">
        <f t="shared" si="0"/>
        <v>0</v>
      </c>
      <c r="L44" s="101">
        <f>IF(F44&lt;&gt;0,LOOKUP('Year 3'!F44,'Price List'!A3:A81,'Price List'!J3:J81),0)</f>
        <v>0</v>
      </c>
      <c r="M44" s="101">
        <f t="shared" si="1"/>
        <v>0</v>
      </c>
      <c r="N44" s="120">
        <f t="shared" si="2"/>
        <v>0</v>
      </c>
    </row>
    <row r="45" spans="1:14" ht="12.75">
      <c r="A45" s="461"/>
      <c r="B45" s="2"/>
      <c r="C45" s="3"/>
      <c r="D45" s="192"/>
      <c r="E45" s="7"/>
      <c r="F45" s="7"/>
      <c r="G45" s="134"/>
      <c r="H45" s="98">
        <f t="shared" si="3"/>
        <v>0</v>
      </c>
      <c r="I45" s="103">
        <f t="shared" si="4"/>
        <v>0</v>
      </c>
      <c r="J45" s="101">
        <f>IF(F45&lt;&gt;0,LOOKUP('Year 3'!F45,'Price List'!A3:A81,'Price List'!C3:C81),0)</f>
        <v>0</v>
      </c>
      <c r="K45" s="101">
        <f t="shared" si="0"/>
        <v>0</v>
      </c>
      <c r="L45" s="101">
        <f>IF(F45&lt;&gt;0,LOOKUP('Year 3'!F45,'Price List'!A3:A81,'Price List'!J3:J81),0)</f>
        <v>0</v>
      </c>
      <c r="M45" s="101">
        <f t="shared" si="1"/>
        <v>0</v>
      </c>
      <c r="N45" s="120">
        <f t="shared" si="2"/>
        <v>0</v>
      </c>
    </row>
    <row r="46" spans="1:14" ht="12.75">
      <c r="A46" s="461"/>
      <c r="B46" s="2"/>
      <c r="C46" s="3"/>
      <c r="D46" s="192"/>
      <c r="E46" s="7"/>
      <c r="F46" s="7"/>
      <c r="G46" s="134"/>
      <c r="H46" s="98">
        <f t="shared" si="3"/>
        <v>0</v>
      </c>
      <c r="I46" s="103">
        <f t="shared" si="4"/>
        <v>0</v>
      </c>
      <c r="J46" s="101">
        <f>IF(F46&lt;&gt;0,LOOKUP('Year 3'!F46,'Price List'!A3:A81,'Price List'!C3:C81),0)</f>
        <v>0</v>
      </c>
      <c r="K46" s="101">
        <f t="shared" si="0"/>
        <v>0</v>
      </c>
      <c r="L46" s="101">
        <f>IF(F46&lt;&gt;0,LOOKUP('Year 3'!F46,'Price List'!A3:A81,'Price List'!J3:J81),0)</f>
        <v>0</v>
      </c>
      <c r="M46" s="101">
        <f t="shared" si="1"/>
        <v>0</v>
      </c>
      <c r="N46" s="120">
        <f t="shared" si="2"/>
        <v>0</v>
      </c>
    </row>
    <row r="47" spans="1:14" ht="12.75">
      <c r="A47" s="461"/>
      <c r="B47" s="2"/>
      <c r="C47" s="3"/>
      <c r="D47" s="192"/>
      <c r="E47" s="7"/>
      <c r="F47" s="7"/>
      <c r="G47" s="134"/>
      <c r="H47" s="98">
        <f t="shared" si="3"/>
        <v>0</v>
      </c>
      <c r="I47" s="103">
        <f t="shared" si="4"/>
        <v>0</v>
      </c>
      <c r="J47" s="101">
        <f>IF(F47&lt;&gt;0,LOOKUP('Year 3'!F47,'Price List'!A3:A81,'Price List'!C3:C81),0)</f>
        <v>0</v>
      </c>
      <c r="K47" s="101">
        <f t="shared" si="0"/>
        <v>0</v>
      </c>
      <c r="L47" s="101">
        <f>IF(F47&lt;&gt;0,LOOKUP('Year 3'!F47,'Price List'!A3:A81,'Price List'!J3:J81),0)</f>
        <v>0</v>
      </c>
      <c r="M47" s="101">
        <f t="shared" si="1"/>
        <v>0</v>
      </c>
      <c r="N47" s="120">
        <f t="shared" si="2"/>
        <v>0</v>
      </c>
    </row>
    <row r="48" spans="1:14" ht="12.75">
      <c r="A48" s="461"/>
      <c r="B48" s="2"/>
      <c r="C48" s="3"/>
      <c r="D48" s="192"/>
      <c r="E48" s="7"/>
      <c r="F48" s="7"/>
      <c r="G48" s="134"/>
      <c r="H48" s="98">
        <f t="shared" si="3"/>
        <v>0</v>
      </c>
      <c r="I48" s="103">
        <f t="shared" si="4"/>
        <v>0</v>
      </c>
      <c r="J48" s="101">
        <f>IF(F48&lt;&gt;0,LOOKUP('Year 3'!F48,'Price List'!A3:A81,'Price List'!C3:C81),0)</f>
        <v>0</v>
      </c>
      <c r="K48" s="101">
        <f t="shared" si="0"/>
        <v>0</v>
      </c>
      <c r="L48" s="101">
        <f>IF(F48&lt;&gt;0,LOOKUP('Year 3'!F48,'Price List'!A3:A81,'Price List'!J3:J81),0)</f>
        <v>0</v>
      </c>
      <c r="M48" s="101">
        <f t="shared" si="1"/>
        <v>0</v>
      </c>
      <c r="N48" s="120">
        <f t="shared" si="2"/>
        <v>0</v>
      </c>
    </row>
    <row r="49" spans="1:14" ht="12.75">
      <c r="A49" s="461"/>
      <c r="B49" s="2"/>
      <c r="C49" s="3"/>
      <c r="D49" s="192"/>
      <c r="E49" s="7"/>
      <c r="F49" s="7"/>
      <c r="G49" s="134"/>
      <c r="H49" s="98">
        <f t="shared" si="3"/>
        <v>0</v>
      </c>
      <c r="I49" s="103">
        <f t="shared" si="4"/>
        <v>0</v>
      </c>
      <c r="J49" s="101">
        <f>IF(F49&lt;&gt;0,LOOKUP('Year 3'!F49,'Price List'!A3:A81,'Price List'!C3:C81),0)</f>
        <v>0</v>
      </c>
      <c r="K49" s="101">
        <f t="shared" si="0"/>
        <v>0</v>
      </c>
      <c r="L49" s="101">
        <f>IF(F49&lt;&gt;0,LOOKUP('Year 3'!F49,'Price List'!A3:A81,'Price List'!J3:J81),0)</f>
        <v>0</v>
      </c>
      <c r="M49" s="101">
        <f t="shared" si="1"/>
        <v>0</v>
      </c>
      <c r="N49" s="120">
        <f t="shared" si="2"/>
        <v>0</v>
      </c>
    </row>
    <row r="50" spans="1:14" ht="12.75">
      <c r="A50" s="461"/>
      <c r="B50" s="2"/>
      <c r="C50" s="3"/>
      <c r="D50" s="192"/>
      <c r="E50" s="7"/>
      <c r="F50" s="7"/>
      <c r="G50" s="134"/>
      <c r="H50" s="98">
        <f t="shared" si="3"/>
        <v>0</v>
      </c>
      <c r="I50" s="103">
        <f t="shared" si="4"/>
        <v>0</v>
      </c>
      <c r="J50" s="101">
        <f>IF(F50&lt;&gt;0,LOOKUP('Year 3'!F50,'Price List'!A3:A81,'Price List'!C3:C81),0)</f>
        <v>0</v>
      </c>
      <c r="K50" s="101">
        <f t="shared" si="0"/>
        <v>0</v>
      </c>
      <c r="L50" s="101">
        <f>IF(F50&lt;&gt;0,LOOKUP('Year 3'!F50,'Price List'!A3:A81,'Price List'!J3:J81),0)</f>
        <v>0</v>
      </c>
      <c r="M50" s="101">
        <f t="shared" si="1"/>
        <v>0</v>
      </c>
      <c r="N50" s="120">
        <f t="shared" si="2"/>
        <v>0</v>
      </c>
    </row>
    <row r="51" spans="1:14" ht="12.75">
      <c r="A51" s="461"/>
      <c r="B51" s="2"/>
      <c r="C51" s="3"/>
      <c r="D51" s="192"/>
      <c r="E51" s="7"/>
      <c r="F51" s="7"/>
      <c r="G51" s="134"/>
      <c r="H51" s="98">
        <f t="shared" si="3"/>
        <v>0</v>
      </c>
      <c r="I51" s="103">
        <f t="shared" si="4"/>
        <v>0</v>
      </c>
      <c r="J51" s="101">
        <f>IF(F51&lt;&gt;0,LOOKUP('Year 3'!F51,'Price List'!A3:A81,'Price List'!C3:C81),0)</f>
        <v>0</v>
      </c>
      <c r="K51" s="101">
        <f t="shared" si="0"/>
        <v>0</v>
      </c>
      <c r="L51" s="101">
        <f>IF(F51&lt;&gt;0,LOOKUP('Year 3'!F51,'Price List'!A3:A81,'Price List'!J3:J81),0)</f>
        <v>0</v>
      </c>
      <c r="M51" s="101">
        <f t="shared" si="1"/>
        <v>0</v>
      </c>
      <c r="N51" s="120">
        <f t="shared" si="2"/>
        <v>0</v>
      </c>
    </row>
    <row r="52" spans="1:14" ht="12.75">
      <c r="A52" s="461"/>
      <c r="B52" s="2"/>
      <c r="C52" s="3"/>
      <c r="D52" s="192"/>
      <c r="E52" s="7"/>
      <c r="F52" s="7"/>
      <c r="G52" s="134"/>
      <c r="H52" s="98">
        <f t="shared" si="3"/>
        <v>0</v>
      </c>
      <c r="I52" s="103">
        <f t="shared" si="4"/>
        <v>0</v>
      </c>
      <c r="J52" s="101">
        <f>IF(F52&lt;&gt;0,LOOKUP('Year 3'!F52,'Price List'!A3:A81,'Price List'!C3:C81),0)</f>
        <v>0</v>
      </c>
      <c r="K52" s="101">
        <f t="shared" si="0"/>
        <v>0</v>
      </c>
      <c r="L52" s="101">
        <f>IF(F52&lt;&gt;0,LOOKUP('Year 3'!F52,'Price List'!A3:A81,'Price List'!J3:J81),0)</f>
        <v>0</v>
      </c>
      <c r="M52" s="101">
        <f t="shared" si="1"/>
        <v>0</v>
      </c>
      <c r="N52" s="120">
        <f t="shared" si="2"/>
        <v>0</v>
      </c>
    </row>
    <row r="53" spans="1:14" ht="12.75">
      <c r="A53" s="461"/>
      <c r="B53" s="2"/>
      <c r="C53" s="3"/>
      <c r="D53" s="192"/>
      <c r="E53" s="7"/>
      <c r="F53" s="7"/>
      <c r="G53" s="134"/>
      <c r="H53" s="98">
        <f t="shared" si="3"/>
        <v>0</v>
      </c>
      <c r="I53" s="103">
        <f t="shared" si="4"/>
        <v>0</v>
      </c>
      <c r="J53" s="101">
        <f>IF(F53&lt;&gt;0,LOOKUP('Year 3'!F53,'Price List'!A3:A81,'Price List'!C3:C81),0)</f>
        <v>0</v>
      </c>
      <c r="K53" s="101">
        <f t="shared" si="0"/>
        <v>0</v>
      </c>
      <c r="L53" s="101">
        <f>IF(F53&lt;&gt;0,LOOKUP('Year 3'!F53,'Price List'!A3:A81,'Price List'!J3:J81),0)</f>
        <v>0</v>
      </c>
      <c r="M53" s="101">
        <f t="shared" si="1"/>
        <v>0</v>
      </c>
      <c r="N53" s="120">
        <f t="shared" si="2"/>
        <v>0</v>
      </c>
    </row>
    <row r="54" spans="1:14" ht="12.75">
      <c r="A54" s="461"/>
      <c r="B54" s="2"/>
      <c r="C54" s="3"/>
      <c r="D54" s="192"/>
      <c r="E54" s="7"/>
      <c r="F54" s="7"/>
      <c r="G54" s="134"/>
      <c r="H54" s="98">
        <f t="shared" si="3"/>
        <v>0</v>
      </c>
      <c r="I54" s="103">
        <f t="shared" si="4"/>
        <v>0</v>
      </c>
      <c r="J54" s="101">
        <f>IF(F54&lt;&gt;0,LOOKUP('Year 3'!F54,'Price List'!A3:A81,'Price List'!C3:C81),0)</f>
        <v>0</v>
      </c>
      <c r="K54" s="101">
        <f t="shared" si="0"/>
        <v>0</v>
      </c>
      <c r="L54" s="101">
        <f>IF(F54&lt;&gt;0,LOOKUP('Year 3'!F54,'Price List'!A3:A81,'Price List'!J3:J81),0)</f>
        <v>0</v>
      </c>
      <c r="M54" s="101">
        <f t="shared" si="1"/>
        <v>0</v>
      </c>
      <c r="N54" s="120">
        <f t="shared" si="2"/>
        <v>0</v>
      </c>
    </row>
    <row r="55" spans="1:14" ht="12.75">
      <c r="A55" s="461"/>
      <c r="B55" s="2"/>
      <c r="C55" s="3"/>
      <c r="D55" s="192"/>
      <c r="E55" s="7"/>
      <c r="F55" s="7"/>
      <c r="G55" s="134"/>
      <c r="H55" s="98">
        <f t="shared" si="3"/>
        <v>0</v>
      </c>
      <c r="I55" s="103">
        <f t="shared" si="4"/>
        <v>0</v>
      </c>
      <c r="J55" s="101">
        <f>IF(F55&lt;&gt;0,LOOKUP('Year 3'!F55,'Price List'!A3:A81,'Price List'!C3:C81),0)</f>
        <v>0</v>
      </c>
      <c r="K55" s="101">
        <f t="shared" si="0"/>
        <v>0</v>
      </c>
      <c r="L55" s="101">
        <f>IF(F55&lt;&gt;0,LOOKUP('Year 3'!F55,'Price List'!A3:A81,'Price List'!J3:J81),0)</f>
        <v>0</v>
      </c>
      <c r="M55" s="101">
        <f t="shared" si="1"/>
        <v>0</v>
      </c>
      <c r="N55" s="120">
        <f t="shared" si="2"/>
        <v>0</v>
      </c>
    </row>
    <row r="56" spans="1:14" ht="12.75">
      <c r="A56" s="461"/>
      <c r="B56" s="2"/>
      <c r="C56" s="3"/>
      <c r="D56" s="192"/>
      <c r="E56" s="7"/>
      <c r="F56" s="7"/>
      <c r="G56" s="134"/>
      <c r="H56" s="98">
        <f t="shared" si="3"/>
        <v>0</v>
      </c>
      <c r="I56" s="103">
        <f t="shared" si="4"/>
        <v>0</v>
      </c>
      <c r="J56" s="101">
        <f>IF(F56&lt;&gt;0,LOOKUP('Year 3'!F56,'Price List'!A3:A81,'Price List'!C3:C81),0)</f>
        <v>0</v>
      </c>
      <c r="K56" s="101">
        <f t="shared" si="0"/>
        <v>0</v>
      </c>
      <c r="L56" s="101">
        <f>IF(F56&lt;&gt;0,LOOKUP('Year 3'!F56,'Price List'!A3:A81,'Price List'!J3:J81),0)</f>
        <v>0</v>
      </c>
      <c r="M56" s="101">
        <f t="shared" si="1"/>
        <v>0</v>
      </c>
      <c r="N56" s="120">
        <f t="shared" si="2"/>
        <v>0</v>
      </c>
    </row>
    <row r="57" spans="1:14" ht="12.75">
      <c r="A57" s="461"/>
      <c r="B57" s="2"/>
      <c r="C57" s="3"/>
      <c r="D57" s="192"/>
      <c r="E57" s="7"/>
      <c r="F57" s="7"/>
      <c r="G57" s="134"/>
      <c r="H57" s="98">
        <f t="shared" si="3"/>
        <v>0</v>
      </c>
      <c r="I57" s="103">
        <f t="shared" si="4"/>
        <v>0</v>
      </c>
      <c r="J57" s="101">
        <f>IF(F57&lt;&gt;0,LOOKUP('Year 3'!F57,'Price List'!A3:A81,'Price List'!C3:C81),0)</f>
        <v>0</v>
      </c>
      <c r="K57" s="101">
        <f t="shared" si="0"/>
        <v>0</v>
      </c>
      <c r="L57" s="101">
        <f>IF(F57&lt;&gt;0,LOOKUP('Year 3'!F57,'Price List'!A3:A81,'Price List'!J3:J81),0)</f>
        <v>0</v>
      </c>
      <c r="M57" s="101">
        <f t="shared" si="1"/>
        <v>0</v>
      </c>
      <c r="N57" s="120">
        <f t="shared" si="2"/>
        <v>0</v>
      </c>
    </row>
    <row r="58" spans="1:14" ht="12.75">
      <c r="A58" s="461"/>
      <c r="B58" s="2"/>
      <c r="C58" s="3"/>
      <c r="D58" s="192"/>
      <c r="E58" s="7"/>
      <c r="F58" s="7"/>
      <c r="G58" s="134"/>
      <c r="H58" s="98">
        <f t="shared" si="3"/>
        <v>0</v>
      </c>
      <c r="I58" s="103">
        <f t="shared" si="4"/>
        <v>0</v>
      </c>
      <c r="J58" s="101">
        <f>IF(F58&lt;&gt;0,LOOKUP('Year 3'!F58,'Price List'!A3:A81,'Price List'!C3:C81),0)</f>
        <v>0</v>
      </c>
      <c r="K58" s="101">
        <f t="shared" si="0"/>
        <v>0</v>
      </c>
      <c r="L58" s="101">
        <f>IF(F58&lt;&gt;0,LOOKUP('Year 3'!F58,'Price List'!A3:A81,'Price List'!J3:J81),0)</f>
        <v>0</v>
      </c>
      <c r="M58" s="101">
        <f t="shared" si="1"/>
        <v>0</v>
      </c>
      <c r="N58" s="120">
        <f t="shared" si="2"/>
        <v>0</v>
      </c>
    </row>
    <row r="59" spans="1:14" ht="12.75">
      <c r="A59" s="461"/>
      <c r="B59" s="2"/>
      <c r="C59" s="3"/>
      <c r="D59" s="192"/>
      <c r="E59" s="7"/>
      <c r="F59" s="7"/>
      <c r="G59" s="134"/>
      <c r="H59" s="98">
        <f t="shared" si="3"/>
        <v>0</v>
      </c>
      <c r="I59" s="103">
        <f t="shared" si="4"/>
        <v>0</v>
      </c>
      <c r="J59" s="101">
        <f>IF(F59&lt;&gt;0,LOOKUP('Year 3'!F59,'Price List'!A3:A81,'Price List'!C3:C81),0)</f>
        <v>0</v>
      </c>
      <c r="K59" s="101">
        <f t="shared" si="0"/>
        <v>0</v>
      </c>
      <c r="L59" s="101">
        <f>IF(F59&lt;&gt;0,LOOKUP('Year 3'!F59,'Price List'!A3:A81,'Price List'!J3:J81),0)</f>
        <v>0</v>
      </c>
      <c r="M59" s="101">
        <f t="shared" si="1"/>
        <v>0</v>
      </c>
      <c r="N59" s="120">
        <f t="shared" si="2"/>
        <v>0</v>
      </c>
    </row>
    <row r="60" spans="1:14" ht="12.75">
      <c r="A60" s="462"/>
      <c r="B60" s="123"/>
      <c r="C60" s="142"/>
      <c r="D60" s="193"/>
      <c r="E60" s="124"/>
      <c r="F60" s="124"/>
      <c r="G60" s="135"/>
      <c r="H60" s="125">
        <f t="shared" si="3"/>
        <v>0</v>
      </c>
      <c r="I60" s="126">
        <f t="shared" si="4"/>
        <v>0</v>
      </c>
      <c r="J60" s="128">
        <f>IF(F60&lt;&gt;0,LOOKUP('Year 3'!F60,'Price List'!A3:A81,'Price List'!C3:C81),0)</f>
        <v>0</v>
      </c>
      <c r="K60" s="128">
        <f t="shared" si="0"/>
        <v>0</v>
      </c>
      <c r="L60" s="128">
        <f>IF(F60&lt;&gt;0,LOOKUP('Year 3'!F60,'Price List'!A3:A81,'Price List'!J3:J81),0)</f>
        <v>0</v>
      </c>
      <c r="M60" s="128">
        <f t="shared" si="1"/>
        <v>0</v>
      </c>
      <c r="N60" s="129">
        <f t="shared" si="2"/>
        <v>0</v>
      </c>
    </row>
    <row r="61" spans="1:14" ht="12.75">
      <c r="A61" s="144"/>
      <c r="B61" s="144"/>
      <c r="C61" s="144"/>
      <c r="D61" s="144"/>
      <c r="E61" s="144"/>
      <c r="F61" s="144"/>
      <c r="G61" s="144"/>
      <c r="H61" s="144"/>
      <c r="I61" s="144"/>
      <c r="J61" s="145"/>
      <c r="K61" s="145"/>
      <c r="L61" s="145"/>
      <c r="M61" s="145"/>
      <c r="N61" s="144"/>
    </row>
    <row r="62" spans="1:14" ht="12.75">
      <c r="A62" s="144"/>
      <c r="B62" s="144"/>
      <c r="C62" s="144"/>
      <c r="D62" s="144"/>
      <c r="E62" s="144"/>
      <c r="F62" s="144"/>
      <c r="G62" s="144"/>
      <c r="H62" s="144"/>
      <c r="I62" s="144"/>
      <c r="J62" s="145"/>
      <c r="K62" s="145"/>
      <c r="L62" s="145"/>
      <c r="M62" s="145"/>
      <c r="N62" s="144"/>
    </row>
    <row r="63" spans="1:14" ht="12.75">
      <c r="A63" s="144"/>
      <c r="B63" s="144"/>
      <c r="C63" s="144"/>
      <c r="D63" s="144"/>
      <c r="E63" s="144"/>
      <c r="F63" s="144"/>
      <c r="G63" s="144"/>
      <c r="H63" s="144"/>
      <c r="I63" s="144"/>
      <c r="J63" s="145"/>
      <c r="K63" s="145"/>
      <c r="L63" s="145"/>
      <c r="M63" s="145"/>
      <c r="N63" s="144"/>
    </row>
    <row r="64" spans="1:41" ht="12.75" customHeight="1" hidden="1" thickBot="1" thickTop="1">
      <c r="A64" s="53" t="s">
        <v>99</v>
      </c>
      <c r="B64" s="53" t="s">
        <v>59</v>
      </c>
      <c r="C64" s="53" t="s">
        <v>58</v>
      </c>
      <c r="D64" s="53" t="s">
        <v>113</v>
      </c>
      <c r="G64" s="75" t="s">
        <v>100</v>
      </c>
      <c r="J64" s="8"/>
      <c r="K64" s="8"/>
      <c r="L64" s="8"/>
      <c r="M64" s="8"/>
      <c r="N64" s="53" t="s">
        <v>60</v>
      </c>
      <c r="O64"/>
      <c r="P64" s="31"/>
      <c r="Q64" s="31"/>
      <c r="R64" s="31"/>
      <c r="S64" s="31"/>
      <c r="T64" s="31"/>
      <c r="U64" s="31"/>
      <c r="V64" s="31"/>
      <c r="W64"/>
      <c r="X64"/>
      <c r="Y64"/>
      <c r="Z64"/>
      <c r="AA64"/>
      <c r="AB64"/>
      <c r="AC64"/>
      <c r="AD64"/>
      <c r="AE64"/>
      <c r="AF64"/>
      <c r="AG64"/>
      <c r="AH64"/>
      <c r="AI64"/>
      <c r="AJ64"/>
      <c r="AK64"/>
      <c r="AL64"/>
      <c r="AM64"/>
      <c r="AN64"/>
      <c r="AO64"/>
    </row>
    <row r="65" spans="1:41" ht="12.75" customHeight="1" hidden="1" thickTop="1">
      <c r="A65" s="48" t="s">
        <v>63</v>
      </c>
      <c r="B65" s="57" t="s">
        <v>115</v>
      </c>
      <c r="C65" s="143" t="s">
        <v>123</v>
      </c>
      <c r="D65" s="140" t="s">
        <v>114</v>
      </c>
      <c r="E65" s="47"/>
      <c r="F65" s="290" t="s">
        <v>187</v>
      </c>
      <c r="G65" s="47" t="s">
        <v>97</v>
      </c>
      <c r="J65" s="8" t="e">
        <f>IF(#REF!&lt;&gt;0,LOOKUP('[1]Tonnage Yr1'!D63,'[1]Price List'!$A$5:$A$78,'[1]Price List'!$C$5:$C$78),0)</f>
        <v>#REF!</v>
      </c>
      <c r="K65" s="8"/>
      <c r="L65" s="8"/>
      <c r="M65" s="8"/>
      <c r="N65" s="4" t="s">
        <v>61</v>
      </c>
      <c r="O65"/>
      <c r="P65"/>
      <c r="Q65"/>
      <c r="R65"/>
      <c r="S65"/>
      <c r="T65"/>
      <c r="U65"/>
      <c r="V65"/>
      <c r="W65"/>
      <c r="X65"/>
      <c r="Y65"/>
      <c r="Z65"/>
      <c r="AA65"/>
      <c r="AB65"/>
      <c r="AC65"/>
      <c r="AD65"/>
      <c r="AE65"/>
      <c r="AF65"/>
      <c r="AG65"/>
      <c r="AH65"/>
      <c r="AI65"/>
      <c r="AJ65"/>
      <c r="AK65"/>
      <c r="AL65"/>
      <c r="AM65"/>
      <c r="AN65"/>
      <c r="AO65"/>
    </row>
    <row r="66" spans="1:41" ht="12.75" customHeight="1" hidden="1">
      <c r="A66" s="48" t="s">
        <v>64</v>
      </c>
      <c r="B66" s="57" t="s">
        <v>117</v>
      </c>
      <c r="C66" s="140" t="s">
        <v>124</v>
      </c>
      <c r="D66" s="140" t="s">
        <v>131</v>
      </c>
      <c r="E66" s="60"/>
      <c r="F66" s="54" t="s">
        <v>188</v>
      </c>
      <c r="G66" s="4" t="s">
        <v>98</v>
      </c>
      <c r="J66" s="8" t="e">
        <f>IF(#REF!&lt;&gt;0,LOOKUP('[1]Tonnage Yr1'!D64,'[1]Price List'!$A$5:$A$78,'[1]Price List'!$C$5:$C$78),0)</f>
        <v>#REF!</v>
      </c>
      <c r="K66" s="8"/>
      <c r="L66" s="8"/>
      <c r="M66" s="8"/>
      <c r="N66" s="4" t="s">
        <v>62</v>
      </c>
      <c r="O66"/>
      <c r="P66"/>
      <c r="Q66"/>
      <c r="R66"/>
      <c r="S66"/>
      <c r="T66"/>
      <c r="U66"/>
      <c r="V66"/>
      <c r="W66"/>
      <c r="X66"/>
      <c r="Y66"/>
      <c r="Z66"/>
      <c r="AA66"/>
      <c r="AB66"/>
      <c r="AC66"/>
      <c r="AD66"/>
      <c r="AE66"/>
      <c r="AF66"/>
      <c r="AG66"/>
      <c r="AH66"/>
      <c r="AI66"/>
      <c r="AJ66"/>
      <c r="AK66"/>
      <c r="AL66"/>
      <c r="AM66"/>
      <c r="AN66"/>
      <c r="AO66"/>
    </row>
    <row r="67" spans="1:41" ht="12.75" customHeight="1" hidden="1">
      <c r="A67" s="50" t="s">
        <v>65</v>
      </c>
      <c r="B67" s="57" t="s">
        <v>119</v>
      </c>
      <c r="C67" s="140" t="s">
        <v>125</v>
      </c>
      <c r="D67" s="59"/>
      <c r="E67" s="60"/>
      <c r="F67" s="54" t="s">
        <v>189</v>
      </c>
      <c r="J67" s="8" t="e">
        <f>IF(#REF!&lt;&gt;0,LOOKUP('[1]Tonnage Yr1'!D65,'[1]Price List'!$A$5:$A$78,'[1]Price List'!$C$5:$C$78),0)</f>
        <v>#REF!</v>
      </c>
      <c r="K67" s="8"/>
      <c r="L67" s="8"/>
      <c r="M67" s="8"/>
      <c r="N67" s="4"/>
      <c r="O67"/>
      <c r="P67"/>
      <c r="Q67"/>
      <c r="R67"/>
      <c r="S67"/>
      <c r="T67"/>
      <c r="U67"/>
      <c r="V67"/>
      <c r="W67"/>
      <c r="X67"/>
      <c r="Y67"/>
      <c r="Z67"/>
      <c r="AA67"/>
      <c r="AB67"/>
      <c r="AC67"/>
      <c r="AD67"/>
      <c r="AE67"/>
      <c r="AF67"/>
      <c r="AG67"/>
      <c r="AH67"/>
      <c r="AI67"/>
      <c r="AJ67"/>
      <c r="AK67"/>
      <c r="AL67"/>
      <c r="AM67"/>
      <c r="AN67"/>
      <c r="AO67"/>
    </row>
    <row r="68" spans="1:41" ht="12.75" customHeight="1" hidden="1">
      <c r="A68" s="50" t="s">
        <v>66</v>
      </c>
      <c r="B68" s="57" t="s">
        <v>118</v>
      </c>
      <c r="C68" s="141" t="s">
        <v>126</v>
      </c>
      <c r="D68" s="59"/>
      <c r="E68" s="60"/>
      <c r="F68" s="54" t="s">
        <v>190</v>
      </c>
      <c r="J68" s="8" t="e">
        <f>IF(#REF!&lt;&gt;0,LOOKUP('[1]Tonnage Yr1'!D66,'[1]Price List'!$A$5:$A$78,'[1]Price List'!$C$5:$C$78),0)</f>
        <v>#REF!</v>
      </c>
      <c r="K68" s="8"/>
      <c r="L68" s="8"/>
      <c r="M68" s="8"/>
      <c r="N68" s="4"/>
      <c r="O68"/>
      <c r="P68"/>
      <c r="Q68"/>
      <c r="R68"/>
      <c r="S68"/>
      <c r="T68"/>
      <c r="U68"/>
      <c r="V68"/>
      <c r="W68"/>
      <c r="X68"/>
      <c r="Y68"/>
      <c r="Z68"/>
      <c r="AA68"/>
      <c r="AB68"/>
      <c r="AC68"/>
      <c r="AD68"/>
      <c r="AE68"/>
      <c r="AF68"/>
      <c r="AG68"/>
      <c r="AH68"/>
      <c r="AI68"/>
      <c r="AJ68"/>
      <c r="AK68"/>
      <c r="AL68"/>
      <c r="AM68"/>
      <c r="AN68"/>
      <c r="AO68"/>
    </row>
    <row r="69" spans="1:41" ht="12.75" customHeight="1" hidden="1">
      <c r="A69" s="50" t="s">
        <v>67</v>
      </c>
      <c r="B69" s="57" t="s">
        <v>120</v>
      </c>
      <c r="C69" s="140" t="s">
        <v>127</v>
      </c>
      <c r="D69" s="59"/>
      <c r="E69" s="60"/>
      <c r="F69" s="54" t="s">
        <v>191</v>
      </c>
      <c r="J69" s="8" t="e">
        <f>IF(#REF!&lt;&gt;0,LOOKUP('[1]Tonnage Yr1'!D67,'[1]Price List'!$A$5:$A$78,'[1]Price List'!$C$5:$C$78),0)</f>
        <v>#REF!</v>
      </c>
      <c r="K69" s="8"/>
      <c r="L69" s="8"/>
      <c r="M69" s="8"/>
      <c r="N69" s="4"/>
      <c r="O69"/>
      <c r="P69"/>
      <c r="Q69"/>
      <c r="R69"/>
      <c r="S69"/>
      <c r="T69"/>
      <c r="U69"/>
      <c r="V69"/>
      <c r="W69"/>
      <c r="X69"/>
      <c r="Y69"/>
      <c r="Z69"/>
      <c r="AA69"/>
      <c r="AB69"/>
      <c r="AC69"/>
      <c r="AD69"/>
      <c r="AE69"/>
      <c r="AF69"/>
      <c r="AG69"/>
      <c r="AH69"/>
      <c r="AI69"/>
      <c r="AJ69"/>
      <c r="AK69"/>
      <c r="AL69"/>
      <c r="AM69"/>
      <c r="AN69"/>
      <c r="AO69"/>
    </row>
    <row r="70" spans="1:41" ht="12.75" customHeight="1" hidden="1">
      <c r="A70" s="50" t="s">
        <v>4</v>
      </c>
      <c r="B70" s="57" t="s">
        <v>116</v>
      </c>
      <c r="C70" s="140" t="s">
        <v>128</v>
      </c>
      <c r="D70" s="59"/>
      <c r="E70" s="60"/>
      <c r="J70" s="8" t="e">
        <f>IF(#REF!&lt;&gt;0,LOOKUP('[1]Tonnage Yr1'!D68,'[1]Price List'!$A$5:$A$78,'[1]Price List'!$C$5:$C$78),0)</f>
        <v>#REF!</v>
      </c>
      <c r="K70" s="8"/>
      <c r="L70" s="8"/>
      <c r="M70" s="8"/>
      <c r="N70" s="4"/>
      <c r="O70"/>
      <c r="P70"/>
      <c r="Q70"/>
      <c r="R70"/>
      <c r="S70"/>
      <c r="T70"/>
      <c r="U70"/>
      <c r="V70"/>
      <c r="W70"/>
      <c r="X70"/>
      <c r="Y70"/>
      <c r="Z70"/>
      <c r="AA70"/>
      <c r="AB70"/>
      <c r="AC70"/>
      <c r="AD70"/>
      <c r="AE70"/>
      <c r="AF70"/>
      <c r="AG70"/>
      <c r="AH70"/>
      <c r="AI70"/>
      <c r="AJ70"/>
      <c r="AK70"/>
      <c r="AL70"/>
      <c r="AM70"/>
      <c r="AN70"/>
      <c r="AO70"/>
    </row>
    <row r="71" spans="1:41" ht="12.75" customHeight="1" hidden="1">
      <c r="A71" s="50" t="s">
        <v>147</v>
      </c>
      <c r="B71" s="58" t="s">
        <v>121</v>
      </c>
      <c r="C71" s="139" t="s">
        <v>129</v>
      </c>
      <c r="D71" s="59"/>
      <c r="E71" s="60"/>
      <c r="J71" s="8" t="e">
        <f>IF(#REF!&lt;&gt;0,LOOKUP('[1]Tonnage Yr1'!D69,'[1]Price List'!$A$5:$A$78,'[1]Price List'!$C$5:$C$78),0)</f>
        <v>#REF!</v>
      </c>
      <c r="K71" s="8"/>
      <c r="L71" s="8"/>
      <c r="M71" s="8"/>
      <c r="N71" s="4"/>
      <c r="O71"/>
      <c r="P71"/>
      <c r="Q71"/>
      <c r="R71"/>
      <c r="S71"/>
      <c r="T71"/>
      <c r="U71"/>
      <c r="V71"/>
      <c r="W71"/>
      <c r="X71"/>
      <c r="Y71"/>
      <c r="Z71"/>
      <c r="AA71"/>
      <c r="AB71"/>
      <c r="AC71"/>
      <c r="AD71"/>
      <c r="AE71"/>
      <c r="AF71"/>
      <c r="AG71"/>
      <c r="AH71"/>
      <c r="AI71"/>
      <c r="AJ71"/>
      <c r="AK71"/>
      <c r="AL71"/>
      <c r="AM71"/>
      <c r="AN71"/>
      <c r="AO71"/>
    </row>
    <row r="72" spans="1:41" ht="12.75" customHeight="1" hidden="1">
      <c r="A72" s="50" t="s">
        <v>148</v>
      </c>
      <c r="B72" s="58"/>
      <c r="C72" s="140" t="s">
        <v>130</v>
      </c>
      <c r="D72" s="59"/>
      <c r="E72" s="60"/>
      <c r="J72" s="8"/>
      <c r="K72" s="8"/>
      <c r="L72" s="8"/>
      <c r="M72" s="8"/>
      <c r="N72" s="4"/>
      <c r="O72"/>
      <c r="P72"/>
      <c r="Q72"/>
      <c r="R72"/>
      <c r="S72"/>
      <c r="T72"/>
      <c r="U72"/>
      <c r="V72"/>
      <c r="W72"/>
      <c r="X72"/>
      <c r="Y72"/>
      <c r="Z72"/>
      <c r="AA72"/>
      <c r="AB72"/>
      <c r="AC72"/>
      <c r="AD72"/>
      <c r="AE72"/>
      <c r="AF72"/>
      <c r="AG72"/>
      <c r="AH72"/>
      <c r="AI72"/>
      <c r="AJ72"/>
      <c r="AK72"/>
      <c r="AL72"/>
      <c r="AM72"/>
      <c r="AN72"/>
      <c r="AO72"/>
    </row>
    <row r="73" spans="1:41" ht="12.75" customHeight="1" hidden="1">
      <c r="A73" s="51" t="s">
        <v>54</v>
      </c>
      <c r="B73" s="57" t="s">
        <v>122</v>
      </c>
      <c r="C73" s="140" t="s">
        <v>132</v>
      </c>
      <c r="D73" s="59"/>
      <c r="E73" s="60"/>
      <c r="J73" s="8" t="e">
        <f>IF(#REF!&lt;&gt;0,LOOKUP('[1]Tonnage Yr1'!D70,'[1]Price List'!$A$5:$A$78,'[1]Price List'!$C$5:$C$78),0)</f>
        <v>#REF!</v>
      </c>
      <c r="K73" s="8"/>
      <c r="L73" s="8"/>
      <c r="M73" s="8"/>
      <c r="N73" s="4"/>
      <c r="O73"/>
      <c r="P73"/>
      <c r="Q73"/>
      <c r="R73"/>
      <c r="S73"/>
      <c r="T73"/>
      <c r="U73"/>
      <c r="V73"/>
      <c r="W73"/>
      <c r="X73"/>
      <c r="Y73"/>
      <c r="Z73"/>
      <c r="AA73"/>
      <c r="AB73"/>
      <c r="AC73"/>
      <c r="AD73"/>
      <c r="AE73"/>
      <c r="AF73"/>
      <c r="AG73"/>
      <c r="AH73"/>
      <c r="AI73"/>
      <c r="AJ73"/>
      <c r="AK73"/>
      <c r="AL73"/>
      <c r="AM73"/>
      <c r="AN73"/>
      <c r="AO73"/>
    </row>
    <row r="74" spans="1:41" ht="12.75" customHeight="1" hidden="1">
      <c r="A74" s="50" t="s">
        <v>6</v>
      </c>
      <c r="C74" s="140" t="s">
        <v>133</v>
      </c>
      <c r="D74" s="59"/>
      <c r="E74" s="60"/>
      <c r="J74" s="8" t="e">
        <f>IF(#REF!&lt;&gt;0,LOOKUP('[1]Tonnage Yr1'!D71,'[1]Price List'!$A$5:$A$78,'[1]Price List'!$C$5:$C$78),0)</f>
        <v>#REF!</v>
      </c>
      <c r="K74" s="8"/>
      <c r="L74" s="8"/>
      <c r="M74" s="8"/>
      <c r="N74" s="4"/>
      <c r="O74"/>
      <c r="P74"/>
      <c r="Q74"/>
      <c r="R74"/>
      <c r="S74"/>
      <c r="T74"/>
      <c r="U74"/>
      <c r="V74"/>
      <c r="W74"/>
      <c r="X74"/>
      <c r="Y74"/>
      <c r="Z74"/>
      <c r="AA74"/>
      <c r="AB74"/>
      <c r="AC74"/>
      <c r="AD74"/>
      <c r="AE74"/>
      <c r="AF74"/>
      <c r="AG74"/>
      <c r="AH74"/>
      <c r="AI74"/>
      <c r="AJ74"/>
      <c r="AK74"/>
      <c r="AL74"/>
      <c r="AM74"/>
      <c r="AN74"/>
      <c r="AO74"/>
    </row>
    <row r="75" spans="1:41" ht="12.75" customHeight="1" hidden="1">
      <c r="A75" s="50" t="s">
        <v>7</v>
      </c>
      <c r="C75" s="140" t="s">
        <v>134</v>
      </c>
      <c r="D75" s="59"/>
      <c r="E75" s="60"/>
      <c r="J75" s="8" t="e">
        <f>IF(#REF!&lt;&gt;0,LOOKUP('[1]Tonnage Yr1'!D72,'[1]Price List'!$A$5:$A$78,'[1]Price List'!$C$5:$C$78),0)</f>
        <v>#REF!</v>
      </c>
      <c r="K75" s="8"/>
      <c r="L75" s="8"/>
      <c r="M75" s="8"/>
      <c r="N75" s="4"/>
      <c r="O75"/>
      <c r="P75"/>
      <c r="Q75"/>
      <c r="R75"/>
      <c r="S75"/>
      <c r="T75"/>
      <c r="U75"/>
      <c r="V75"/>
      <c r="W75"/>
      <c r="X75"/>
      <c r="Y75"/>
      <c r="Z75"/>
      <c r="AA75"/>
      <c r="AB75"/>
      <c r="AC75"/>
      <c r="AD75"/>
      <c r="AE75"/>
      <c r="AF75"/>
      <c r="AG75"/>
      <c r="AH75"/>
      <c r="AI75"/>
      <c r="AJ75"/>
      <c r="AK75"/>
      <c r="AL75"/>
      <c r="AM75"/>
      <c r="AN75"/>
      <c r="AO75"/>
    </row>
    <row r="76" spans="1:41" ht="12.75" customHeight="1" hidden="1">
      <c r="A76" s="50" t="s">
        <v>8</v>
      </c>
      <c r="C76" s="140" t="s">
        <v>135</v>
      </c>
      <c r="D76" s="59"/>
      <c r="E76" s="60"/>
      <c r="J76" s="8" t="e">
        <f>IF(#REF!&lt;&gt;0,LOOKUP('[1]Tonnage Yr1'!D73,'[1]Price List'!$A$5:$A$78,'[1]Price List'!$C$5:$C$78),0)</f>
        <v>#REF!</v>
      </c>
      <c r="K76" s="8"/>
      <c r="L76" s="8"/>
      <c r="M76" s="8"/>
      <c r="N76" s="4"/>
      <c r="O76"/>
      <c r="P76"/>
      <c r="Q76"/>
      <c r="R76"/>
      <c r="S76"/>
      <c r="T76"/>
      <c r="U76"/>
      <c r="V76"/>
      <c r="W76"/>
      <c r="X76"/>
      <c r="Y76"/>
      <c r="Z76"/>
      <c r="AA76"/>
      <c r="AB76"/>
      <c r="AC76"/>
      <c r="AD76"/>
      <c r="AE76"/>
      <c r="AF76"/>
      <c r="AG76"/>
      <c r="AH76"/>
      <c r="AI76"/>
      <c r="AJ76"/>
      <c r="AK76"/>
      <c r="AL76"/>
      <c r="AM76"/>
      <c r="AN76"/>
      <c r="AO76"/>
    </row>
    <row r="77" spans="1:41" ht="12.75" customHeight="1" hidden="1">
      <c r="A77" s="50" t="s">
        <v>9</v>
      </c>
      <c r="C77" s="140" t="s">
        <v>136</v>
      </c>
      <c r="J77" s="8" t="e">
        <f>IF(#REF!&lt;&gt;0,LOOKUP('[1]Tonnage Yr1'!D74,'[1]Price List'!$A$5:$A$78,'[1]Price List'!$C$5:$C$78),0)</f>
        <v>#REF!</v>
      </c>
      <c r="K77" s="8"/>
      <c r="L77" s="8"/>
      <c r="M77" s="8"/>
      <c r="N77" s="4"/>
      <c r="O77"/>
      <c r="P77"/>
      <c r="Q77"/>
      <c r="R77"/>
      <c r="S77"/>
      <c r="T77"/>
      <c r="U77"/>
      <c r="V77"/>
      <c r="W77"/>
      <c r="X77"/>
      <c r="Y77"/>
      <c r="Z77"/>
      <c r="AA77"/>
      <c r="AB77"/>
      <c r="AC77"/>
      <c r="AD77"/>
      <c r="AE77"/>
      <c r="AF77"/>
      <c r="AG77"/>
      <c r="AH77"/>
      <c r="AI77"/>
      <c r="AJ77"/>
      <c r="AK77"/>
      <c r="AL77"/>
      <c r="AM77"/>
      <c r="AN77"/>
      <c r="AO77"/>
    </row>
    <row r="78" spans="1:41" ht="12.75" customHeight="1" hidden="1">
      <c r="A78" s="50" t="s">
        <v>68</v>
      </c>
      <c r="C78" s="140" t="s">
        <v>137</v>
      </c>
      <c r="J78" s="8" t="e">
        <f>IF(#REF!&lt;&gt;0,LOOKUP('[1]Tonnage Yr1'!D75,'[1]Price List'!$A$5:$A$78,'[1]Price List'!$C$5:$C$78),0)</f>
        <v>#REF!</v>
      </c>
      <c r="K78" s="8"/>
      <c r="L78" s="8"/>
      <c r="M78" s="8"/>
      <c r="N78" s="4"/>
      <c r="O78"/>
      <c r="P78"/>
      <c r="Q78"/>
      <c r="R78"/>
      <c r="S78"/>
      <c r="T78"/>
      <c r="U78"/>
      <c r="V78"/>
      <c r="W78"/>
      <c r="X78"/>
      <c r="Y78"/>
      <c r="Z78"/>
      <c r="AA78"/>
      <c r="AB78"/>
      <c r="AC78"/>
      <c r="AD78"/>
      <c r="AE78"/>
      <c r="AF78"/>
      <c r="AG78"/>
      <c r="AH78"/>
      <c r="AI78"/>
      <c r="AJ78"/>
      <c r="AK78"/>
      <c r="AL78"/>
      <c r="AM78"/>
      <c r="AN78"/>
      <c r="AO78"/>
    </row>
    <row r="79" spans="1:41" ht="12.75" hidden="1">
      <c r="A79" s="51" t="s">
        <v>69</v>
      </c>
      <c r="C79" s="140" t="s">
        <v>138</v>
      </c>
      <c r="J79" s="8" t="e">
        <f>IF(#REF!&lt;&gt;0,LOOKUP('[1]Tonnage Yr1'!D76,'[1]Price List'!$A$5:$A$78,'[1]Price List'!$C$5:$C$78),0)</f>
        <v>#REF!</v>
      </c>
      <c r="K79" s="8"/>
      <c r="L79" s="8"/>
      <c r="M79" s="8"/>
      <c r="N79" s="4"/>
      <c r="O79"/>
      <c r="P79"/>
      <c r="Q79"/>
      <c r="R79"/>
      <c r="S79"/>
      <c r="T79"/>
      <c r="U79"/>
      <c r="V79"/>
      <c r="W79"/>
      <c r="X79"/>
      <c r="Y79"/>
      <c r="Z79"/>
      <c r="AA79"/>
      <c r="AB79"/>
      <c r="AC79"/>
      <c r="AD79"/>
      <c r="AE79"/>
      <c r="AF79"/>
      <c r="AG79"/>
      <c r="AH79"/>
      <c r="AI79"/>
      <c r="AJ79"/>
      <c r="AK79"/>
      <c r="AL79"/>
      <c r="AM79"/>
      <c r="AN79"/>
      <c r="AO79"/>
    </row>
    <row r="80" spans="1:41" ht="12.75" hidden="1">
      <c r="A80" s="50" t="s">
        <v>11</v>
      </c>
      <c r="C80" s="140" t="s">
        <v>139</v>
      </c>
      <c r="J80" s="8" t="e">
        <f>IF(#REF!&lt;&gt;0,LOOKUP('[1]Tonnage Yr1'!D77,'[1]Price List'!$A$5:$A$78,'[1]Price List'!$C$5:$C$78),0)</f>
        <v>#REF!</v>
      </c>
      <c r="K80" s="8"/>
      <c r="L80" s="8"/>
      <c r="M80" s="8"/>
      <c r="N80" s="4"/>
      <c r="O80"/>
      <c r="P80"/>
      <c r="Q80"/>
      <c r="R80"/>
      <c r="S80"/>
      <c r="T80"/>
      <c r="U80"/>
      <c r="V80"/>
      <c r="W80"/>
      <c r="X80"/>
      <c r="Y80"/>
      <c r="Z80"/>
      <c r="AA80"/>
      <c r="AB80"/>
      <c r="AC80"/>
      <c r="AD80"/>
      <c r="AE80"/>
      <c r="AF80"/>
      <c r="AG80"/>
      <c r="AH80"/>
      <c r="AI80"/>
      <c r="AJ80"/>
      <c r="AK80"/>
      <c r="AL80"/>
      <c r="AM80"/>
      <c r="AN80"/>
      <c r="AO80"/>
    </row>
    <row r="81" spans="1:41" ht="12.75" hidden="1">
      <c r="A81" s="50" t="s">
        <v>12</v>
      </c>
      <c r="B81" s="57"/>
      <c r="J81" s="8" t="e">
        <f>IF(#REF!&lt;&gt;0,LOOKUP('[1]Tonnage Yr1'!D78,'[1]Price List'!$A$5:$A$78,'[1]Price List'!$C$5:$C$78),0)</f>
        <v>#REF!</v>
      </c>
      <c r="K81" s="8"/>
      <c r="L81" s="8"/>
      <c r="M81" s="8"/>
      <c r="N81" s="4"/>
      <c r="O81"/>
      <c r="P81"/>
      <c r="Q81"/>
      <c r="R81"/>
      <c r="S81"/>
      <c r="T81"/>
      <c r="U81"/>
      <c r="V81"/>
      <c r="W81"/>
      <c r="X81"/>
      <c r="Y81"/>
      <c r="Z81"/>
      <c r="AA81"/>
      <c r="AB81"/>
      <c r="AC81"/>
      <c r="AD81"/>
      <c r="AE81"/>
      <c r="AF81"/>
      <c r="AG81"/>
      <c r="AH81"/>
      <c r="AI81"/>
      <c r="AJ81"/>
      <c r="AK81"/>
      <c r="AL81"/>
      <c r="AM81"/>
      <c r="AN81"/>
      <c r="AO81"/>
    </row>
    <row r="82" spans="1:41" ht="12.75" hidden="1">
      <c r="A82" s="50" t="s">
        <v>70</v>
      </c>
      <c r="B82" s="56"/>
      <c r="J82" s="8" t="e">
        <f>IF(#REF!&lt;&gt;0,LOOKUP('[1]Tonnage Yr1'!D79,'[1]Price List'!$A$5:$A$78,'[1]Price List'!$C$5:$C$78),0)</f>
        <v>#REF!</v>
      </c>
      <c r="K82" s="8"/>
      <c r="L82" s="8"/>
      <c r="M82" s="8"/>
      <c r="N82" s="4"/>
      <c r="O82"/>
      <c r="P82"/>
      <c r="Q82"/>
      <c r="R82"/>
      <c r="S82"/>
      <c r="T82"/>
      <c r="U82"/>
      <c r="V82"/>
      <c r="W82"/>
      <c r="X82"/>
      <c r="Y82"/>
      <c r="Z82"/>
      <c r="AA82"/>
      <c r="AB82"/>
      <c r="AC82"/>
      <c r="AD82"/>
      <c r="AE82"/>
      <c r="AF82"/>
      <c r="AG82"/>
      <c r="AH82"/>
      <c r="AI82"/>
      <c r="AJ82"/>
      <c r="AK82"/>
      <c r="AL82"/>
      <c r="AM82"/>
      <c r="AN82"/>
      <c r="AO82"/>
    </row>
    <row r="83" spans="1:41" ht="12.75" hidden="1">
      <c r="A83" s="50" t="s">
        <v>71</v>
      </c>
      <c r="B83" s="56"/>
      <c r="J83" s="8" t="e">
        <f>IF(#REF!&lt;&gt;0,LOOKUP('[1]Tonnage Yr1'!D80,'[1]Price List'!$A$5:$A$78,'[1]Price List'!$C$5:$C$78),0)</f>
        <v>#REF!</v>
      </c>
      <c r="K83" s="8"/>
      <c r="L83" s="8"/>
      <c r="M83" s="8"/>
      <c r="N83" s="4"/>
      <c r="O83"/>
      <c r="P83"/>
      <c r="Q83"/>
      <c r="R83"/>
      <c r="S83"/>
      <c r="T83"/>
      <c r="U83"/>
      <c r="V83"/>
      <c r="W83"/>
      <c r="X83"/>
      <c r="Y83"/>
      <c r="Z83"/>
      <c r="AA83"/>
      <c r="AB83"/>
      <c r="AC83"/>
      <c r="AD83"/>
      <c r="AE83"/>
      <c r="AF83"/>
      <c r="AG83"/>
      <c r="AH83"/>
      <c r="AI83"/>
      <c r="AJ83"/>
      <c r="AK83"/>
      <c r="AL83"/>
      <c r="AM83"/>
      <c r="AN83"/>
      <c r="AO83"/>
    </row>
    <row r="84" spans="1:41" ht="12.75" hidden="1">
      <c r="A84" s="50" t="s">
        <v>14</v>
      </c>
      <c r="B84" s="56"/>
      <c r="C84" s="56"/>
      <c r="J84" s="8" t="e">
        <f>IF(#REF!&lt;&gt;0,LOOKUP('[1]Tonnage Yr1'!D81,'[1]Price List'!$A$5:$A$78,'[1]Price List'!$C$5:$C$78),0)</f>
        <v>#REF!</v>
      </c>
      <c r="K84" s="8"/>
      <c r="L84" s="8"/>
      <c r="M84" s="8"/>
      <c r="N84" s="4"/>
      <c r="O84"/>
      <c r="P84"/>
      <c r="Q84"/>
      <c r="R84"/>
      <c r="S84"/>
      <c r="T84"/>
      <c r="U84"/>
      <c r="V84"/>
      <c r="W84"/>
      <c r="X84"/>
      <c r="Y84"/>
      <c r="Z84"/>
      <c r="AA84"/>
      <c r="AB84"/>
      <c r="AC84"/>
      <c r="AD84"/>
      <c r="AE84"/>
      <c r="AF84"/>
      <c r="AG84"/>
      <c r="AH84"/>
      <c r="AI84"/>
      <c r="AJ84"/>
      <c r="AK84"/>
      <c r="AL84"/>
      <c r="AM84"/>
      <c r="AN84"/>
      <c r="AO84"/>
    </row>
    <row r="85" spans="1:41" ht="12.75" hidden="1">
      <c r="A85" s="50" t="s">
        <v>72</v>
      </c>
      <c r="B85" s="54"/>
      <c r="J85" s="8" t="e">
        <f>IF(#REF!&lt;&gt;0,LOOKUP('[1]Tonnage Yr1'!D82,'[1]Price List'!$A$5:$A$78,'[1]Price List'!$C$5:$C$78),0)</f>
        <v>#REF!</v>
      </c>
      <c r="K85" s="8"/>
      <c r="L85" s="8"/>
      <c r="M85" s="8"/>
      <c r="N85" s="4"/>
      <c r="O85"/>
      <c r="P85"/>
      <c r="Q85"/>
      <c r="R85"/>
      <c r="S85"/>
      <c r="T85"/>
      <c r="U85"/>
      <c r="V85"/>
      <c r="W85"/>
      <c r="X85"/>
      <c r="Y85"/>
      <c r="Z85"/>
      <c r="AA85"/>
      <c r="AB85"/>
      <c r="AC85"/>
      <c r="AD85"/>
      <c r="AE85"/>
      <c r="AF85"/>
      <c r="AG85"/>
      <c r="AH85"/>
      <c r="AI85"/>
      <c r="AJ85"/>
      <c r="AK85"/>
      <c r="AL85"/>
      <c r="AM85"/>
      <c r="AN85"/>
      <c r="AO85"/>
    </row>
    <row r="86" spans="1:41" ht="12.75" hidden="1">
      <c r="A86" s="50" t="s">
        <v>73</v>
      </c>
      <c r="B86" s="54"/>
      <c r="J86" s="8" t="e">
        <f>IF(#REF!&lt;&gt;0,LOOKUP('[1]Tonnage Yr1'!D83,'[1]Price List'!$A$5:$A$78,'[1]Price List'!$C$5:$C$78),0)</f>
        <v>#REF!</v>
      </c>
      <c r="K86" s="8"/>
      <c r="L86" s="8"/>
      <c r="M86" s="8"/>
      <c r="N86" s="4"/>
      <c r="O86"/>
      <c r="P86"/>
      <c r="Q86"/>
      <c r="R86"/>
      <c r="S86"/>
      <c r="T86"/>
      <c r="U86"/>
      <c r="V86"/>
      <c r="W86"/>
      <c r="X86"/>
      <c r="Y86"/>
      <c r="Z86"/>
      <c r="AA86"/>
      <c r="AB86"/>
      <c r="AC86"/>
      <c r="AD86"/>
      <c r="AE86"/>
      <c r="AF86"/>
      <c r="AG86"/>
      <c r="AH86"/>
      <c r="AI86"/>
      <c r="AJ86"/>
      <c r="AK86"/>
      <c r="AL86"/>
      <c r="AM86"/>
      <c r="AN86"/>
      <c r="AO86"/>
    </row>
    <row r="87" spans="1:41" ht="12.75" hidden="1">
      <c r="A87" s="50" t="s">
        <v>74</v>
      </c>
      <c r="B87" s="54"/>
      <c r="J87" s="8" t="e">
        <f>IF(#REF!&lt;&gt;0,LOOKUP('[1]Tonnage Yr1'!D84,'[1]Price List'!$A$5:$A$78,'[1]Price List'!$C$5:$C$78),0)</f>
        <v>#REF!</v>
      </c>
      <c r="K87" s="8"/>
      <c r="L87" s="8"/>
      <c r="M87" s="8"/>
      <c r="N87" s="4"/>
      <c r="O87"/>
      <c r="P87"/>
      <c r="Q87"/>
      <c r="R87"/>
      <c r="S87"/>
      <c r="T87"/>
      <c r="U87"/>
      <c r="V87"/>
      <c r="W87"/>
      <c r="X87"/>
      <c r="Y87"/>
      <c r="Z87"/>
      <c r="AA87"/>
      <c r="AB87"/>
      <c r="AC87"/>
      <c r="AD87"/>
      <c r="AE87"/>
      <c r="AF87"/>
      <c r="AG87"/>
      <c r="AH87"/>
      <c r="AI87"/>
      <c r="AJ87"/>
      <c r="AK87"/>
      <c r="AL87"/>
      <c r="AM87"/>
      <c r="AN87"/>
      <c r="AO87"/>
    </row>
    <row r="88" spans="1:41" ht="12.75" hidden="1">
      <c r="A88" s="50" t="s">
        <v>142</v>
      </c>
      <c r="B88" s="54"/>
      <c r="J88" s="8" t="e">
        <f>IF(#REF!&lt;&gt;0,LOOKUP('[1]Tonnage Yr1'!D85,'[1]Price List'!$A$5:$A$78,'[1]Price List'!$C$5:$C$78),0)</f>
        <v>#REF!</v>
      </c>
      <c r="K88" s="8"/>
      <c r="L88" s="8"/>
      <c r="M88" s="8"/>
      <c r="N88" s="4"/>
      <c r="O88"/>
      <c r="P88"/>
      <c r="Q88"/>
      <c r="R88"/>
      <c r="S88"/>
      <c r="T88"/>
      <c r="U88"/>
      <c r="V88"/>
      <c r="W88"/>
      <c r="X88"/>
      <c r="Y88"/>
      <c r="Z88"/>
      <c r="AA88"/>
      <c r="AB88"/>
      <c r="AC88"/>
      <c r="AD88"/>
      <c r="AE88"/>
      <c r="AF88"/>
      <c r="AG88"/>
      <c r="AH88"/>
      <c r="AI88"/>
      <c r="AJ88"/>
      <c r="AK88"/>
      <c r="AL88"/>
      <c r="AM88"/>
      <c r="AN88"/>
      <c r="AO88"/>
    </row>
    <row r="89" spans="1:41" ht="12.75" hidden="1">
      <c r="A89" s="50" t="s">
        <v>143</v>
      </c>
      <c r="B89" s="54"/>
      <c r="J89" s="8" t="e">
        <f>IF(#REF!&lt;&gt;0,LOOKUP('[1]Tonnage Yr1'!D86,'[1]Price List'!$A$5:$A$78,'[1]Price List'!$C$5:$C$78),0)</f>
        <v>#REF!</v>
      </c>
      <c r="K89" s="8"/>
      <c r="L89" s="8"/>
      <c r="M89" s="8"/>
      <c r="N89" s="4"/>
      <c r="O89"/>
      <c r="P89"/>
      <c r="Q89"/>
      <c r="R89"/>
      <c r="S89"/>
      <c r="T89"/>
      <c r="U89"/>
      <c r="V89"/>
      <c r="W89"/>
      <c r="X89"/>
      <c r="Y89"/>
      <c r="Z89"/>
      <c r="AA89"/>
      <c r="AB89"/>
      <c r="AC89"/>
      <c r="AD89"/>
      <c r="AE89"/>
      <c r="AF89"/>
      <c r="AG89"/>
      <c r="AH89"/>
      <c r="AI89"/>
      <c r="AJ89"/>
      <c r="AK89"/>
      <c r="AL89"/>
      <c r="AM89"/>
      <c r="AN89"/>
      <c r="AO89"/>
    </row>
    <row r="90" spans="1:41" ht="12.75" hidden="1">
      <c r="A90" s="50" t="s">
        <v>15</v>
      </c>
      <c r="B90" s="54"/>
      <c r="J90" s="8" t="e">
        <f>IF(#REF!&lt;&gt;0,LOOKUP('[1]Tonnage Yr1'!D87,'[1]Price List'!$A$5:$A$78,'[1]Price List'!$C$5:$C$78),0)</f>
        <v>#REF!</v>
      </c>
      <c r="K90" s="8"/>
      <c r="L90" s="8"/>
      <c r="M90" s="8"/>
      <c r="N90" s="4"/>
      <c r="O90"/>
      <c r="P90"/>
      <c r="Q90"/>
      <c r="R90"/>
      <c r="S90"/>
      <c r="T90"/>
      <c r="U90"/>
      <c r="V90"/>
      <c r="W90"/>
      <c r="X90"/>
      <c r="Y90"/>
      <c r="Z90"/>
      <c r="AA90"/>
      <c r="AB90"/>
      <c r="AC90"/>
      <c r="AD90"/>
      <c r="AE90"/>
      <c r="AF90"/>
      <c r="AG90"/>
      <c r="AH90"/>
      <c r="AI90"/>
      <c r="AJ90"/>
      <c r="AK90"/>
      <c r="AL90"/>
      <c r="AM90"/>
      <c r="AN90"/>
      <c r="AO90"/>
    </row>
    <row r="91" spans="1:41" ht="12.75" hidden="1">
      <c r="A91" s="50" t="s">
        <v>16</v>
      </c>
      <c r="J91" s="8" t="e">
        <f>IF(#REF!&lt;&gt;0,LOOKUP('[1]Tonnage Yr1'!D88,'[1]Price List'!$A$5:$A$78,'[1]Price List'!$C$5:$C$78),0)</f>
        <v>#REF!</v>
      </c>
      <c r="K91" s="8"/>
      <c r="L91" s="8"/>
      <c r="M91" s="8"/>
      <c r="N91" s="4"/>
      <c r="O91"/>
      <c r="P91"/>
      <c r="Q91"/>
      <c r="R91"/>
      <c r="S91"/>
      <c r="T91"/>
      <c r="U91"/>
      <c r="V91"/>
      <c r="W91"/>
      <c r="X91"/>
      <c r="Y91"/>
      <c r="Z91"/>
      <c r="AA91"/>
      <c r="AB91"/>
      <c r="AC91"/>
      <c r="AD91"/>
      <c r="AE91"/>
      <c r="AF91"/>
      <c r="AG91"/>
      <c r="AH91"/>
      <c r="AI91"/>
      <c r="AJ91"/>
      <c r="AK91"/>
      <c r="AL91"/>
      <c r="AM91"/>
      <c r="AN91"/>
      <c r="AO91"/>
    </row>
    <row r="92" spans="1:41" ht="12.75" hidden="1">
      <c r="A92" s="50" t="s">
        <v>17</v>
      </c>
      <c r="J92" s="8" t="e">
        <f>IF(#REF!&lt;&gt;0,LOOKUP('[1]Tonnage Yr1'!D89,'[1]Price List'!$A$5:$A$78,'[1]Price List'!$C$5:$C$78),0)</f>
        <v>#REF!</v>
      </c>
      <c r="K92" s="8"/>
      <c r="L92" s="8"/>
      <c r="M92" s="8"/>
      <c r="N92" s="4"/>
      <c r="O92"/>
      <c r="P92"/>
      <c r="Q92"/>
      <c r="R92"/>
      <c r="S92"/>
      <c r="T92"/>
      <c r="U92"/>
      <c r="V92"/>
      <c r="W92"/>
      <c r="X92"/>
      <c r="Y92"/>
      <c r="Z92"/>
      <c r="AA92"/>
      <c r="AB92"/>
      <c r="AC92"/>
      <c r="AD92"/>
      <c r="AE92"/>
      <c r="AF92"/>
      <c r="AG92"/>
      <c r="AH92"/>
      <c r="AI92"/>
      <c r="AJ92"/>
      <c r="AK92"/>
      <c r="AL92"/>
      <c r="AM92"/>
      <c r="AN92"/>
      <c r="AO92"/>
    </row>
    <row r="93" spans="1:41" ht="12.75" hidden="1">
      <c r="A93" s="50" t="s">
        <v>149</v>
      </c>
      <c r="J93" s="8"/>
      <c r="K93" s="8"/>
      <c r="L93" s="8"/>
      <c r="M93" s="8"/>
      <c r="N93" s="4"/>
      <c r="O93"/>
      <c r="P93"/>
      <c r="Q93"/>
      <c r="R93"/>
      <c r="S93"/>
      <c r="T93"/>
      <c r="U93"/>
      <c r="V93"/>
      <c r="W93"/>
      <c r="X93"/>
      <c r="Y93"/>
      <c r="Z93"/>
      <c r="AA93"/>
      <c r="AB93"/>
      <c r="AC93"/>
      <c r="AD93"/>
      <c r="AE93"/>
      <c r="AF93"/>
      <c r="AG93"/>
      <c r="AH93"/>
      <c r="AI93"/>
      <c r="AJ93"/>
      <c r="AK93"/>
      <c r="AL93"/>
      <c r="AM93"/>
      <c r="AN93"/>
      <c r="AO93"/>
    </row>
    <row r="94" spans="1:41" ht="12.75" hidden="1">
      <c r="A94" s="50" t="s">
        <v>57</v>
      </c>
      <c r="J94" s="8" t="e">
        <f>IF(#REF!&lt;&gt;0,LOOKUP('[1]Tonnage Yr1'!D91,'[1]Price List'!$A$5:$A$78,'[1]Price List'!$C$5:$C$78),0)</f>
        <v>#REF!</v>
      </c>
      <c r="K94" s="8"/>
      <c r="L94" s="8"/>
      <c r="M94" s="8"/>
      <c r="N94" s="4"/>
      <c r="O94"/>
      <c r="P94"/>
      <c r="Q94"/>
      <c r="R94"/>
      <c r="S94"/>
      <c r="T94"/>
      <c r="U94"/>
      <c r="V94"/>
      <c r="W94"/>
      <c r="X94"/>
      <c r="Y94"/>
      <c r="Z94"/>
      <c r="AA94"/>
      <c r="AB94"/>
      <c r="AC94"/>
      <c r="AD94"/>
      <c r="AE94"/>
      <c r="AF94"/>
      <c r="AG94"/>
      <c r="AH94"/>
      <c r="AI94"/>
      <c r="AJ94"/>
      <c r="AK94"/>
      <c r="AL94"/>
      <c r="AM94"/>
      <c r="AN94"/>
      <c r="AO94"/>
    </row>
    <row r="95" spans="1:41" ht="12.75" hidden="1">
      <c r="A95" s="50" t="s">
        <v>18</v>
      </c>
      <c r="J95" s="8" t="e">
        <f>IF(#REF!&lt;&gt;0,LOOKUP('[1]Tonnage Yr1'!D92,'[1]Price List'!$A$5:$A$78,'[1]Price List'!$C$5:$C$78),0)</f>
        <v>#REF!</v>
      </c>
      <c r="K95" s="8"/>
      <c r="L95" s="8"/>
      <c r="M95" s="8"/>
      <c r="N95" s="4"/>
      <c r="O95"/>
      <c r="P95"/>
      <c r="Q95"/>
      <c r="R95"/>
      <c r="S95"/>
      <c r="T95"/>
      <c r="U95"/>
      <c r="V95"/>
      <c r="W95"/>
      <c r="X95"/>
      <c r="Y95"/>
      <c r="Z95"/>
      <c r="AA95"/>
      <c r="AB95"/>
      <c r="AC95"/>
      <c r="AD95"/>
      <c r="AE95"/>
      <c r="AF95"/>
      <c r="AG95"/>
      <c r="AH95"/>
      <c r="AI95"/>
      <c r="AJ95"/>
      <c r="AK95"/>
      <c r="AL95"/>
      <c r="AM95"/>
      <c r="AN95"/>
      <c r="AO95"/>
    </row>
    <row r="96" spans="1:41" ht="12.75" hidden="1">
      <c r="A96" s="50" t="s">
        <v>19</v>
      </c>
      <c r="J96" s="8" t="e">
        <f>IF(#REF!&lt;&gt;0,LOOKUP('[1]Tonnage Yr1'!D93,'[1]Price List'!$A$5:$A$78,'[1]Price List'!$C$5:$C$78),0)</f>
        <v>#REF!</v>
      </c>
      <c r="K96" s="8"/>
      <c r="L96" s="8"/>
      <c r="M96" s="8"/>
      <c r="N96" s="4"/>
      <c r="O96"/>
      <c r="P96"/>
      <c r="Q96"/>
      <c r="R96"/>
      <c r="S96"/>
      <c r="T96"/>
      <c r="U96"/>
      <c r="V96"/>
      <c r="W96"/>
      <c r="X96"/>
      <c r="Y96"/>
      <c r="Z96"/>
      <c r="AA96"/>
      <c r="AB96"/>
      <c r="AC96"/>
      <c r="AD96"/>
      <c r="AE96"/>
      <c r="AF96"/>
      <c r="AG96"/>
      <c r="AH96"/>
      <c r="AI96"/>
      <c r="AJ96"/>
      <c r="AK96"/>
      <c r="AL96"/>
      <c r="AM96"/>
      <c r="AN96"/>
      <c r="AO96"/>
    </row>
    <row r="97" spans="1:41" ht="12.75" hidden="1">
      <c r="A97" s="50" t="s">
        <v>20</v>
      </c>
      <c r="J97" s="8" t="e">
        <f>IF(#REF!&lt;&gt;0,LOOKUP('[1]Tonnage Yr1'!D94,'[1]Price List'!$A$5:$A$78,'[1]Price List'!$C$5:$C$78),0)</f>
        <v>#REF!</v>
      </c>
      <c r="K97" s="8"/>
      <c r="L97" s="8"/>
      <c r="M97" s="8"/>
      <c r="N97" s="4"/>
      <c r="O97"/>
      <c r="P97"/>
      <c r="Q97"/>
      <c r="R97"/>
      <c r="S97"/>
      <c r="T97"/>
      <c r="U97"/>
      <c r="V97"/>
      <c r="W97"/>
      <c r="X97"/>
      <c r="Y97"/>
      <c r="Z97"/>
      <c r="AA97"/>
      <c r="AB97"/>
      <c r="AC97"/>
      <c r="AD97"/>
      <c r="AE97"/>
      <c r="AF97"/>
      <c r="AG97"/>
      <c r="AH97"/>
      <c r="AI97"/>
      <c r="AJ97"/>
      <c r="AK97"/>
      <c r="AL97"/>
      <c r="AM97"/>
      <c r="AN97"/>
      <c r="AO97"/>
    </row>
    <row r="98" spans="1:41" ht="12.75" hidden="1">
      <c r="A98" s="50" t="s">
        <v>21</v>
      </c>
      <c r="J98" s="8" t="e">
        <f>IF(#REF!&lt;&gt;0,LOOKUP('[1]Tonnage Yr1'!D95,'[1]Price List'!$A$5:$A$78,'[1]Price List'!$C$5:$C$78),0)</f>
        <v>#REF!</v>
      </c>
      <c r="K98" s="8"/>
      <c r="L98" s="8"/>
      <c r="M98" s="8"/>
      <c r="N98" s="4"/>
      <c r="O98"/>
      <c r="P98"/>
      <c r="Q98"/>
      <c r="R98"/>
      <c r="S98"/>
      <c r="T98"/>
      <c r="U98"/>
      <c r="V98"/>
      <c r="W98"/>
      <c r="X98"/>
      <c r="Y98"/>
      <c r="Z98"/>
      <c r="AA98"/>
      <c r="AB98"/>
      <c r="AC98"/>
      <c r="AD98"/>
      <c r="AE98"/>
      <c r="AF98"/>
      <c r="AG98"/>
      <c r="AH98"/>
      <c r="AI98"/>
      <c r="AJ98"/>
      <c r="AK98"/>
      <c r="AL98"/>
      <c r="AM98"/>
      <c r="AN98"/>
      <c r="AO98"/>
    </row>
    <row r="99" spans="1:41" ht="12.75" hidden="1">
      <c r="A99" s="50" t="s">
        <v>22</v>
      </c>
      <c r="J99" s="8" t="e">
        <f>IF(#REF!&lt;&gt;0,LOOKUP('[1]Tonnage Yr1'!D96,'[1]Price List'!$A$5:$A$78,'[1]Price List'!$C$5:$C$78),0)</f>
        <v>#REF!</v>
      </c>
      <c r="K99" s="8"/>
      <c r="L99" s="8"/>
      <c r="M99" s="8"/>
      <c r="N99" s="4"/>
      <c r="O99"/>
      <c r="P99"/>
      <c r="Q99"/>
      <c r="R99"/>
      <c r="S99"/>
      <c r="T99"/>
      <c r="U99"/>
      <c r="V99"/>
      <c r="W99"/>
      <c r="X99"/>
      <c r="Y99"/>
      <c r="Z99"/>
      <c r="AA99"/>
      <c r="AB99"/>
      <c r="AC99"/>
      <c r="AD99"/>
      <c r="AE99"/>
      <c r="AF99"/>
      <c r="AG99"/>
      <c r="AH99"/>
      <c r="AI99"/>
      <c r="AJ99"/>
      <c r="AK99"/>
      <c r="AL99"/>
      <c r="AM99"/>
      <c r="AN99"/>
      <c r="AO99"/>
    </row>
    <row r="100" spans="1:41" ht="12.75" hidden="1">
      <c r="A100" s="50" t="s">
        <v>23</v>
      </c>
      <c r="J100" s="8" t="e">
        <f>IF(#REF!&lt;&gt;0,LOOKUP('[1]Tonnage Yr1'!D97,'[1]Price List'!$A$5:$A$78,'[1]Price List'!$C$5:$C$78),0)</f>
        <v>#REF!</v>
      </c>
      <c r="K100" s="8"/>
      <c r="L100" s="8"/>
      <c r="M100" s="8"/>
      <c r="N100" s="4"/>
      <c r="O100"/>
      <c r="P100"/>
      <c r="Q100"/>
      <c r="R100"/>
      <c r="S100"/>
      <c r="T100"/>
      <c r="U100"/>
      <c r="V100"/>
      <c r="W100"/>
      <c r="X100"/>
      <c r="Y100"/>
      <c r="Z100"/>
      <c r="AA100"/>
      <c r="AB100"/>
      <c r="AC100"/>
      <c r="AD100"/>
      <c r="AE100"/>
      <c r="AF100"/>
      <c r="AG100"/>
      <c r="AH100"/>
      <c r="AI100"/>
      <c r="AJ100"/>
      <c r="AK100"/>
      <c r="AL100"/>
      <c r="AM100"/>
      <c r="AN100"/>
      <c r="AO100"/>
    </row>
    <row r="101" spans="1:41" ht="12.75" hidden="1">
      <c r="A101" s="50" t="s">
        <v>24</v>
      </c>
      <c r="J101" s="8" t="e">
        <f>IF(#REF!&lt;&gt;0,LOOKUP('[1]Tonnage Yr1'!D98,'[1]Price List'!$A$5:$A$78,'[1]Price List'!$C$5:$C$78),0)</f>
        <v>#REF!</v>
      </c>
      <c r="K101" s="8"/>
      <c r="L101" s="8"/>
      <c r="M101" s="8"/>
      <c r="N101" s="4"/>
      <c r="O101"/>
      <c r="P101"/>
      <c r="Q101"/>
      <c r="R101"/>
      <c r="S101"/>
      <c r="T101"/>
      <c r="U101"/>
      <c r="V101"/>
      <c r="W101"/>
      <c r="X101"/>
      <c r="Y101"/>
      <c r="Z101"/>
      <c r="AA101"/>
      <c r="AB101"/>
      <c r="AC101"/>
      <c r="AD101"/>
      <c r="AE101"/>
      <c r="AF101"/>
      <c r="AG101"/>
      <c r="AH101"/>
      <c r="AI101"/>
      <c r="AJ101"/>
      <c r="AK101"/>
      <c r="AL101"/>
      <c r="AM101"/>
      <c r="AN101"/>
      <c r="AO101"/>
    </row>
    <row r="102" spans="1:41" ht="12.75" hidden="1">
      <c r="A102" s="50" t="s">
        <v>76</v>
      </c>
      <c r="J102" s="8" t="e">
        <f>IF(#REF!&lt;&gt;0,LOOKUP('[1]Tonnage Yr1'!D99,'[1]Price List'!$A$5:$A$78,'[1]Price List'!$C$5:$C$78),0)</f>
        <v>#REF!</v>
      </c>
      <c r="K102" s="8"/>
      <c r="L102" s="8"/>
      <c r="M102" s="8"/>
      <c r="N102" s="4"/>
      <c r="O102"/>
      <c r="P102"/>
      <c r="Q102"/>
      <c r="R102"/>
      <c r="S102"/>
      <c r="T102"/>
      <c r="U102"/>
      <c r="V102"/>
      <c r="W102"/>
      <c r="X102"/>
      <c r="Y102"/>
      <c r="Z102"/>
      <c r="AA102"/>
      <c r="AB102"/>
      <c r="AC102"/>
      <c r="AD102"/>
      <c r="AE102"/>
      <c r="AF102"/>
      <c r="AG102"/>
      <c r="AH102"/>
      <c r="AI102"/>
      <c r="AJ102"/>
      <c r="AK102"/>
      <c r="AL102"/>
      <c r="AM102"/>
      <c r="AN102"/>
      <c r="AO102"/>
    </row>
    <row r="103" spans="1:41" ht="12.75" hidden="1">
      <c r="A103" s="50" t="s">
        <v>25</v>
      </c>
      <c r="J103" s="8" t="e">
        <f>IF(#REF!&lt;&gt;0,LOOKUP('[1]Tonnage Yr1'!D100,'[1]Price List'!$A$5:$A$78,'[1]Price List'!$C$5:$C$78),0)</f>
        <v>#REF!</v>
      </c>
      <c r="K103" s="8"/>
      <c r="L103" s="8"/>
      <c r="M103" s="8"/>
      <c r="N103" s="4"/>
      <c r="O103"/>
      <c r="P103"/>
      <c r="Q103"/>
      <c r="R103"/>
      <c r="S103"/>
      <c r="T103"/>
      <c r="U103"/>
      <c r="V103"/>
      <c r="W103"/>
      <c r="X103"/>
      <c r="Y103"/>
      <c r="Z103"/>
      <c r="AA103"/>
      <c r="AB103"/>
      <c r="AC103"/>
      <c r="AD103"/>
      <c r="AE103"/>
      <c r="AF103"/>
      <c r="AG103"/>
      <c r="AH103"/>
      <c r="AI103"/>
      <c r="AJ103"/>
      <c r="AK103"/>
      <c r="AL103"/>
      <c r="AM103"/>
      <c r="AN103"/>
      <c r="AO103"/>
    </row>
    <row r="104" spans="1:41" ht="12.75" hidden="1">
      <c r="A104" s="50" t="s">
        <v>55</v>
      </c>
      <c r="J104" s="8" t="e">
        <f>IF(#REF!&lt;&gt;0,LOOKUP('[1]Tonnage Yr1'!D101,'[1]Price List'!$A$5:$A$78,'[1]Price List'!$C$5:$C$78),0)</f>
        <v>#REF!</v>
      </c>
      <c r="K104" s="8"/>
      <c r="L104" s="8"/>
      <c r="M104" s="8"/>
      <c r="N104" s="4"/>
      <c r="O104"/>
      <c r="P104"/>
      <c r="Q104"/>
      <c r="R104"/>
      <c r="S104"/>
      <c r="T104"/>
      <c r="U104"/>
      <c r="V104"/>
      <c r="W104"/>
      <c r="X104"/>
      <c r="Y104"/>
      <c r="Z104"/>
      <c r="AA104"/>
      <c r="AB104"/>
      <c r="AC104"/>
      <c r="AD104"/>
      <c r="AE104"/>
      <c r="AF104"/>
      <c r="AG104"/>
      <c r="AH104"/>
      <c r="AI104"/>
      <c r="AJ104"/>
      <c r="AK104"/>
      <c r="AL104"/>
      <c r="AM104"/>
      <c r="AN104"/>
      <c r="AO104"/>
    </row>
    <row r="105" spans="1:41" ht="12.75" hidden="1">
      <c r="A105" s="50" t="s">
        <v>77</v>
      </c>
      <c r="J105" s="8" t="e">
        <f>IF(#REF!&lt;&gt;0,LOOKUP('[1]Tonnage Yr1'!D102,'[1]Price List'!$A$5:$A$78,'[1]Price List'!$C$5:$C$78),0)</f>
        <v>#REF!</v>
      </c>
      <c r="K105" s="8"/>
      <c r="L105" s="8"/>
      <c r="M105" s="8"/>
      <c r="N105" s="4"/>
      <c r="O105"/>
      <c r="P105"/>
      <c r="Q105"/>
      <c r="R105"/>
      <c r="S105"/>
      <c r="T105"/>
      <c r="U105"/>
      <c r="V105"/>
      <c r="W105"/>
      <c r="X105"/>
      <c r="Y105"/>
      <c r="Z105"/>
      <c r="AA105"/>
      <c r="AB105"/>
      <c r="AC105"/>
      <c r="AD105"/>
      <c r="AE105"/>
      <c r="AF105"/>
      <c r="AG105"/>
      <c r="AH105"/>
      <c r="AI105"/>
      <c r="AJ105"/>
      <c r="AK105"/>
      <c r="AL105"/>
      <c r="AM105"/>
      <c r="AN105"/>
      <c r="AO105"/>
    </row>
    <row r="106" spans="1:41" ht="12.75" hidden="1">
      <c r="A106" s="50" t="s">
        <v>26</v>
      </c>
      <c r="J106" s="8" t="e">
        <f>IF(#REF!&lt;&gt;0,LOOKUP('[1]Tonnage Yr1'!D103,'[1]Price List'!$A$5:$A$78,'[1]Price List'!$C$5:$C$78),0)</f>
        <v>#REF!</v>
      </c>
      <c r="K106" s="8"/>
      <c r="L106" s="8"/>
      <c r="M106" s="8"/>
      <c r="N106" s="4"/>
      <c r="O106"/>
      <c r="P106"/>
      <c r="Q106"/>
      <c r="R106"/>
      <c r="S106"/>
      <c r="T106"/>
      <c r="U106"/>
      <c r="V106"/>
      <c r="W106"/>
      <c r="X106"/>
      <c r="Y106"/>
      <c r="Z106"/>
      <c r="AA106"/>
      <c r="AB106"/>
      <c r="AC106"/>
      <c r="AD106"/>
      <c r="AE106"/>
      <c r="AF106"/>
      <c r="AG106"/>
      <c r="AH106"/>
      <c r="AI106"/>
      <c r="AJ106"/>
      <c r="AK106"/>
      <c r="AL106"/>
      <c r="AM106"/>
      <c r="AN106"/>
      <c r="AO106"/>
    </row>
    <row r="107" spans="1:41" ht="12.75" hidden="1">
      <c r="A107" s="50" t="s">
        <v>78</v>
      </c>
      <c r="J107" s="8" t="e">
        <f>IF(#REF!&lt;&gt;0,LOOKUP('[1]Tonnage Yr1'!D104,'[1]Price List'!$A$5:$A$78,'[1]Price List'!$C$5:$C$78),0)</f>
        <v>#REF!</v>
      </c>
      <c r="K107" s="8"/>
      <c r="L107" s="8"/>
      <c r="M107" s="8"/>
      <c r="N107" s="4"/>
      <c r="O107"/>
      <c r="P107"/>
      <c r="Q107"/>
      <c r="R107"/>
      <c r="S107"/>
      <c r="T107"/>
      <c r="U107"/>
      <c r="V107"/>
      <c r="W107"/>
      <c r="X107"/>
      <c r="Y107"/>
      <c r="Z107"/>
      <c r="AA107"/>
      <c r="AB107"/>
      <c r="AC107"/>
      <c r="AD107"/>
      <c r="AE107"/>
      <c r="AF107"/>
      <c r="AG107"/>
      <c r="AH107"/>
      <c r="AI107"/>
      <c r="AJ107"/>
      <c r="AK107"/>
      <c r="AL107"/>
      <c r="AM107"/>
      <c r="AN107"/>
      <c r="AO107"/>
    </row>
    <row r="108" spans="1:41" ht="12.75" hidden="1">
      <c r="A108" s="50" t="s">
        <v>79</v>
      </c>
      <c r="J108" s="8" t="e">
        <f>IF(#REF!&lt;&gt;0,LOOKUP('[1]Tonnage Yr1'!D105,'[1]Price List'!$A$5:$A$78,'[1]Price List'!$C$5:$C$78),0)</f>
        <v>#REF!</v>
      </c>
      <c r="K108" s="8"/>
      <c r="L108" s="8"/>
      <c r="M108" s="8"/>
      <c r="N108" s="4"/>
      <c r="O108"/>
      <c r="P108"/>
      <c r="Q108"/>
      <c r="R108"/>
      <c r="S108"/>
      <c r="T108"/>
      <c r="U108"/>
      <c r="V108"/>
      <c r="W108"/>
      <c r="X108"/>
      <c r="Y108"/>
      <c r="Z108"/>
      <c r="AA108"/>
      <c r="AB108"/>
      <c r="AC108"/>
      <c r="AD108"/>
      <c r="AE108"/>
      <c r="AF108"/>
      <c r="AG108"/>
      <c r="AH108"/>
      <c r="AI108"/>
      <c r="AJ108"/>
      <c r="AK108"/>
      <c r="AL108"/>
      <c r="AM108"/>
      <c r="AN108"/>
      <c r="AO108"/>
    </row>
    <row r="109" spans="1:41" ht="12.75" hidden="1">
      <c r="A109" s="50" t="s">
        <v>27</v>
      </c>
      <c r="J109" s="8" t="e">
        <f>IF(#REF!&lt;&gt;0,LOOKUP('[1]Tonnage Yr1'!D106,'[1]Price List'!$A$5:$A$78,'[1]Price List'!$C$5:$C$78),0)</f>
        <v>#REF!</v>
      </c>
      <c r="K109" s="8"/>
      <c r="L109" s="8"/>
      <c r="M109" s="8"/>
      <c r="N109" s="4"/>
      <c r="O109"/>
      <c r="P109"/>
      <c r="Q109"/>
      <c r="R109"/>
      <c r="S109"/>
      <c r="T109"/>
      <c r="U109"/>
      <c r="V109"/>
      <c r="W109"/>
      <c r="X109"/>
      <c r="Y109"/>
      <c r="Z109"/>
      <c r="AA109"/>
      <c r="AB109"/>
      <c r="AC109"/>
      <c r="AD109"/>
      <c r="AE109"/>
      <c r="AF109"/>
      <c r="AG109"/>
      <c r="AH109"/>
      <c r="AI109"/>
      <c r="AJ109"/>
      <c r="AK109"/>
      <c r="AL109"/>
      <c r="AM109"/>
      <c r="AN109"/>
      <c r="AO109"/>
    </row>
    <row r="110" spans="1:41" ht="12.75" hidden="1">
      <c r="A110" s="50" t="s">
        <v>30</v>
      </c>
      <c r="J110" s="8" t="e">
        <f>IF(#REF!&lt;&gt;0,LOOKUP('[1]Tonnage Yr1'!D109,'[1]Price List'!$A$5:$A$78,'[1]Price List'!$C$5:$C$78),0)</f>
        <v>#REF!</v>
      </c>
      <c r="K110" s="8"/>
      <c r="L110" s="8"/>
      <c r="M110" s="8"/>
      <c r="N110" s="4"/>
      <c r="O110"/>
      <c r="P110"/>
      <c r="Q110"/>
      <c r="R110"/>
      <c r="S110"/>
      <c r="T110"/>
      <c r="U110"/>
      <c r="V110"/>
      <c r="W110"/>
      <c r="X110"/>
      <c r="Y110"/>
      <c r="Z110"/>
      <c r="AA110"/>
      <c r="AB110"/>
      <c r="AC110"/>
      <c r="AD110"/>
      <c r="AE110"/>
      <c r="AF110"/>
      <c r="AG110"/>
      <c r="AH110"/>
      <c r="AI110"/>
      <c r="AJ110"/>
      <c r="AK110"/>
      <c r="AL110"/>
      <c r="AM110"/>
      <c r="AN110"/>
      <c r="AO110"/>
    </row>
    <row r="111" spans="1:41" ht="12.75" hidden="1">
      <c r="A111" s="50" t="s">
        <v>80</v>
      </c>
      <c r="J111" s="8" t="e">
        <f>IF(#REF!&lt;&gt;0,LOOKUP('[1]Tonnage Yr1'!D110,'[1]Price List'!$A$5:$A$78,'[1]Price List'!$C$5:$C$78),0)</f>
        <v>#REF!</v>
      </c>
      <c r="K111" s="8"/>
      <c r="L111" s="8"/>
      <c r="M111" s="8"/>
      <c r="N111" s="4"/>
      <c r="O111"/>
      <c r="P111"/>
      <c r="Q111"/>
      <c r="R111"/>
      <c r="S111"/>
      <c r="T111"/>
      <c r="U111"/>
      <c r="V111"/>
      <c r="W111"/>
      <c r="X111"/>
      <c r="Y111"/>
      <c r="Z111"/>
      <c r="AA111"/>
      <c r="AB111"/>
      <c r="AC111"/>
      <c r="AD111"/>
      <c r="AE111"/>
      <c r="AF111"/>
      <c r="AG111"/>
      <c r="AH111"/>
      <c r="AI111"/>
      <c r="AJ111"/>
      <c r="AK111"/>
      <c r="AL111"/>
      <c r="AM111"/>
      <c r="AN111"/>
      <c r="AO111"/>
    </row>
    <row r="112" spans="1:41" ht="12.75" hidden="1">
      <c r="A112" s="50" t="s">
        <v>56</v>
      </c>
      <c r="J112" s="8" t="e">
        <f>IF(#REF!&lt;&gt;0,LOOKUP('[1]Tonnage Yr1'!D111,'[1]Price List'!$A$5:$A$78,'[1]Price List'!$C$5:$C$78),0)</f>
        <v>#REF!</v>
      </c>
      <c r="K112" s="8"/>
      <c r="L112" s="8"/>
      <c r="M112" s="8"/>
      <c r="N112" s="4"/>
      <c r="O112"/>
      <c r="P112"/>
      <c r="Q112"/>
      <c r="R112"/>
      <c r="S112"/>
      <c r="T112"/>
      <c r="U112"/>
      <c r="V112"/>
      <c r="W112"/>
      <c r="X112"/>
      <c r="Y112"/>
      <c r="Z112"/>
      <c r="AA112"/>
      <c r="AB112"/>
      <c r="AC112"/>
      <c r="AD112"/>
      <c r="AE112"/>
      <c r="AF112"/>
      <c r="AG112"/>
      <c r="AH112"/>
      <c r="AI112"/>
      <c r="AJ112"/>
      <c r="AK112"/>
      <c r="AL112"/>
      <c r="AM112"/>
      <c r="AN112"/>
      <c r="AO112"/>
    </row>
    <row r="113" spans="1:41" ht="12.75" hidden="1">
      <c r="A113" s="50" t="s">
        <v>31</v>
      </c>
      <c r="J113" s="8" t="e">
        <f>IF(#REF!&lt;&gt;0,LOOKUP('[1]Tonnage Yr1'!D112,'[1]Price List'!$A$5:$A$78,'[1]Price List'!$C$5:$C$78),0)</f>
        <v>#REF!</v>
      </c>
      <c r="K113" s="8"/>
      <c r="L113" s="8"/>
      <c r="M113" s="8"/>
      <c r="N113" s="4"/>
      <c r="O113"/>
      <c r="P113"/>
      <c r="Q113"/>
      <c r="R113"/>
      <c r="S113"/>
      <c r="T113"/>
      <c r="U113"/>
      <c r="V113"/>
      <c r="W113"/>
      <c r="X113"/>
      <c r="Y113"/>
      <c r="Z113"/>
      <c r="AA113"/>
      <c r="AB113"/>
      <c r="AC113"/>
      <c r="AD113"/>
      <c r="AE113"/>
      <c r="AF113"/>
      <c r="AG113"/>
      <c r="AH113"/>
      <c r="AI113"/>
      <c r="AJ113"/>
      <c r="AK113"/>
      <c r="AL113"/>
      <c r="AM113"/>
      <c r="AN113"/>
      <c r="AO113"/>
    </row>
    <row r="114" spans="1:41" ht="12.75" hidden="1">
      <c r="A114" s="50" t="s">
        <v>32</v>
      </c>
      <c r="J114" s="8" t="e">
        <f>IF(#REF!&lt;&gt;0,LOOKUP('[1]Tonnage Yr1'!D113,'[1]Price List'!$A$5:$A$78,'[1]Price List'!$C$5:$C$78),0)</f>
        <v>#REF!</v>
      </c>
      <c r="K114" s="8"/>
      <c r="L114" s="8"/>
      <c r="M114" s="8"/>
      <c r="N114" s="4"/>
      <c r="O114"/>
      <c r="P114"/>
      <c r="Q114"/>
      <c r="R114"/>
      <c r="S114"/>
      <c r="T114"/>
      <c r="U114"/>
      <c r="V114"/>
      <c r="W114"/>
      <c r="X114"/>
      <c r="Y114"/>
      <c r="Z114"/>
      <c r="AA114"/>
      <c r="AB114"/>
      <c r="AC114"/>
      <c r="AD114"/>
      <c r="AE114"/>
      <c r="AF114"/>
      <c r="AG114"/>
      <c r="AH114"/>
      <c r="AI114"/>
      <c r="AJ114"/>
      <c r="AK114"/>
      <c r="AL114"/>
      <c r="AM114"/>
      <c r="AN114"/>
      <c r="AO114"/>
    </row>
    <row r="115" spans="1:41" ht="12.75" hidden="1">
      <c r="A115" s="50" t="s">
        <v>33</v>
      </c>
      <c r="J115" s="8" t="e">
        <f>IF(#REF!&lt;&gt;0,LOOKUP('[1]Tonnage Yr1'!D114,'[1]Price List'!$A$5:$A$78,'[1]Price List'!$C$5:$C$78),0)</f>
        <v>#REF!</v>
      </c>
      <c r="K115" s="8"/>
      <c r="L115" s="8"/>
      <c r="M115" s="8"/>
      <c r="N115" s="4"/>
      <c r="O115"/>
      <c r="P115"/>
      <c r="Q115"/>
      <c r="R115"/>
      <c r="S115"/>
      <c r="T115"/>
      <c r="U115"/>
      <c r="V115"/>
      <c r="W115"/>
      <c r="X115"/>
      <c r="Y115"/>
      <c r="Z115"/>
      <c r="AA115"/>
      <c r="AB115"/>
      <c r="AC115"/>
      <c r="AD115"/>
      <c r="AE115"/>
      <c r="AF115"/>
      <c r="AG115"/>
      <c r="AH115"/>
      <c r="AI115"/>
      <c r="AJ115"/>
      <c r="AK115"/>
      <c r="AL115"/>
      <c r="AM115"/>
      <c r="AN115"/>
      <c r="AO115"/>
    </row>
    <row r="116" spans="1:41" ht="12.75" hidden="1">
      <c r="A116" s="50" t="s">
        <v>34</v>
      </c>
      <c r="J116" s="8" t="e">
        <f>IF(#REF!&lt;&gt;0,LOOKUP('[1]Tonnage Yr1'!D115,'[1]Price List'!$A$5:$A$78,'[1]Price List'!$C$5:$C$78),0)</f>
        <v>#REF!</v>
      </c>
      <c r="K116" s="8"/>
      <c r="L116" s="8"/>
      <c r="M116" s="8"/>
      <c r="N116" s="4"/>
      <c r="O116"/>
      <c r="P116"/>
      <c r="Q116"/>
      <c r="R116"/>
      <c r="S116"/>
      <c r="T116"/>
      <c r="U116"/>
      <c r="V116"/>
      <c r="W116"/>
      <c r="X116"/>
      <c r="Y116"/>
      <c r="Z116"/>
      <c r="AA116"/>
      <c r="AB116"/>
      <c r="AC116"/>
      <c r="AD116"/>
      <c r="AE116"/>
      <c r="AF116"/>
      <c r="AG116"/>
      <c r="AH116"/>
      <c r="AI116"/>
      <c r="AJ116"/>
      <c r="AK116"/>
      <c r="AL116"/>
      <c r="AM116"/>
      <c r="AN116"/>
      <c r="AO116"/>
    </row>
    <row r="117" spans="1:41" ht="12.75" hidden="1">
      <c r="A117" s="50" t="s">
        <v>35</v>
      </c>
      <c r="J117" s="8" t="e">
        <f>IF(#REF!&lt;&gt;0,LOOKUP('[1]Tonnage Yr1'!D116,'[1]Price List'!$A$5:$A$78,'[1]Price List'!$C$5:$C$78),0)</f>
        <v>#REF!</v>
      </c>
      <c r="K117" s="8"/>
      <c r="L117" s="8"/>
      <c r="M117" s="8"/>
      <c r="N117" s="4"/>
      <c r="O117"/>
      <c r="P117"/>
      <c r="Q117"/>
      <c r="R117"/>
      <c r="S117"/>
      <c r="T117"/>
      <c r="U117"/>
      <c r="V117"/>
      <c r="W117"/>
      <c r="X117"/>
      <c r="Y117"/>
      <c r="Z117"/>
      <c r="AA117"/>
      <c r="AB117"/>
      <c r="AC117"/>
      <c r="AD117"/>
      <c r="AE117"/>
      <c r="AF117"/>
      <c r="AG117"/>
      <c r="AH117"/>
      <c r="AI117"/>
      <c r="AJ117"/>
      <c r="AK117"/>
      <c r="AL117"/>
      <c r="AM117"/>
      <c r="AN117"/>
      <c r="AO117"/>
    </row>
    <row r="118" spans="1:41" ht="12.75" hidden="1">
      <c r="A118" s="50" t="s">
        <v>81</v>
      </c>
      <c r="J118" s="8" t="e">
        <f>IF(#REF!&lt;&gt;0,LOOKUP('[1]Tonnage Yr1'!D117,'[1]Price List'!$A$5:$A$78,'[1]Price List'!$C$5:$C$78),0)</f>
        <v>#REF!</v>
      </c>
      <c r="K118" s="8"/>
      <c r="L118" s="8"/>
      <c r="M118" s="8"/>
      <c r="N118" s="4"/>
      <c r="O118"/>
      <c r="P118"/>
      <c r="Q118"/>
      <c r="R118"/>
      <c r="S118"/>
      <c r="T118"/>
      <c r="U118"/>
      <c r="V118"/>
      <c r="W118"/>
      <c r="X118"/>
      <c r="Y118"/>
      <c r="Z118"/>
      <c r="AA118"/>
      <c r="AB118"/>
      <c r="AC118"/>
      <c r="AD118"/>
      <c r="AE118"/>
      <c r="AF118"/>
      <c r="AG118"/>
      <c r="AH118"/>
      <c r="AI118"/>
      <c r="AJ118"/>
      <c r="AK118"/>
      <c r="AL118"/>
      <c r="AM118"/>
      <c r="AN118"/>
      <c r="AO118"/>
    </row>
    <row r="119" spans="1:41" ht="12.75" hidden="1">
      <c r="A119" s="50" t="s">
        <v>36</v>
      </c>
      <c r="J119" s="8" t="e">
        <f>IF(#REF!&lt;&gt;0,LOOKUP('[1]Tonnage Yr1'!D118,'[1]Price List'!$A$5:$A$78,'[1]Price List'!$C$5:$C$78),0)</f>
        <v>#REF!</v>
      </c>
      <c r="K119" s="8"/>
      <c r="L119" s="8"/>
      <c r="M119" s="8"/>
      <c r="N119" s="4"/>
      <c r="O119"/>
      <c r="P119"/>
      <c r="Q119"/>
      <c r="R119"/>
      <c r="S119"/>
      <c r="T119"/>
      <c r="U119"/>
      <c r="V119"/>
      <c r="W119"/>
      <c r="X119"/>
      <c r="Y119"/>
      <c r="Z119"/>
      <c r="AA119"/>
      <c r="AB119"/>
      <c r="AC119"/>
      <c r="AD119"/>
      <c r="AE119"/>
      <c r="AF119"/>
      <c r="AG119"/>
      <c r="AH119"/>
      <c r="AI119"/>
      <c r="AJ119"/>
      <c r="AK119"/>
      <c r="AL119"/>
      <c r="AM119"/>
      <c r="AN119"/>
      <c r="AO119"/>
    </row>
    <row r="120" spans="1:41" ht="12.75" hidden="1">
      <c r="A120" s="50" t="s">
        <v>82</v>
      </c>
      <c r="J120" s="8" t="e">
        <f>IF(#REF!&lt;&gt;0,LOOKUP('[1]Tonnage Yr1'!D119,'[1]Price List'!$A$5:$A$78,'[1]Price List'!$C$5:$C$78),0)</f>
        <v>#REF!</v>
      </c>
      <c r="K120" s="8"/>
      <c r="L120" s="8"/>
      <c r="M120" s="8"/>
      <c r="N120" s="4"/>
      <c r="O120"/>
      <c r="P120"/>
      <c r="Q120"/>
      <c r="R120"/>
      <c r="S120"/>
      <c r="T120"/>
      <c r="U120"/>
      <c r="V120"/>
      <c r="W120"/>
      <c r="X120"/>
      <c r="Y120"/>
      <c r="Z120"/>
      <c r="AA120"/>
      <c r="AB120"/>
      <c r="AC120"/>
      <c r="AD120"/>
      <c r="AE120"/>
      <c r="AF120"/>
      <c r="AG120"/>
      <c r="AH120"/>
      <c r="AI120"/>
      <c r="AJ120"/>
      <c r="AK120"/>
      <c r="AL120"/>
      <c r="AM120"/>
      <c r="AN120"/>
      <c r="AO120"/>
    </row>
    <row r="121" spans="1:41" ht="12.75" hidden="1">
      <c r="A121" s="50" t="s">
        <v>83</v>
      </c>
      <c r="J121" s="8" t="e">
        <f>IF(#REF!&lt;&gt;0,LOOKUP('[1]Tonnage Yr1'!D120,'[1]Price List'!$A$5:$A$78,'[1]Price List'!$C$5:$C$78),0)</f>
        <v>#REF!</v>
      </c>
      <c r="K121" s="8"/>
      <c r="L121" s="8"/>
      <c r="M121" s="8"/>
      <c r="N121" s="4"/>
      <c r="O121"/>
      <c r="P121"/>
      <c r="Q121"/>
      <c r="R121"/>
      <c r="S121"/>
      <c r="T121"/>
      <c r="U121"/>
      <c r="V121"/>
      <c r="W121"/>
      <c r="X121"/>
      <c r="Y121"/>
      <c r="Z121"/>
      <c r="AA121"/>
      <c r="AB121"/>
      <c r="AC121"/>
      <c r="AD121"/>
      <c r="AE121"/>
      <c r="AF121"/>
      <c r="AG121"/>
      <c r="AH121"/>
      <c r="AI121"/>
      <c r="AJ121"/>
      <c r="AK121"/>
      <c r="AL121"/>
      <c r="AM121"/>
      <c r="AN121"/>
      <c r="AO121"/>
    </row>
    <row r="122" spans="1:41" ht="12.75" hidden="1">
      <c r="A122" s="50" t="s">
        <v>84</v>
      </c>
      <c r="J122" s="8" t="e">
        <f>IF(#REF!&lt;&gt;0,LOOKUP('[1]Tonnage Yr1'!D121,'[1]Price List'!$A$5:$A$78,'[1]Price List'!$C$5:$C$78),0)</f>
        <v>#REF!</v>
      </c>
      <c r="K122" s="8"/>
      <c r="L122" s="8"/>
      <c r="M122" s="8"/>
      <c r="N122" s="4"/>
      <c r="O122"/>
      <c r="P122"/>
      <c r="Q122"/>
      <c r="R122"/>
      <c r="S122"/>
      <c r="T122"/>
      <c r="U122"/>
      <c r="V122"/>
      <c r="W122"/>
      <c r="X122"/>
      <c r="Y122"/>
      <c r="Z122"/>
      <c r="AA122"/>
      <c r="AB122"/>
      <c r="AC122"/>
      <c r="AD122"/>
      <c r="AE122"/>
      <c r="AF122"/>
      <c r="AG122"/>
      <c r="AH122"/>
      <c r="AI122"/>
      <c r="AJ122"/>
      <c r="AK122"/>
      <c r="AL122"/>
      <c r="AM122"/>
      <c r="AN122"/>
      <c r="AO122"/>
    </row>
    <row r="123" spans="1:41" ht="12.75" hidden="1">
      <c r="A123" s="50" t="s">
        <v>85</v>
      </c>
      <c r="J123" s="8" t="e">
        <f>IF(#REF!&lt;&gt;0,LOOKUP('[1]Tonnage Yr1'!D122,'[1]Price List'!$A$5:$A$78,'[1]Price List'!$C$5:$C$78),0)</f>
        <v>#REF!</v>
      </c>
      <c r="K123" s="8"/>
      <c r="L123" s="8"/>
      <c r="M123" s="8"/>
      <c r="N123" s="4"/>
      <c r="O123"/>
      <c r="P123"/>
      <c r="Q123"/>
      <c r="R123"/>
      <c r="S123"/>
      <c r="T123"/>
      <c r="U123"/>
      <c r="V123"/>
      <c r="W123"/>
      <c r="X123"/>
      <c r="Y123"/>
      <c r="Z123"/>
      <c r="AA123"/>
      <c r="AB123"/>
      <c r="AC123"/>
      <c r="AD123"/>
      <c r="AE123"/>
      <c r="AF123"/>
      <c r="AG123"/>
      <c r="AH123"/>
      <c r="AI123"/>
      <c r="AJ123"/>
      <c r="AK123"/>
      <c r="AL123"/>
      <c r="AM123"/>
      <c r="AN123"/>
      <c r="AO123"/>
    </row>
    <row r="124" spans="1:41" ht="12.75" hidden="1">
      <c r="A124" s="50" t="s">
        <v>86</v>
      </c>
      <c r="J124" s="8" t="e">
        <f>IF(#REF!&lt;&gt;0,LOOKUP('[1]Tonnage Yr1'!D123,'[1]Price List'!$A$5:$A$78,'[1]Price List'!$C$5:$C$78),0)</f>
        <v>#REF!</v>
      </c>
      <c r="K124" s="8"/>
      <c r="L124" s="8"/>
      <c r="M124" s="8"/>
      <c r="N124" s="4"/>
      <c r="O124"/>
      <c r="P124"/>
      <c r="Q124"/>
      <c r="R124"/>
      <c r="S124"/>
      <c r="T124"/>
      <c r="U124"/>
      <c r="V124"/>
      <c r="W124"/>
      <c r="X124"/>
      <c r="Y124"/>
      <c r="Z124"/>
      <c r="AA124"/>
      <c r="AB124"/>
      <c r="AC124"/>
      <c r="AD124"/>
      <c r="AE124"/>
      <c r="AF124"/>
      <c r="AG124"/>
      <c r="AH124"/>
      <c r="AI124"/>
      <c r="AJ124"/>
      <c r="AK124"/>
      <c r="AL124"/>
      <c r="AM124"/>
      <c r="AN124"/>
      <c r="AO124"/>
    </row>
    <row r="125" spans="1:41" ht="12.75" hidden="1">
      <c r="A125" s="50" t="s">
        <v>87</v>
      </c>
      <c r="J125" s="8" t="e">
        <f>IF(#REF!&lt;&gt;0,LOOKUP('[1]Tonnage Yr1'!D124,'[1]Price List'!$A$5:$A$78,'[1]Price List'!$C$5:$C$78),0)</f>
        <v>#REF!</v>
      </c>
      <c r="K125" s="8"/>
      <c r="L125" s="8"/>
      <c r="M125" s="8"/>
      <c r="N125" s="4"/>
      <c r="O125"/>
      <c r="P125"/>
      <c r="Q125"/>
      <c r="R125"/>
      <c r="S125"/>
      <c r="T125"/>
      <c r="U125"/>
      <c r="V125"/>
      <c r="W125"/>
      <c r="X125"/>
      <c r="Y125"/>
      <c r="Z125"/>
      <c r="AA125"/>
      <c r="AB125"/>
      <c r="AC125"/>
      <c r="AD125"/>
      <c r="AE125"/>
      <c r="AF125"/>
      <c r="AG125"/>
      <c r="AH125"/>
      <c r="AI125"/>
      <c r="AJ125"/>
      <c r="AK125"/>
      <c r="AL125"/>
      <c r="AM125"/>
      <c r="AN125"/>
      <c r="AO125"/>
    </row>
    <row r="126" spans="1:41" ht="12.75" hidden="1">
      <c r="A126" s="50" t="s">
        <v>88</v>
      </c>
      <c r="J126" s="8" t="e">
        <f>IF(#REF!&lt;&gt;0,LOOKUP('[1]Tonnage Yr1'!D125,'[1]Price List'!$A$5:$A$78,'[1]Price List'!$C$5:$C$78),0)</f>
        <v>#REF!</v>
      </c>
      <c r="K126" s="8"/>
      <c r="L126" s="8"/>
      <c r="M126" s="8"/>
      <c r="N126" s="4"/>
      <c r="O126"/>
      <c r="P126"/>
      <c r="Q126"/>
      <c r="R126"/>
      <c r="S126"/>
      <c r="T126"/>
      <c r="U126"/>
      <c r="V126"/>
      <c r="W126"/>
      <c r="X126"/>
      <c r="Y126"/>
      <c r="Z126"/>
      <c r="AA126"/>
      <c r="AB126"/>
      <c r="AC126"/>
      <c r="AD126"/>
      <c r="AE126"/>
      <c r="AF126"/>
      <c r="AG126"/>
      <c r="AH126"/>
      <c r="AI126"/>
      <c r="AJ126"/>
      <c r="AK126"/>
      <c r="AL126"/>
      <c r="AM126"/>
      <c r="AN126"/>
      <c r="AO126"/>
    </row>
    <row r="127" spans="1:41" ht="12.75" hidden="1">
      <c r="A127" s="50" t="s">
        <v>89</v>
      </c>
      <c r="J127" s="8" t="e">
        <f>IF(#REF!&lt;&gt;0,LOOKUP('[1]Tonnage Yr1'!D126,'[1]Price List'!$A$5:$A$78,'[1]Price List'!$C$5:$C$78),0)</f>
        <v>#REF!</v>
      </c>
      <c r="K127" s="8"/>
      <c r="L127" s="8"/>
      <c r="M127" s="8"/>
      <c r="N127" s="4"/>
      <c r="O127"/>
      <c r="P127"/>
      <c r="Q127"/>
      <c r="R127"/>
      <c r="S127"/>
      <c r="T127"/>
      <c r="U127"/>
      <c r="V127"/>
      <c r="W127"/>
      <c r="X127"/>
      <c r="Y127"/>
      <c r="Z127"/>
      <c r="AA127"/>
      <c r="AB127"/>
      <c r="AC127"/>
      <c r="AD127"/>
      <c r="AE127"/>
      <c r="AF127"/>
      <c r="AG127"/>
      <c r="AH127"/>
      <c r="AI127"/>
      <c r="AJ127"/>
      <c r="AK127"/>
      <c r="AL127"/>
      <c r="AM127"/>
      <c r="AN127"/>
      <c r="AO127"/>
    </row>
    <row r="128" spans="1:41" ht="12.75" hidden="1">
      <c r="A128" s="50" t="s">
        <v>150</v>
      </c>
      <c r="J128" s="8"/>
      <c r="K128" s="8"/>
      <c r="L128" s="8"/>
      <c r="M128" s="8"/>
      <c r="N128" s="4"/>
      <c r="O128"/>
      <c r="P128"/>
      <c r="Q128"/>
      <c r="R128"/>
      <c r="S128"/>
      <c r="T128"/>
      <c r="U128"/>
      <c r="V128"/>
      <c r="W128"/>
      <c r="X128"/>
      <c r="Y128"/>
      <c r="Z128"/>
      <c r="AA128"/>
      <c r="AB128"/>
      <c r="AC128"/>
      <c r="AD128"/>
      <c r="AE128"/>
      <c r="AF128"/>
      <c r="AG128"/>
      <c r="AH128"/>
      <c r="AI128"/>
      <c r="AJ128"/>
      <c r="AK128"/>
      <c r="AL128"/>
      <c r="AM128"/>
      <c r="AN128"/>
      <c r="AO128"/>
    </row>
    <row r="129" spans="1:41" ht="12.75" hidden="1">
      <c r="A129" s="50" t="s">
        <v>141</v>
      </c>
      <c r="J129" s="8" t="e">
        <f>IF(#REF!&lt;&gt;0,LOOKUP('[1]Tonnage Yr1'!D127,'[1]Price List'!$A$5:$A$78,'[1]Price List'!$C$5:$C$78),0)</f>
        <v>#REF!</v>
      </c>
      <c r="K129" s="8"/>
      <c r="L129" s="8"/>
      <c r="M129" s="8"/>
      <c r="N129" s="4"/>
      <c r="O129"/>
      <c r="P129"/>
      <c r="Q129"/>
      <c r="R129"/>
      <c r="S129"/>
      <c r="T129"/>
      <c r="U129"/>
      <c r="V129"/>
      <c r="W129"/>
      <c r="X129"/>
      <c r="Y129"/>
      <c r="Z129"/>
      <c r="AA129"/>
      <c r="AB129"/>
      <c r="AC129"/>
      <c r="AD129"/>
      <c r="AE129"/>
      <c r="AF129"/>
      <c r="AG129"/>
      <c r="AH129"/>
      <c r="AI129"/>
      <c r="AJ129"/>
      <c r="AK129"/>
      <c r="AL129"/>
      <c r="AM129"/>
      <c r="AN129"/>
      <c r="AO129"/>
    </row>
    <row r="130" spans="1:41" ht="12.75" hidden="1">
      <c r="A130" s="50" t="s">
        <v>151</v>
      </c>
      <c r="J130" s="8"/>
      <c r="K130" s="8"/>
      <c r="L130" s="8"/>
      <c r="M130" s="8"/>
      <c r="N130" s="4"/>
      <c r="O130"/>
      <c r="P130"/>
      <c r="Q130"/>
      <c r="R130"/>
      <c r="S130"/>
      <c r="T130"/>
      <c r="U130"/>
      <c r="V130"/>
      <c r="W130"/>
      <c r="X130"/>
      <c r="Y130"/>
      <c r="Z130"/>
      <c r="AA130"/>
      <c r="AB130"/>
      <c r="AC130"/>
      <c r="AD130"/>
      <c r="AE130"/>
      <c r="AF130"/>
      <c r="AG130"/>
      <c r="AH130"/>
      <c r="AI130"/>
      <c r="AJ130"/>
      <c r="AK130"/>
      <c r="AL130"/>
      <c r="AM130"/>
      <c r="AN130"/>
      <c r="AO130"/>
    </row>
    <row r="131" spans="1:41" ht="12.75" hidden="1">
      <c r="A131" s="50" t="s">
        <v>90</v>
      </c>
      <c r="J131" s="8" t="e">
        <f>IF(#REF!&lt;&gt;0,LOOKUP('[1]Tonnage Yr1'!D128,'[1]Price List'!$A$5:$A$78,'[1]Price List'!$C$5:$C$78),0)</f>
        <v>#REF!</v>
      </c>
      <c r="K131" s="8"/>
      <c r="L131" s="8"/>
      <c r="M131" s="8"/>
      <c r="N131" s="4"/>
      <c r="O131"/>
      <c r="P131"/>
      <c r="Q131"/>
      <c r="R131"/>
      <c r="S131"/>
      <c r="T131"/>
      <c r="U131"/>
      <c r="V131"/>
      <c r="W131"/>
      <c r="X131"/>
      <c r="Y131"/>
      <c r="Z131"/>
      <c r="AA131"/>
      <c r="AB131"/>
      <c r="AC131"/>
      <c r="AD131"/>
      <c r="AE131"/>
      <c r="AF131"/>
      <c r="AG131"/>
      <c r="AH131"/>
      <c r="AI131"/>
      <c r="AJ131"/>
      <c r="AK131"/>
      <c r="AL131"/>
      <c r="AM131"/>
      <c r="AN131"/>
      <c r="AO131"/>
    </row>
    <row r="132" spans="1:41" ht="12.75" hidden="1">
      <c r="A132" s="50" t="s">
        <v>91</v>
      </c>
      <c r="J132" s="8" t="e">
        <f>IF(#REF!&lt;&gt;0,LOOKUP('[1]Tonnage Yr1'!D129,'[1]Price List'!$A$5:$A$78,'[1]Price List'!$C$5:$C$78),0)</f>
        <v>#REF!</v>
      </c>
      <c r="K132" s="8"/>
      <c r="L132" s="8"/>
      <c r="M132" s="8"/>
      <c r="N132" s="4"/>
      <c r="O132"/>
      <c r="P132"/>
      <c r="Q132"/>
      <c r="R132"/>
      <c r="S132"/>
      <c r="T132"/>
      <c r="U132"/>
      <c r="V132"/>
      <c r="W132"/>
      <c r="X132"/>
      <c r="Y132"/>
      <c r="Z132"/>
      <c r="AA132"/>
      <c r="AB132"/>
      <c r="AC132"/>
      <c r="AD132"/>
      <c r="AE132"/>
      <c r="AF132"/>
      <c r="AG132"/>
      <c r="AH132"/>
      <c r="AI132"/>
      <c r="AJ132"/>
      <c r="AK132"/>
      <c r="AL132"/>
      <c r="AM132"/>
      <c r="AN132"/>
      <c r="AO132"/>
    </row>
    <row r="133" spans="1:41" ht="12.75" hidden="1">
      <c r="A133" s="50" t="s">
        <v>152</v>
      </c>
      <c r="J133" s="8"/>
      <c r="K133" s="8"/>
      <c r="L133" s="8"/>
      <c r="M133" s="8"/>
      <c r="N133" s="4"/>
      <c r="O133"/>
      <c r="P133"/>
      <c r="Q133"/>
      <c r="R133"/>
      <c r="S133"/>
      <c r="T133"/>
      <c r="U133"/>
      <c r="V133"/>
      <c r="W133"/>
      <c r="X133"/>
      <c r="Y133"/>
      <c r="Z133"/>
      <c r="AA133"/>
      <c r="AB133"/>
      <c r="AC133"/>
      <c r="AD133"/>
      <c r="AE133"/>
      <c r="AF133"/>
      <c r="AG133"/>
      <c r="AH133"/>
      <c r="AI133"/>
      <c r="AJ133"/>
      <c r="AK133"/>
      <c r="AL133"/>
      <c r="AM133"/>
      <c r="AN133"/>
      <c r="AO133"/>
    </row>
    <row r="134" spans="1:41" ht="12.75" hidden="1">
      <c r="A134" s="50" t="s">
        <v>92</v>
      </c>
      <c r="J134" s="8" t="e">
        <f>IF(#REF!&lt;&gt;0,LOOKUP('[1]Tonnage Yr1'!D130,'[1]Price List'!$A$5:$A$78,'[1]Price List'!$C$5:$C$78),0)</f>
        <v>#REF!</v>
      </c>
      <c r="K134" s="8"/>
      <c r="L134" s="8"/>
      <c r="M134" s="8"/>
      <c r="N134" s="4"/>
      <c r="O134"/>
      <c r="P134"/>
      <c r="Q134"/>
      <c r="R134"/>
      <c r="S134"/>
      <c r="T134"/>
      <c r="U134"/>
      <c r="V134"/>
      <c r="W134"/>
      <c r="X134"/>
      <c r="Y134"/>
      <c r="Z134"/>
      <c r="AA134"/>
      <c r="AB134"/>
      <c r="AC134"/>
      <c r="AD134"/>
      <c r="AE134"/>
      <c r="AF134"/>
      <c r="AG134"/>
      <c r="AH134"/>
      <c r="AI134"/>
      <c r="AJ134"/>
      <c r="AK134"/>
      <c r="AL134"/>
      <c r="AM134"/>
      <c r="AN134"/>
      <c r="AO134"/>
    </row>
    <row r="135" spans="1:41" ht="12.75" hidden="1">
      <c r="A135" s="50" t="s">
        <v>93</v>
      </c>
      <c r="J135" s="8" t="e">
        <f>IF(#REF!&lt;&gt;0,LOOKUP('[1]Tonnage Yr1'!D131,'[1]Price List'!$A$5:$A$78,'[1]Price List'!$C$5:$C$78),0)</f>
        <v>#REF!</v>
      </c>
      <c r="K135" s="8"/>
      <c r="L135" s="8"/>
      <c r="M135" s="8"/>
      <c r="N135" s="4"/>
      <c r="O135"/>
      <c r="P135"/>
      <c r="Q135"/>
      <c r="R135"/>
      <c r="S135"/>
      <c r="T135"/>
      <c r="U135"/>
      <c r="V135"/>
      <c r="W135"/>
      <c r="X135"/>
      <c r="Y135"/>
      <c r="Z135"/>
      <c r="AA135"/>
      <c r="AB135"/>
      <c r="AC135"/>
      <c r="AD135"/>
      <c r="AE135"/>
      <c r="AF135"/>
      <c r="AG135"/>
      <c r="AH135"/>
      <c r="AI135"/>
      <c r="AJ135"/>
      <c r="AK135"/>
      <c r="AL135"/>
      <c r="AM135"/>
      <c r="AN135"/>
      <c r="AO135"/>
    </row>
    <row r="136" spans="1:41" ht="12.75" hidden="1">
      <c r="A136" s="50" t="s">
        <v>94</v>
      </c>
      <c r="J136" s="8" t="e">
        <f>IF(#REF!&lt;&gt;0,LOOKUP('[1]Tonnage Yr1'!D132,'[1]Price List'!$A$5:$A$78,'[1]Price List'!$C$5:$C$78),0)</f>
        <v>#REF!</v>
      </c>
      <c r="K136" s="8"/>
      <c r="L136" s="8"/>
      <c r="M136" s="8"/>
      <c r="N136" s="4"/>
      <c r="O136"/>
      <c r="P136"/>
      <c r="Q136"/>
      <c r="R136"/>
      <c r="S136"/>
      <c r="T136"/>
      <c r="U136"/>
      <c r="V136"/>
      <c r="W136"/>
      <c r="X136"/>
      <c r="Y136"/>
      <c r="Z136"/>
      <c r="AA136"/>
      <c r="AB136"/>
      <c r="AC136"/>
      <c r="AD136"/>
      <c r="AE136"/>
      <c r="AF136"/>
      <c r="AG136"/>
      <c r="AH136"/>
      <c r="AI136"/>
      <c r="AJ136"/>
      <c r="AK136"/>
      <c r="AL136"/>
      <c r="AM136"/>
      <c r="AN136"/>
      <c r="AO136"/>
    </row>
    <row r="137" spans="1:41" ht="12.75" hidden="1">
      <c r="A137" s="50" t="s">
        <v>96</v>
      </c>
      <c r="J137" s="8" t="e">
        <f>IF(#REF!&lt;&gt;0,LOOKUP('[1]Tonnage Yr1'!D134,'[1]Price List'!$A$5:$A$78,'[1]Price List'!$C$5:$C$78),0)</f>
        <v>#REF!</v>
      </c>
      <c r="K137" s="8"/>
      <c r="L137" s="8"/>
      <c r="M137" s="8"/>
      <c r="N137" s="4"/>
      <c r="O137"/>
      <c r="P137"/>
      <c r="Q137"/>
      <c r="R137"/>
      <c r="S137"/>
      <c r="T137"/>
      <c r="U137"/>
      <c r="V137"/>
      <c r="W137"/>
      <c r="X137"/>
      <c r="Y137"/>
      <c r="Z137"/>
      <c r="AA137"/>
      <c r="AB137"/>
      <c r="AC137"/>
      <c r="AD137"/>
      <c r="AE137"/>
      <c r="AF137"/>
      <c r="AG137"/>
      <c r="AH137"/>
      <c r="AI137"/>
      <c r="AJ137"/>
      <c r="AK137"/>
      <c r="AL137"/>
      <c r="AM137"/>
      <c r="AN137"/>
      <c r="AO137"/>
    </row>
    <row r="138" spans="1:41" ht="12.75" hidden="1">
      <c r="A138" s="50" t="s">
        <v>140</v>
      </c>
      <c r="J138" s="8" t="e">
        <f>IF(#REF!&lt;&gt;0,LOOKUP('[1]Tonnage Yr1'!D135,'[1]Price List'!$A$5:$A$78,'[1]Price List'!$C$5:$C$78),0)</f>
        <v>#REF!</v>
      </c>
      <c r="K138" s="8"/>
      <c r="L138" s="8"/>
      <c r="M138" s="8"/>
      <c r="N138" s="4"/>
      <c r="O138"/>
      <c r="P138"/>
      <c r="Q138"/>
      <c r="R138"/>
      <c r="S138"/>
      <c r="T138"/>
      <c r="U138"/>
      <c r="V138"/>
      <c r="W138"/>
      <c r="X138"/>
      <c r="Y138"/>
      <c r="Z138"/>
      <c r="AA138"/>
      <c r="AB138"/>
      <c r="AC138"/>
      <c r="AD138"/>
      <c r="AE138"/>
      <c r="AF138"/>
      <c r="AG138"/>
      <c r="AH138"/>
      <c r="AI138"/>
      <c r="AJ138"/>
      <c r="AK138"/>
      <c r="AL138"/>
      <c r="AM138"/>
      <c r="AN138"/>
      <c r="AO138"/>
    </row>
    <row r="139" spans="1:41" ht="12.75" hidden="1">
      <c r="A139" s="50"/>
      <c r="J139" s="8"/>
      <c r="K139" s="8"/>
      <c r="L139" s="8"/>
      <c r="M139" s="8"/>
      <c r="N139" s="4"/>
      <c r="O139"/>
      <c r="P139"/>
      <c r="Q139"/>
      <c r="R139"/>
      <c r="S139"/>
      <c r="T139"/>
      <c r="U139"/>
      <c r="V139"/>
      <c r="W139"/>
      <c r="X139"/>
      <c r="Y139"/>
      <c r="Z139"/>
      <c r="AA139"/>
      <c r="AB139"/>
      <c r="AC139"/>
      <c r="AD139"/>
      <c r="AE139"/>
      <c r="AF139"/>
      <c r="AG139"/>
      <c r="AH139"/>
      <c r="AI139"/>
      <c r="AJ139"/>
      <c r="AK139"/>
      <c r="AL139"/>
      <c r="AM139"/>
      <c r="AN139"/>
      <c r="AO139"/>
    </row>
    <row r="140" spans="1:41" ht="12.75" hidden="1">
      <c r="A140" s="50"/>
      <c r="J140" s="8"/>
      <c r="K140" s="8"/>
      <c r="L140" s="8"/>
      <c r="M140" s="8"/>
      <c r="N140" s="4"/>
      <c r="O140"/>
      <c r="P140"/>
      <c r="Q140"/>
      <c r="R140"/>
      <c r="S140"/>
      <c r="T140"/>
      <c r="U140"/>
      <c r="V140"/>
      <c r="W140"/>
      <c r="X140"/>
      <c r="Y140"/>
      <c r="Z140"/>
      <c r="AA140"/>
      <c r="AB140"/>
      <c r="AC140"/>
      <c r="AD140"/>
      <c r="AE140"/>
      <c r="AF140"/>
      <c r="AG140"/>
      <c r="AH140"/>
      <c r="AI140"/>
      <c r="AJ140"/>
      <c r="AK140"/>
      <c r="AL140"/>
      <c r="AM140"/>
      <c r="AN140"/>
      <c r="AO140"/>
    </row>
    <row r="141" spans="1:41" ht="12.75" hidden="1">
      <c r="A141" s="50"/>
      <c r="J141" s="8"/>
      <c r="K141" s="8"/>
      <c r="L141" s="8"/>
      <c r="M141" s="8"/>
      <c r="N141" s="4"/>
      <c r="O141"/>
      <c r="P141"/>
      <c r="Q141"/>
      <c r="R141"/>
      <c r="S141"/>
      <c r="T141"/>
      <c r="U141"/>
      <c r="V141"/>
      <c r="W141"/>
      <c r="X141"/>
      <c r="Y141"/>
      <c r="Z141"/>
      <c r="AA141"/>
      <c r="AB141"/>
      <c r="AC141"/>
      <c r="AD141"/>
      <c r="AE141"/>
      <c r="AF141"/>
      <c r="AG141"/>
      <c r="AH141"/>
      <c r="AI141"/>
      <c r="AJ141"/>
      <c r="AK141"/>
      <c r="AL141"/>
      <c r="AM141"/>
      <c r="AN141"/>
      <c r="AO141"/>
    </row>
    <row r="142" spans="1:41" ht="12.75" hidden="1">
      <c r="A142" s="50"/>
      <c r="J142" s="8"/>
      <c r="K142" s="8"/>
      <c r="L142" s="8"/>
      <c r="M142" s="8"/>
      <c r="N142" s="4"/>
      <c r="O142"/>
      <c r="P142"/>
      <c r="Q142"/>
      <c r="R142"/>
      <c r="S142"/>
      <c r="T142"/>
      <c r="U142"/>
      <c r="V142"/>
      <c r="W142"/>
      <c r="X142"/>
      <c r="Y142"/>
      <c r="Z142"/>
      <c r="AA142"/>
      <c r="AB142"/>
      <c r="AC142"/>
      <c r="AD142"/>
      <c r="AE142"/>
      <c r="AF142"/>
      <c r="AG142"/>
      <c r="AH142"/>
      <c r="AI142"/>
      <c r="AJ142"/>
      <c r="AK142"/>
      <c r="AL142"/>
      <c r="AM142"/>
      <c r="AN142"/>
      <c r="AO142"/>
    </row>
    <row r="143" s="144" customFormat="1" ht="12.75" hidden="1">
      <c r="A143" s="146"/>
    </row>
    <row r="144" s="144" customFormat="1" ht="12.75" hidden="1">
      <c r="A144" s="146"/>
    </row>
    <row r="145" s="144" customFormat="1" ht="12.75">
      <c r="A145" s="146"/>
    </row>
    <row r="146" s="144" customFormat="1" ht="12.75">
      <c r="A146" s="146"/>
    </row>
    <row r="147" s="144" customFormat="1" ht="12.75">
      <c r="A147" s="146"/>
    </row>
    <row r="148" s="144" customFormat="1" ht="12.75">
      <c r="A148" s="146"/>
    </row>
    <row r="149" s="144" customFormat="1" ht="12.75">
      <c r="A149" s="146"/>
    </row>
    <row r="150" s="144" customFormat="1" ht="12.75">
      <c r="A150" s="146"/>
    </row>
    <row r="151" s="144" customFormat="1" ht="12.75">
      <c r="A151" s="146"/>
    </row>
    <row r="152" s="144" customFormat="1" ht="12.75">
      <c r="A152" s="146"/>
    </row>
    <row r="153" s="144" customFormat="1" ht="12.75">
      <c r="A153" s="146"/>
    </row>
    <row r="154" s="144" customFormat="1" ht="12.75">
      <c r="A154" s="146"/>
    </row>
    <row r="155" s="144" customFormat="1" ht="12.75">
      <c r="A155" s="146"/>
    </row>
    <row r="156" s="144" customFormat="1" ht="12.75">
      <c r="A156" s="146"/>
    </row>
    <row r="157" s="144" customFormat="1" ht="12.75">
      <c r="A157" s="146"/>
    </row>
    <row r="158" s="144" customFormat="1" ht="12.75">
      <c r="A158" s="146"/>
    </row>
    <row r="159" s="144" customFormat="1" ht="12.75">
      <c r="A159" s="146"/>
    </row>
    <row r="160" s="144" customFormat="1" ht="12.75">
      <c r="A160" s="146"/>
    </row>
    <row r="161" s="144" customFormat="1" ht="12.75">
      <c r="A161" s="146"/>
    </row>
    <row r="162" s="144" customFormat="1" ht="12.75">
      <c r="A162" s="146"/>
    </row>
    <row r="163" s="144" customFormat="1" ht="12.75">
      <c r="A163" s="146"/>
    </row>
    <row r="164" s="144" customFormat="1" ht="12.75">
      <c r="A164" s="146"/>
    </row>
    <row r="165" s="144" customFormat="1" ht="12.75">
      <c r="A165" s="146"/>
    </row>
    <row r="166" s="144" customFormat="1" ht="12.75">
      <c r="A166" s="146"/>
    </row>
    <row r="167" s="144" customFormat="1" ht="12.75">
      <c r="A167" s="146"/>
    </row>
    <row r="168" s="144" customFormat="1" ht="12.75">
      <c r="A168" s="146"/>
    </row>
    <row r="169" s="144" customFormat="1" ht="12.75">
      <c r="A169" s="146"/>
    </row>
    <row r="170" s="144" customFormat="1" ht="12.75">
      <c r="A170" s="146"/>
    </row>
    <row r="171" s="144" customFormat="1" ht="12.75">
      <c r="A171" s="146"/>
    </row>
    <row r="172" s="144" customFormat="1" ht="12.75">
      <c r="A172" s="146"/>
    </row>
    <row r="173" s="144" customFormat="1" ht="12.75">
      <c r="A173" s="146"/>
    </row>
    <row r="174" s="144" customFormat="1" ht="12.75">
      <c r="A174" s="146"/>
    </row>
    <row r="175" s="144" customFormat="1" ht="12.75">
      <c r="A175" s="146"/>
    </row>
    <row r="176" s="144" customFormat="1" ht="12.75">
      <c r="A176" s="146"/>
    </row>
    <row r="177" s="144" customFormat="1" ht="12.75">
      <c r="A177" s="146"/>
    </row>
    <row r="178" s="144" customFormat="1" ht="12.75">
      <c r="A178" s="146"/>
    </row>
    <row r="179" s="144" customFormat="1" ht="12.75">
      <c r="A179" s="146"/>
    </row>
    <row r="180" s="144" customFormat="1" ht="12.75">
      <c r="A180" s="146"/>
    </row>
    <row r="181" s="144" customFormat="1" ht="12.75">
      <c r="A181" s="146"/>
    </row>
    <row r="182" s="144" customFormat="1" ht="12.75">
      <c r="A182" s="146"/>
    </row>
    <row r="183" s="144" customFormat="1" ht="12.75">
      <c r="A183" s="146"/>
    </row>
    <row r="184" s="144" customFormat="1" ht="12.75">
      <c r="A184" s="146"/>
    </row>
    <row r="185" s="144" customFormat="1" ht="12.75">
      <c r="A185" s="146"/>
    </row>
    <row r="186" s="144" customFormat="1" ht="12.75">
      <c r="A186" s="146"/>
    </row>
    <row r="187" s="144" customFormat="1" ht="12.75">
      <c r="A187" s="146"/>
    </row>
    <row r="188" s="144" customFormat="1" ht="12.75">
      <c r="A188" s="146"/>
    </row>
    <row r="189" s="144" customFormat="1" ht="12.75">
      <c r="A189" s="146"/>
    </row>
    <row r="190" s="144" customFormat="1" ht="12.75">
      <c r="A190" s="146"/>
    </row>
    <row r="191" s="144" customFormat="1" ht="12.75">
      <c r="A191" s="146"/>
    </row>
    <row r="192" s="144" customFormat="1" ht="12.75">
      <c r="A192" s="146"/>
    </row>
    <row r="193" s="144" customFormat="1" ht="12.75">
      <c r="A193" s="146"/>
    </row>
    <row r="194" s="144" customFormat="1" ht="12.75">
      <c r="A194" s="146"/>
    </row>
    <row r="195" s="144" customFormat="1" ht="12.75">
      <c r="A195" s="146"/>
    </row>
    <row r="196" s="144" customFormat="1" ht="12.75">
      <c r="A196" s="146"/>
    </row>
    <row r="197" s="144" customFormat="1" ht="12.75">
      <c r="A197" s="146"/>
    </row>
    <row r="198" s="144" customFormat="1" ht="12.75">
      <c r="A198" s="146"/>
    </row>
    <row r="199" s="144" customFormat="1" ht="12.75">
      <c r="A199" s="146"/>
    </row>
    <row r="200" s="144" customFormat="1" ht="12.75">
      <c r="A200" s="146"/>
    </row>
    <row r="201" s="144" customFormat="1" ht="12.75">
      <c r="A201" s="146"/>
    </row>
    <row r="202" s="144" customFormat="1" ht="12.75">
      <c r="A202" s="146"/>
    </row>
    <row r="203" s="144" customFormat="1" ht="12.75">
      <c r="A203" s="146"/>
    </row>
    <row r="204" s="144" customFormat="1" ht="12.75">
      <c r="A204" s="146"/>
    </row>
    <row r="205" s="144" customFormat="1" ht="12.75">
      <c r="A205" s="146"/>
    </row>
    <row r="206" s="144" customFormat="1" ht="12.75">
      <c r="A206" s="146"/>
    </row>
    <row r="207" s="144" customFormat="1" ht="12.75">
      <c r="A207" s="146"/>
    </row>
    <row r="208" s="144" customFormat="1" ht="12.75"/>
  </sheetData>
  <sheetProtection password="CCBA" sheet="1"/>
  <mergeCells count="6">
    <mergeCell ref="I2:K2"/>
    <mergeCell ref="M1:N1"/>
    <mergeCell ref="M2:N2"/>
    <mergeCell ref="A42:A60"/>
    <mergeCell ref="A16:A41"/>
    <mergeCell ref="I1:K1"/>
  </mergeCells>
  <dataValidations count="6">
    <dataValidation allowBlank="1" showInputMessage="1" showErrorMessage="1" prompt="Ex. If the total is $200,345 please enter $200.345." sqref="P64:T64 V64"/>
    <dataValidation type="list" allowBlank="1" showInputMessage="1" showErrorMessage="1" sqref="E17:E60">
      <formula1>$G$65:$G$66</formula1>
    </dataValidation>
    <dataValidation type="list" allowBlank="1" showInputMessage="1" showErrorMessage="1" sqref="B17:B60">
      <formula1>$B$65:$B$72</formula1>
    </dataValidation>
    <dataValidation type="list" allowBlank="1" showInputMessage="1" showErrorMessage="1" sqref="C17:C41">
      <formula1>$C$65:$C$80</formula1>
    </dataValidation>
    <dataValidation type="list" allowBlank="1" showInputMessage="1" showErrorMessage="1" sqref="C42:C60">
      <formula1>$D$65:$D$66</formula1>
    </dataValidation>
    <dataValidation type="list" allowBlank="1" showInputMessage="1" showErrorMessage="1" sqref="F17:F60">
      <formula1>$A$65:$A$138</formula1>
    </dataValidation>
  </dataValidations>
  <printOptions horizontalCentered="1" verticalCentered="1"/>
  <pageMargins left="0.25" right="0.25" top="0.25" bottom="0.25" header="0.5" footer="0.5"/>
  <pageSetup horizontalDpi="600" verticalDpi="600" orientation="landscape" scale="65" r:id="rId3"/>
  <legacyDrawing r:id="rId2"/>
</worksheet>
</file>

<file path=xl/worksheets/sheet4.xml><?xml version="1.0" encoding="utf-8"?>
<worksheet xmlns="http://schemas.openxmlformats.org/spreadsheetml/2006/main" xmlns:r="http://schemas.openxmlformats.org/officeDocument/2006/relationships">
  <dimension ref="A1:AG207"/>
  <sheetViews>
    <sheetView zoomScale="75" zoomScaleNormal="75" zoomScalePageLayoutView="0" workbookViewId="0" topLeftCell="C1">
      <selection activeCell="D2" sqref="D2"/>
    </sheetView>
  </sheetViews>
  <sheetFormatPr defaultColWidth="9.140625" defaultRowHeight="12.75"/>
  <cols>
    <col min="1" max="1" width="10.421875" style="0" customWidth="1"/>
    <col min="2" max="2" width="26.00390625" style="0" hidden="1" customWidth="1"/>
    <col min="3" max="3" width="22.421875" style="0" customWidth="1"/>
    <col min="4" max="4" width="31.7109375" style="0" customWidth="1"/>
    <col min="5" max="5" width="19.57421875" style="0" hidden="1" customWidth="1"/>
    <col min="6" max="6" width="31.8515625" style="0" customWidth="1"/>
    <col min="7" max="7" width="22.57421875" style="0" customWidth="1"/>
    <col min="8" max="8" width="19.7109375" style="0" hidden="1" customWidth="1"/>
    <col min="9" max="9" width="23.28125" style="0" customWidth="1"/>
    <col min="10" max="10" width="16.421875" style="0" hidden="1" customWidth="1"/>
    <col min="11" max="11" width="20.28125" style="0" customWidth="1"/>
    <col min="12" max="12" width="12.57421875" style="0" hidden="1" customWidth="1"/>
    <col min="13" max="13" width="15.421875" style="0" customWidth="1"/>
    <col min="14" max="14" width="19.140625" style="0" customWidth="1"/>
    <col min="15" max="15" width="13.57421875" style="144" customWidth="1"/>
    <col min="16" max="16" width="16.57421875" style="144" customWidth="1"/>
    <col min="17" max="33" width="9.140625" style="144" customWidth="1"/>
  </cols>
  <sheetData>
    <row r="1" spans="1:33" s="21" customFormat="1" ht="16.5" thickBot="1" thickTop="1">
      <c r="A1" s="113"/>
      <c r="C1" s="185" t="s">
        <v>41</v>
      </c>
      <c r="D1" s="185" t="s">
        <v>42</v>
      </c>
      <c r="E1" s="186"/>
      <c r="F1" s="22" t="s">
        <v>46</v>
      </c>
      <c r="G1" s="22" t="s">
        <v>44</v>
      </c>
      <c r="H1" s="114"/>
      <c r="I1" s="442" t="s">
        <v>45</v>
      </c>
      <c r="J1" s="453"/>
      <c r="K1" s="454"/>
      <c r="L1" s="97"/>
      <c r="M1" s="442" t="s">
        <v>60</v>
      </c>
      <c r="N1" s="435"/>
      <c r="O1" s="149"/>
      <c r="P1" s="149"/>
      <c r="Q1" s="150"/>
      <c r="R1" s="150"/>
      <c r="S1" s="150"/>
      <c r="T1" s="150"/>
      <c r="U1" s="150"/>
      <c r="V1" s="150"/>
      <c r="W1" s="150"/>
      <c r="X1" s="150"/>
      <c r="Y1" s="150"/>
      <c r="Z1" s="150"/>
      <c r="AA1" s="150"/>
      <c r="AB1" s="150"/>
      <c r="AC1" s="150"/>
      <c r="AD1" s="150"/>
      <c r="AE1" s="150"/>
      <c r="AF1" s="150"/>
      <c r="AG1" s="150"/>
    </row>
    <row r="2" spans="1:33" s="19" customFormat="1" ht="18.75" customHeight="1" thickBot="1" thickTop="1">
      <c r="A2" s="115"/>
      <c r="C2" s="246">
        <f>'Year 1'!B3:C3</f>
        <v>0</v>
      </c>
      <c r="D2" s="246">
        <f>'Year 1'!D3:E3</f>
        <v>0</v>
      </c>
      <c r="E2" s="247"/>
      <c r="F2" s="174">
        <f>'Year 1'!F3</f>
        <v>0</v>
      </c>
      <c r="G2" s="175">
        <v>115</v>
      </c>
      <c r="H2" s="176"/>
      <c r="I2" s="466">
        <v>180</v>
      </c>
      <c r="J2" s="445"/>
      <c r="K2" s="467"/>
      <c r="L2" s="177"/>
      <c r="M2" s="468" t="str">
        <f>'Year 1'!M3:N3</f>
        <v>Non-Emergency Resources</v>
      </c>
      <c r="N2" s="469"/>
      <c r="O2" s="148"/>
      <c r="P2" s="148"/>
      <c r="Q2" s="148"/>
      <c r="R2" s="148"/>
      <c r="S2" s="147"/>
      <c r="T2" s="147"/>
      <c r="U2" s="147"/>
      <c r="V2" s="147"/>
      <c r="W2" s="147"/>
      <c r="X2" s="147"/>
      <c r="Y2" s="147"/>
      <c r="Z2" s="147"/>
      <c r="AA2" s="147"/>
      <c r="AB2" s="147"/>
      <c r="AC2" s="147"/>
      <c r="AD2" s="147"/>
      <c r="AE2" s="147"/>
      <c r="AF2" s="147"/>
      <c r="AG2" s="147"/>
    </row>
    <row r="3" spans="1:33" s="19" customFormat="1" ht="14.25" thickBot="1" thickTop="1">
      <c r="A3" s="116"/>
      <c r="B3" s="25"/>
      <c r="C3" s="25"/>
      <c r="D3" s="25"/>
      <c r="E3" s="25"/>
      <c r="F3" s="25"/>
      <c r="G3" s="25" t="s">
        <v>53</v>
      </c>
      <c r="H3" s="25"/>
      <c r="I3" s="26"/>
      <c r="J3" s="26"/>
      <c r="K3" s="26"/>
      <c r="L3" s="26"/>
      <c r="M3" s="26"/>
      <c r="N3" s="117"/>
      <c r="O3" s="148"/>
      <c r="P3" s="148"/>
      <c r="Q3" s="148"/>
      <c r="R3" s="148"/>
      <c r="S3" s="147"/>
      <c r="T3" s="147"/>
      <c r="U3" s="147"/>
      <c r="V3" s="147"/>
      <c r="W3" s="147"/>
      <c r="X3" s="147"/>
      <c r="Y3" s="147"/>
      <c r="Z3" s="147"/>
      <c r="AA3" s="147"/>
      <c r="AB3" s="147"/>
      <c r="AC3" s="147"/>
      <c r="AD3" s="147"/>
      <c r="AE3" s="147"/>
      <c r="AF3" s="147"/>
      <c r="AG3" s="147"/>
    </row>
    <row r="4" spans="1:33" s="19" customFormat="1" ht="21.75" customHeight="1" thickBot="1" thickTop="1">
      <c r="A4" s="116"/>
      <c r="C4" s="227" t="s">
        <v>47</v>
      </c>
      <c r="D4" s="25"/>
      <c r="E4" s="26"/>
      <c r="F4" s="25"/>
      <c r="G4" s="25"/>
      <c r="H4" s="25"/>
      <c r="I4" s="26"/>
      <c r="J4" s="26"/>
      <c r="K4" s="26"/>
      <c r="L4" s="26"/>
      <c r="M4" s="26"/>
      <c r="N4" s="117"/>
      <c r="O4" s="148"/>
      <c r="P4" s="148"/>
      <c r="Q4" s="148"/>
      <c r="R4" s="148"/>
      <c r="S4" s="147"/>
      <c r="T4" s="147"/>
      <c r="U4" s="147"/>
      <c r="V4" s="147"/>
      <c r="W4" s="147"/>
      <c r="X4" s="147"/>
      <c r="Y4" s="147"/>
      <c r="Z4" s="147"/>
      <c r="AA4" s="147"/>
      <c r="AB4" s="147"/>
      <c r="AC4" s="147"/>
      <c r="AD4" s="147"/>
      <c r="AE4" s="147"/>
      <c r="AF4" s="147"/>
      <c r="AG4" s="147"/>
    </row>
    <row r="5" spans="1:33" s="19" customFormat="1" ht="14.25" thickBot="1" thickTop="1">
      <c r="A5" s="116"/>
      <c r="C5" s="196"/>
      <c r="D5" s="25"/>
      <c r="E5" s="26"/>
      <c r="F5" s="25"/>
      <c r="G5" s="25"/>
      <c r="H5" s="25"/>
      <c r="I5" s="26"/>
      <c r="J5" s="26"/>
      <c r="K5" s="26"/>
      <c r="L5" s="26"/>
      <c r="M5" s="26"/>
      <c r="N5" s="117"/>
      <c r="O5" s="148"/>
      <c r="P5" s="148"/>
      <c r="Q5" s="148"/>
      <c r="R5" s="148"/>
      <c r="S5" s="147"/>
      <c r="T5" s="147"/>
      <c r="U5" s="147"/>
      <c r="V5" s="147"/>
      <c r="W5" s="147"/>
      <c r="X5" s="147"/>
      <c r="Y5" s="147"/>
      <c r="Z5" s="147"/>
      <c r="AA5" s="147"/>
      <c r="AB5" s="147"/>
      <c r="AC5" s="147"/>
      <c r="AD5" s="147"/>
      <c r="AE5" s="147"/>
      <c r="AF5" s="147"/>
      <c r="AG5" s="147"/>
    </row>
    <row r="6" spans="1:33" s="19" customFormat="1" ht="14.25" thickBot="1" thickTop="1">
      <c r="A6" s="116"/>
      <c r="B6" s="27"/>
      <c r="C6" s="27"/>
      <c r="D6" s="27"/>
      <c r="E6" s="27"/>
      <c r="F6" s="27"/>
      <c r="G6" s="27"/>
      <c r="H6" s="27"/>
      <c r="I6" s="28"/>
      <c r="J6" s="28"/>
      <c r="K6" s="28"/>
      <c r="L6" s="28"/>
      <c r="M6" s="26"/>
      <c r="N6" s="117"/>
      <c r="O6" s="148"/>
      <c r="P6" s="148"/>
      <c r="Q6" s="148"/>
      <c r="R6" s="148"/>
      <c r="S6" s="147"/>
      <c r="T6" s="147"/>
      <c r="U6" s="147"/>
      <c r="V6" s="147"/>
      <c r="W6" s="147"/>
      <c r="X6" s="147"/>
      <c r="Y6" s="147"/>
      <c r="Z6" s="147"/>
      <c r="AA6" s="147"/>
      <c r="AB6" s="147"/>
      <c r="AC6" s="147"/>
      <c r="AD6" s="147"/>
      <c r="AE6" s="147"/>
      <c r="AF6" s="147"/>
      <c r="AG6" s="147"/>
    </row>
    <row r="7" spans="1:33" s="19" customFormat="1" ht="20.25" customHeight="1" thickTop="1">
      <c r="A7" s="284"/>
      <c r="C7" s="81" t="s">
        <v>197</v>
      </c>
      <c r="D7" s="336"/>
      <c r="E7" s="336"/>
      <c r="F7" s="337" t="s">
        <v>52</v>
      </c>
      <c r="G7" s="336"/>
      <c r="H7" s="338"/>
      <c r="I7" s="338"/>
      <c r="J7" s="338"/>
      <c r="K7" s="339"/>
      <c r="L7" s="82"/>
      <c r="M7" s="82"/>
      <c r="N7" s="132"/>
      <c r="O7" s="148"/>
      <c r="P7" s="148"/>
      <c r="Q7" s="148"/>
      <c r="R7" s="148"/>
      <c r="S7" s="147"/>
      <c r="T7" s="147"/>
      <c r="U7" s="147"/>
      <c r="V7" s="147"/>
      <c r="W7" s="147"/>
      <c r="X7" s="147"/>
      <c r="Y7" s="147"/>
      <c r="Z7" s="147"/>
      <c r="AA7" s="147"/>
      <c r="AB7" s="147"/>
      <c r="AC7" s="147"/>
      <c r="AD7" s="147"/>
      <c r="AE7" s="147"/>
      <c r="AF7" s="147"/>
      <c r="AG7" s="147"/>
    </row>
    <row r="8" spans="1:33" s="19" customFormat="1" ht="17.25" customHeight="1" thickBot="1">
      <c r="A8" s="283"/>
      <c r="C8" s="335"/>
      <c r="D8" s="335"/>
      <c r="E8" s="335"/>
      <c r="F8" s="335"/>
      <c r="G8" s="335"/>
      <c r="H8" s="335"/>
      <c r="I8" s="335"/>
      <c r="J8" s="335"/>
      <c r="K8" s="340"/>
      <c r="L8" s="280"/>
      <c r="M8" s="282"/>
      <c r="N8" s="132"/>
      <c r="O8" s="148"/>
      <c r="P8" s="148"/>
      <c r="Q8" s="148"/>
      <c r="R8" s="148"/>
      <c r="S8" s="147"/>
      <c r="T8" s="147"/>
      <c r="U8" s="147"/>
      <c r="V8" s="147"/>
      <c r="W8" s="147"/>
      <c r="X8" s="147"/>
      <c r="Y8" s="147"/>
      <c r="Z8" s="147"/>
      <c r="AA8" s="147"/>
      <c r="AB8" s="147"/>
      <c r="AC8" s="147"/>
      <c r="AD8" s="147"/>
      <c r="AE8" s="147"/>
      <c r="AF8" s="147"/>
      <c r="AG8" s="147"/>
    </row>
    <row r="9" spans="1:33" s="19" customFormat="1" ht="32.25" customHeight="1" thickBot="1" thickTop="1">
      <c r="A9" s="285"/>
      <c r="C9" s="341" t="s">
        <v>48</v>
      </c>
      <c r="D9" s="342" t="s">
        <v>173</v>
      </c>
      <c r="E9" s="21"/>
      <c r="F9" s="343" t="s">
        <v>201</v>
      </c>
      <c r="G9" s="343" t="s">
        <v>174</v>
      </c>
      <c r="H9" s="21"/>
      <c r="I9" s="343" t="s">
        <v>175</v>
      </c>
      <c r="J9" s="344"/>
      <c r="K9" s="345" t="s">
        <v>176</v>
      </c>
      <c r="L9" s="280"/>
      <c r="M9" s="282"/>
      <c r="N9" s="82"/>
      <c r="O9" s="148"/>
      <c r="P9" s="148"/>
      <c r="Q9" s="148"/>
      <c r="R9" s="148"/>
      <c r="S9" s="147"/>
      <c r="T9" s="147"/>
      <c r="U9" s="147"/>
      <c r="V9" s="147"/>
      <c r="W9" s="147"/>
      <c r="X9" s="147"/>
      <c r="Y9" s="147"/>
      <c r="Z9" s="147"/>
      <c r="AA9" s="147"/>
      <c r="AB9" s="147"/>
      <c r="AC9" s="147"/>
      <c r="AD9" s="147"/>
      <c r="AE9" s="147"/>
      <c r="AF9" s="147"/>
      <c r="AG9" s="147"/>
    </row>
    <row r="10" spans="1:33" s="19" customFormat="1" ht="32.25" customHeight="1" thickBot="1" thickTop="1">
      <c r="A10" s="285"/>
      <c r="C10" s="346">
        <f>SUM(G17:G60)</f>
        <v>0</v>
      </c>
      <c r="D10" s="347">
        <f>SUM(N17:N41)</f>
        <v>0</v>
      </c>
      <c r="E10" s="21"/>
      <c r="F10" s="348">
        <f>SUM(N42:N60)</f>
        <v>0</v>
      </c>
      <c r="G10" s="348">
        <f>SUM(N17:N60)</f>
        <v>0</v>
      </c>
      <c r="H10" s="21"/>
      <c r="I10" s="348">
        <f>G10+C13+D13+F13+G13+I13</f>
        <v>0</v>
      </c>
      <c r="J10" s="344"/>
      <c r="K10" s="349">
        <f>G10+C13+D13</f>
        <v>0</v>
      </c>
      <c r="L10" s="280"/>
      <c r="M10" s="282"/>
      <c r="N10" s="82"/>
      <c r="O10" s="148"/>
      <c r="P10" s="148"/>
      <c r="Q10" s="148"/>
      <c r="R10" s="148"/>
      <c r="S10" s="147"/>
      <c r="T10" s="147"/>
      <c r="U10" s="147"/>
      <c r="V10" s="147"/>
      <c r="W10" s="147"/>
      <c r="X10" s="147"/>
      <c r="Y10" s="147"/>
      <c r="Z10" s="147"/>
      <c r="AA10" s="147"/>
      <c r="AB10" s="147"/>
      <c r="AC10" s="147"/>
      <c r="AD10" s="147"/>
      <c r="AE10" s="147"/>
      <c r="AF10" s="147"/>
      <c r="AG10" s="147"/>
    </row>
    <row r="11" spans="1:33" s="19" customFormat="1" ht="13.5" customHeight="1" thickBot="1" thickTop="1">
      <c r="A11" s="281"/>
      <c r="C11" s="350"/>
      <c r="D11" s="351"/>
      <c r="E11" s="21"/>
      <c r="F11" s="351"/>
      <c r="G11" s="351"/>
      <c r="H11" s="21"/>
      <c r="I11" s="351"/>
      <c r="J11" s="344"/>
      <c r="K11" s="352"/>
      <c r="L11" s="280"/>
      <c r="M11" s="282"/>
      <c r="N11" s="82"/>
      <c r="O11" s="148"/>
      <c r="P11" s="148"/>
      <c r="Q11" s="148"/>
      <c r="R11" s="148"/>
      <c r="S11" s="147"/>
      <c r="T11" s="147"/>
      <c r="U11" s="147"/>
      <c r="V11" s="147"/>
      <c r="W11" s="147"/>
      <c r="X11" s="147"/>
      <c r="Y11" s="147"/>
      <c r="Z11" s="147"/>
      <c r="AA11" s="147"/>
      <c r="AB11" s="147"/>
      <c r="AC11" s="147"/>
      <c r="AD11" s="147"/>
      <c r="AE11" s="147"/>
      <c r="AF11" s="147"/>
      <c r="AG11" s="147"/>
    </row>
    <row r="12" spans="1:33" s="19" customFormat="1" ht="40.5" customHeight="1" thickBot="1" thickTop="1">
      <c r="A12" s="281"/>
      <c r="C12" s="343" t="s">
        <v>177</v>
      </c>
      <c r="D12" s="343" t="s">
        <v>178</v>
      </c>
      <c r="E12" s="21"/>
      <c r="F12" s="343" t="s">
        <v>179</v>
      </c>
      <c r="G12" s="343" t="s">
        <v>180</v>
      </c>
      <c r="H12" s="343" t="s">
        <v>180</v>
      </c>
      <c r="I12" s="343" t="s">
        <v>202</v>
      </c>
      <c r="J12" s="344"/>
      <c r="K12" s="344"/>
      <c r="L12" s="280"/>
      <c r="M12" s="282"/>
      <c r="N12" s="82"/>
      <c r="O12" s="148"/>
      <c r="P12" s="148"/>
      <c r="Q12" s="148"/>
      <c r="R12" s="148"/>
      <c r="S12" s="147"/>
      <c r="T12" s="147"/>
      <c r="U12" s="147"/>
      <c r="V12" s="147"/>
      <c r="W12" s="147"/>
      <c r="X12" s="147"/>
      <c r="Y12" s="147"/>
      <c r="Z12" s="147"/>
      <c r="AA12" s="147"/>
      <c r="AB12" s="147"/>
      <c r="AC12" s="147"/>
      <c r="AD12" s="147"/>
      <c r="AE12" s="147"/>
      <c r="AF12" s="147"/>
      <c r="AG12" s="147"/>
    </row>
    <row r="13" spans="1:33" s="14" customFormat="1" ht="13.5" customHeight="1" thickBot="1" thickTop="1">
      <c r="A13" s="281"/>
      <c r="C13" s="245"/>
      <c r="D13" s="245"/>
      <c r="E13" s="245"/>
      <c r="F13" s="245"/>
      <c r="G13" s="245"/>
      <c r="H13" s="245"/>
      <c r="I13" s="245"/>
      <c r="J13" s="344"/>
      <c r="K13" s="344"/>
      <c r="L13" s="280"/>
      <c r="M13" s="282"/>
      <c r="N13" s="82"/>
      <c r="O13" s="151"/>
      <c r="P13" s="152"/>
      <c r="Q13" s="153"/>
      <c r="R13" s="151"/>
      <c r="S13" s="154"/>
      <c r="T13" s="155"/>
      <c r="U13" s="155"/>
      <c r="V13" s="155"/>
      <c r="W13" s="155"/>
      <c r="X13" s="155"/>
      <c r="Y13" s="155"/>
      <c r="Z13" s="155"/>
      <c r="AA13" s="155"/>
      <c r="AB13" s="155"/>
      <c r="AC13" s="155"/>
      <c r="AD13" s="155"/>
      <c r="AE13" s="155"/>
      <c r="AF13" s="155"/>
      <c r="AG13" s="155"/>
    </row>
    <row r="14" spans="1:33" s="30" customFormat="1" ht="13.5" thickTop="1">
      <c r="A14" s="281"/>
      <c r="B14" s="281"/>
      <c r="C14" s="281"/>
      <c r="D14" s="281"/>
      <c r="E14" s="281"/>
      <c r="F14" s="281"/>
      <c r="G14" s="281"/>
      <c r="H14" s="281"/>
      <c r="I14" s="281"/>
      <c r="J14" s="281"/>
      <c r="K14" s="281"/>
      <c r="L14" s="281"/>
      <c r="M14" s="281"/>
      <c r="N14" s="281"/>
      <c r="O14" s="156"/>
      <c r="P14" s="157"/>
      <c r="Q14" s="158"/>
      <c r="R14" s="156"/>
      <c r="S14" s="159"/>
      <c r="T14" s="160"/>
      <c r="U14" s="160"/>
      <c r="V14" s="160"/>
      <c r="W14" s="160"/>
      <c r="X14" s="160"/>
      <c r="Y14" s="160"/>
      <c r="Z14" s="160"/>
      <c r="AA14" s="160"/>
      <c r="AB14" s="160"/>
      <c r="AC14" s="160"/>
      <c r="AD14" s="160"/>
      <c r="AE14" s="160"/>
      <c r="AF14" s="160"/>
      <c r="AG14" s="160"/>
    </row>
    <row r="15" spans="1:33" s="36" customFormat="1" ht="15" customHeight="1" thickBot="1">
      <c r="A15" s="281"/>
      <c r="B15" s="281"/>
      <c r="C15" s="281"/>
      <c r="D15" s="281"/>
      <c r="E15" s="281"/>
      <c r="F15" s="281"/>
      <c r="G15" s="281"/>
      <c r="H15" s="281"/>
      <c r="I15" s="281"/>
      <c r="J15" s="281"/>
      <c r="K15" s="281"/>
      <c r="L15" s="281"/>
      <c r="M15" s="281"/>
      <c r="N15" s="281"/>
      <c r="O15" s="161"/>
      <c r="P15" s="161"/>
      <c r="Q15" s="161"/>
      <c r="R15" s="161"/>
      <c r="S15" s="161"/>
      <c r="T15" s="161"/>
      <c r="U15" s="161"/>
      <c r="V15" s="161"/>
      <c r="W15" s="161"/>
      <c r="X15" s="161"/>
      <c r="Y15" s="161"/>
      <c r="Z15" s="161"/>
      <c r="AA15" s="161"/>
      <c r="AB15" s="147"/>
      <c r="AC15" s="147"/>
      <c r="AD15" s="147"/>
      <c r="AE15" s="147"/>
      <c r="AF15" s="147"/>
      <c r="AG15" s="147"/>
    </row>
    <row r="16" spans="1:33" s="40" customFormat="1" ht="40.5" customHeight="1" thickBot="1" thickTop="1">
      <c r="A16" s="458" t="s">
        <v>50</v>
      </c>
      <c r="B16" s="38" t="s">
        <v>38</v>
      </c>
      <c r="C16" s="38" t="s">
        <v>37</v>
      </c>
      <c r="D16" s="38" t="s">
        <v>156</v>
      </c>
      <c r="E16" s="38" t="s">
        <v>102</v>
      </c>
      <c r="F16" s="38" t="s">
        <v>39</v>
      </c>
      <c r="G16" s="38" t="s">
        <v>40</v>
      </c>
      <c r="H16" s="104" t="s">
        <v>112</v>
      </c>
      <c r="I16" s="38" t="s">
        <v>110</v>
      </c>
      <c r="J16" s="77" t="s">
        <v>43</v>
      </c>
      <c r="K16" s="39" t="s">
        <v>109</v>
      </c>
      <c r="L16" s="77" t="s">
        <v>49</v>
      </c>
      <c r="M16" s="39" t="s">
        <v>108</v>
      </c>
      <c r="N16" s="119" t="s">
        <v>111</v>
      </c>
      <c r="O16" s="162"/>
      <c r="P16" s="162"/>
      <c r="W16" s="162"/>
      <c r="X16" s="162"/>
      <c r="Y16" s="162"/>
      <c r="Z16" s="162"/>
      <c r="AA16" s="162"/>
      <c r="AB16" s="162"/>
      <c r="AC16" s="162"/>
      <c r="AD16" s="162"/>
      <c r="AE16" s="162"/>
      <c r="AF16" s="162"/>
      <c r="AG16" s="162"/>
    </row>
    <row r="17" spans="1:14" ht="13.5" thickTop="1">
      <c r="A17" s="459"/>
      <c r="B17" s="2"/>
      <c r="C17" s="2"/>
      <c r="D17" s="61"/>
      <c r="E17" s="7"/>
      <c r="F17" s="7"/>
      <c r="G17" s="134"/>
      <c r="H17" s="98">
        <f>ROUND(G17,-1)</f>
        <v>0</v>
      </c>
      <c r="I17" s="103">
        <f>(G17*$F$2)/1000</f>
        <v>0</v>
      </c>
      <c r="J17" s="6">
        <f>IF(F17&lt;&gt;0,LOOKUP('Year 4'!F17,'Price List'!A3:A81,'Price List'!C3:C81),0)</f>
        <v>0</v>
      </c>
      <c r="K17" s="101">
        <f>(J17*G17)/1000</f>
        <v>0</v>
      </c>
      <c r="L17" s="6">
        <f>IF(F17&lt;&gt;0,LOOKUP('Year 4'!F17,'Price List'!A3:A81,'Price List'!K3:K81),0)</f>
        <v>0</v>
      </c>
      <c r="M17" s="101">
        <f>(L17*G17)/1000</f>
        <v>0</v>
      </c>
      <c r="N17" s="120">
        <f>M17+K17+I17</f>
        <v>0</v>
      </c>
    </row>
    <row r="18" spans="1:14" ht="12.75">
      <c r="A18" s="459"/>
      <c r="B18" s="2"/>
      <c r="C18" s="2"/>
      <c r="D18" s="61"/>
      <c r="E18" s="7"/>
      <c r="F18" s="7"/>
      <c r="G18" s="134"/>
      <c r="H18" s="98">
        <f aca="true" t="shared" si="0" ref="H18:H60">ROUND(G18,-1)</f>
        <v>0</v>
      </c>
      <c r="I18" s="103">
        <f aca="true" t="shared" si="1" ref="I18:I60">(G18*$F$2)/1000</f>
        <v>0</v>
      </c>
      <c r="J18" s="6">
        <f>IF(F18&lt;&gt;0,LOOKUP('Year 4'!F18,'Price List'!A3:A81,'Price List'!C3:C81),0)</f>
        <v>0</v>
      </c>
      <c r="K18" s="101">
        <f>(J18*G18)/1000</f>
        <v>0</v>
      </c>
      <c r="L18" s="6">
        <f>IF(F18&lt;&gt;0,LOOKUP('Year 4'!F18,'Price List'!A3:A81,'Price List'!K3:K81),0)</f>
        <v>0</v>
      </c>
      <c r="M18" s="101">
        <f>(L18*G18)/1000</f>
        <v>0</v>
      </c>
      <c r="N18" s="120">
        <f>M18+K18+I18</f>
        <v>0</v>
      </c>
    </row>
    <row r="19" spans="1:14" ht="13.5" thickBot="1">
      <c r="A19" s="459"/>
      <c r="B19" s="2"/>
      <c r="C19" s="2"/>
      <c r="D19" s="61"/>
      <c r="E19" s="7"/>
      <c r="F19" s="7"/>
      <c r="G19" s="134"/>
      <c r="H19" s="98">
        <f t="shared" si="0"/>
        <v>0</v>
      </c>
      <c r="I19" s="103">
        <f t="shared" si="1"/>
        <v>0</v>
      </c>
      <c r="J19" s="6">
        <f>IF(F19&lt;&gt;0,LOOKUP('Year 4'!F19,'Price List'!A3:A81,'Price List'!C3:C81),0)</f>
        <v>0</v>
      </c>
      <c r="K19" s="101">
        <f aca="true" t="shared" si="2" ref="K19:K60">(J19*G19)/1000</f>
        <v>0</v>
      </c>
      <c r="L19" s="6">
        <f>IF(F19&lt;&gt;0,LOOKUP('Year 4'!F19,'Price List'!A3:A81,'Price List'!K3:K81),0)</f>
        <v>0</v>
      </c>
      <c r="M19" s="101">
        <f aca="true" t="shared" si="3" ref="M19:M60">(L19*G19)/1000</f>
        <v>0</v>
      </c>
      <c r="N19" s="120">
        <f aca="true" t="shared" si="4" ref="N19:N60">M19+K19+I19</f>
        <v>0</v>
      </c>
    </row>
    <row r="20" spans="1:23" ht="12" customHeight="1" thickBot="1" thickTop="1">
      <c r="A20" s="459"/>
      <c r="B20" s="2"/>
      <c r="C20" s="2"/>
      <c r="D20" s="61"/>
      <c r="E20" s="7"/>
      <c r="F20" s="7"/>
      <c r="G20" s="134"/>
      <c r="H20" s="98">
        <f t="shared" si="0"/>
        <v>0</v>
      </c>
      <c r="I20" s="103">
        <f t="shared" si="1"/>
        <v>0</v>
      </c>
      <c r="J20" s="6">
        <f>IF(F20&lt;&gt;0,LOOKUP('Year 4'!F20,'Price List'!A3:A81,'Price List'!C3:C81),0)</f>
        <v>0</v>
      </c>
      <c r="K20" s="101">
        <f t="shared" si="2"/>
        <v>0</v>
      </c>
      <c r="L20" s="6">
        <f>IF(F20&lt;&gt;0,LOOKUP('Year 4'!F20,'Price List'!A3:A81,'Price List'!K3:K81),0)</f>
        <v>0</v>
      </c>
      <c r="M20" s="101">
        <f t="shared" si="3"/>
        <v>0</v>
      </c>
      <c r="N20" s="120">
        <f t="shared" si="4"/>
        <v>0</v>
      </c>
      <c r="W20" s="83" t="s">
        <v>145</v>
      </c>
    </row>
    <row r="21" spans="1:23" ht="14.25" thickBot="1" thickTop="1">
      <c r="A21" s="459"/>
      <c r="B21" s="2"/>
      <c r="C21" s="2"/>
      <c r="D21" s="61"/>
      <c r="E21" s="7"/>
      <c r="F21" s="7"/>
      <c r="G21" s="134"/>
      <c r="H21" s="98">
        <f t="shared" si="0"/>
        <v>0</v>
      </c>
      <c r="I21" s="103">
        <f t="shared" si="1"/>
        <v>0</v>
      </c>
      <c r="J21" s="6">
        <f>IF(F21&lt;&gt;0,LOOKUP('Year 4'!F21,'Price List'!A3:A81,'Price List'!C3:C81),0)</f>
        <v>0</v>
      </c>
      <c r="K21" s="101">
        <f t="shared" si="2"/>
        <v>0</v>
      </c>
      <c r="L21" s="6">
        <f>IF(F21&lt;&gt;0,LOOKUP('Year 4'!F21,'Price List'!A3:A81,'Price List'!K3:K81),0)</f>
        <v>0</v>
      </c>
      <c r="M21" s="101">
        <f t="shared" si="3"/>
        <v>0</v>
      </c>
      <c r="N21" s="120">
        <f t="shared" si="4"/>
        <v>0</v>
      </c>
      <c r="W21" s="31"/>
    </row>
    <row r="22" spans="1:14" ht="13.5" thickTop="1">
      <c r="A22" s="459"/>
      <c r="B22" s="2"/>
      <c r="C22" s="2"/>
      <c r="D22" s="61"/>
      <c r="E22" s="7"/>
      <c r="F22" s="7"/>
      <c r="G22" s="134"/>
      <c r="H22" s="98">
        <f t="shared" si="0"/>
        <v>0</v>
      </c>
      <c r="I22" s="103">
        <f t="shared" si="1"/>
        <v>0</v>
      </c>
      <c r="J22" s="6">
        <f>IF(F22&lt;&gt;0,LOOKUP('Year 4'!F22,'Price List'!A3:A81,'Price List'!C3:C81),0)</f>
        <v>0</v>
      </c>
      <c r="K22" s="101">
        <f t="shared" si="2"/>
        <v>0</v>
      </c>
      <c r="L22" s="6">
        <f>IF(F22&lt;&gt;0,LOOKUP('Year 4'!F22,'Price List'!A3:A81,'Price List'!K3:K81),0)</f>
        <v>0</v>
      </c>
      <c r="M22" s="101">
        <f t="shared" si="3"/>
        <v>0</v>
      </c>
      <c r="N22" s="120">
        <f t="shared" si="4"/>
        <v>0</v>
      </c>
    </row>
    <row r="23" spans="1:14" ht="12.75">
      <c r="A23" s="459"/>
      <c r="B23" s="2"/>
      <c r="C23" s="2"/>
      <c r="D23" s="61"/>
      <c r="E23" s="7"/>
      <c r="F23" s="7"/>
      <c r="G23" s="134"/>
      <c r="H23" s="98">
        <f t="shared" si="0"/>
        <v>0</v>
      </c>
      <c r="I23" s="103">
        <f t="shared" si="1"/>
        <v>0</v>
      </c>
      <c r="J23" s="6">
        <f>IF(F23&lt;&gt;0,LOOKUP('Year 4'!F23,'Price List'!A3:A81,'Price List'!C3:C81),0)</f>
        <v>0</v>
      </c>
      <c r="K23" s="101">
        <f t="shared" si="2"/>
        <v>0</v>
      </c>
      <c r="L23" s="6">
        <f>IF(F23&lt;&gt;0,LOOKUP('Year 4'!F23,'Price List'!A3:A81,'Price List'!K3:K81),0)</f>
        <v>0</v>
      </c>
      <c r="M23" s="101">
        <f t="shared" si="3"/>
        <v>0</v>
      </c>
      <c r="N23" s="120">
        <f t="shared" si="4"/>
        <v>0</v>
      </c>
    </row>
    <row r="24" spans="1:14" ht="12.75">
      <c r="A24" s="459"/>
      <c r="B24" s="2"/>
      <c r="C24" s="2"/>
      <c r="D24" s="61"/>
      <c r="E24" s="7"/>
      <c r="F24" s="7"/>
      <c r="G24" s="134"/>
      <c r="H24" s="98">
        <f t="shared" si="0"/>
        <v>0</v>
      </c>
      <c r="I24" s="103">
        <f t="shared" si="1"/>
        <v>0</v>
      </c>
      <c r="J24" s="6">
        <f>IF(F24&lt;&gt;0,LOOKUP('Year 4'!F24,'Price List'!A3:A81,'Price List'!C3:C81),0)</f>
        <v>0</v>
      </c>
      <c r="K24" s="101">
        <f t="shared" si="2"/>
        <v>0</v>
      </c>
      <c r="L24" s="6">
        <f>IF(F24&lt;&gt;0,LOOKUP('Year 4'!F24,'Price List'!A3:A81,'Price List'!K3:K81),0)</f>
        <v>0</v>
      </c>
      <c r="M24" s="101">
        <f t="shared" si="3"/>
        <v>0</v>
      </c>
      <c r="N24" s="120">
        <f t="shared" si="4"/>
        <v>0</v>
      </c>
    </row>
    <row r="25" spans="1:14" ht="12.75">
      <c r="A25" s="459"/>
      <c r="B25" s="2"/>
      <c r="C25" s="2"/>
      <c r="D25" s="61"/>
      <c r="E25" s="7"/>
      <c r="F25" s="7"/>
      <c r="G25" s="134"/>
      <c r="H25" s="98">
        <f t="shared" si="0"/>
        <v>0</v>
      </c>
      <c r="I25" s="103">
        <f t="shared" si="1"/>
        <v>0</v>
      </c>
      <c r="J25" s="6">
        <f>IF(F25&lt;&gt;0,LOOKUP('Year 4'!F25,'Price List'!A3:A81,'Price List'!C3:C81),0)</f>
        <v>0</v>
      </c>
      <c r="K25" s="101">
        <f t="shared" si="2"/>
        <v>0</v>
      </c>
      <c r="L25" s="6">
        <f>IF(F25&lt;&gt;0,LOOKUP('Year 4'!F25,'Price List'!A3:A81,'Price List'!K3:K81),0)</f>
        <v>0</v>
      </c>
      <c r="M25" s="101">
        <f t="shared" si="3"/>
        <v>0</v>
      </c>
      <c r="N25" s="120">
        <f t="shared" si="4"/>
        <v>0</v>
      </c>
    </row>
    <row r="26" spans="1:14" ht="12.75">
      <c r="A26" s="459"/>
      <c r="B26" s="2"/>
      <c r="C26" s="2"/>
      <c r="D26" s="61"/>
      <c r="E26" s="7"/>
      <c r="F26" s="7"/>
      <c r="G26" s="134"/>
      <c r="H26" s="98">
        <f t="shared" si="0"/>
        <v>0</v>
      </c>
      <c r="I26" s="103">
        <f t="shared" si="1"/>
        <v>0</v>
      </c>
      <c r="J26" s="6">
        <f>IF(F26&lt;&gt;0,LOOKUP('Year 4'!F26,'Price List'!A3:A81,'Price List'!C3:C81),0)</f>
        <v>0</v>
      </c>
      <c r="K26" s="101">
        <f t="shared" si="2"/>
        <v>0</v>
      </c>
      <c r="L26" s="6">
        <f>IF(F26&lt;&gt;0,LOOKUP('Year 4'!F26,'Price List'!A3:A81,'Price List'!K3:K81),0)</f>
        <v>0</v>
      </c>
      <c r="M26" s="101">
        <f t="shared" si="3"/>
        <v>0</v>
      </c>
      <c r="N26" s="120">
        <f t="shared" si="4"/>
        <v>0</v>
      </c>
    </row>
    <row r="27" spans="1:14" ht="12.75">
      <c r="A27" s="459"/>
      <c r="B27" s="2"/>
      <c r="C27" s="2"/>
      <c r="D27" s="61"/>
      <c r="E27" s="7"/>
      <c r="F27" s="7"/>
      <c r="G27" s="134"/>
      <c r="H27" s="98">
        <f t="shared" si="0"/>
        <v>0</v>
      </c>
      <c r="I27" s="103">
        <f t="shared" si="1"/>
        <v>0</v>
      </c>
      <c r="J27" s="6">
        <f>IF(F27&lt;&gt;0,LOOKUP('Year 4'!F27,'Price List'!A3:A81,'Price List'!C3:C81),0)</f>
        <v>0</v>
      </c>
      <c r="K27" s="101">
        <f t="shared" si="2"/>
        <v>0</v>
      </c>
      <c r="L27" s="6">
        <f>IF(F27&lt;&gt;0,LOOKUP('Year 4'!F27,'Price List'!A3:A81,'Price List'!K3:K81),0)</f>
        <v>0</v>
      </c>
      <c r="M27" s="101">
        <f t="shared" si="3"/>
        <v>0</v>
      </c>
      <c r="N27" s="120">
        <f t="shared" si="4"/>
        <v>0</v>
      </c>
    </row>
    <row r="28" spans="1:14" ht="12.75">
      <c r="A28" s="459"/>
      <c r="B28" s="2"/>
      <c r="C28" s="2"/>
      <c r="D28" s="61"/>
      <c r="E28" s="7"/>
      <c r="F28" s="7"/>
      <c r="G28" s="134"/>
      <c r="H28" s="98">
        <f t="shared" si="0"/>
        <v>0</v>
      </c>
      <c r="I28" s="103">
        <f t="shared" si="1"/>
        <v>0</v>
      </c>
      <c r="J28" s="6">
        <f>IF(F28&lt;&gt;0,LOOKUP('Year 4'!F28,'Price List'!A3:A81,'Price List'!C3:C81),0)</f>
        <v>0</v>
      </c>
      <c r="K28" s="101">
        <f t="shared" si="2"/>
        <v>0</v>
      </c>
      <c r="L28" s="6">
        <f>IF(F28&lt;&gt;0,LOOKUP('Year 4'!F28,'Price List'!A3:A81,'Price List'!K3:K81),0)</f>
        <v>0</v>
      </c>
      <c r="M28" s="101">
        <f t="shared" si="3"/>
        <v>0</v>
      </c>
      <c r="N28" s="120">
        <f t="shared" si="4"/>
        <v>0</v>
      </c>
    </row>
    <row r="29" spans="1:14" ht="12.75">
      <c r="A29" s="459"/>
      <c r="B29" s="2"/>
      <c r="C29" s="2"/>
      <c r="D29" s="61"/>
      <c r="E29" s="7"/>
      <c r="F29" s="7"/>
      <c r="G29" s="134"/>
      <c r="H29" s="98">
        <f t="shared" si="0"/>
        <v>0</v>
      </c>
      <c r="I29" s="103">
        <f t="shared" si="1"/>
        <v>0</v>
      </c>
      <c r="J29" s="6">
        <f>IF(F29&lt;&gt;0,LOOKUP('Year 4'!F29,'Price List'!A3:A81,'Price List'!C3:C81),0)</f>
        <v>0</v>
      </c>
      <c r="K29" s="101">
        <f t="shared" si="2"/>
        <v>0</v>
      </c>
      <c r="L29" s="6">
        <f>IF(F29&lt;&gt;0,LOOKUP('Year 4'!F29,'Price List'!A3:A81,'Price List'!K3:K81),0)</f>
        <v>0</v>
      </c>
      <c r="M29" s="101">
        <f t="shared" si="3"/>
        <v>0</v>
      </c>
      <c r="N29" s="120">
        <f t="shared" si="4"/>
        <v>0</v>
      </c>
    </row>
    <row r="30" spans="1:14" ht="12.75">
      <c r="A30" s="459"/>
      <c r="B30" s="2"/>
      <c r="C30" s="2"/>
      <c r="D30" s="61"/>
      <c r="E30" s="7"/>
      <c r="F30" s="7"/>
      <c r="G30" s="134"/>
      <c r="H30" s="98">
        <f t="shared" si="0"/>
        <v>0</v>
      </c>
      <c r="I30" s="103">
        <f t="shared" si="1"/>
        <v>0</v>
      </c>
      <c r="J30" s="6">
        <f>IF(F30&lt;&gt;0,LOOKUP('Year 4'!F30,'Price List'!A3:A81,'Price List'!C3:C81),0)</f>
        <v>0</v>
      </c>
      <c r="K30" s="101">
        <f t="shared" si="2"/>
        <v>0</v>
      </c>
      <c r="L30" s="6">
        <f>IF(F30&lt;&gt;0,LOOKUP('Year 4'!F30,'Price List'!A3:A81,'Price List'!K3:K81),0)</f>
        <v>0</v>
      </c>
      <c r="M30" s="101">
        <f t="shared" si="3"/>
        <v>0</v>
      </c>
      <c r="N30" s="120">
        <f t="shared" si="4"/>
        <v>0</v>
      </c>
    </row>
    <row r="31" spans="1:14" ht="12.75">
      <c r="A31" s="459"/>
      <c r="B31" s="2"/>
      <c r="C31" s="2"/>
      <c r="D31" s="61"/>
      <c r="E31" s="7"/>
      <c r="F31" s="7"/>
      <c r="G31" s="134"/>
      <c r="H31" s="98">
        <f t="shared" si="0"/>
        <v>0</v>
      </c>
      <c r="I31" s="103">
        <f t="shared" si="1"/>
        <v>0</v>
      </c>
      <c r="J31" s="6">
        <f>IF(F31&lt;&gt;0,LOOKUP('Year 4'!F31,'Price List'!A3:A81,'Price List'!C3:C81),0)</f>
        <v>0</v>
      </c>
      <c r="K31" s="101">
        <f t="shared" si="2"/>
        <v>0</v>
      </c>
      <c r="L31" s="6">
        <f>IF(F31&lt;&gt;0,LOOKUP('Year 4'!F31,'Price List'!A3:A81,'Price List'!K3:K81),0)</f>
        <v>0</v>
      </c>
      <c r="M31" s="101">
        <f t="shared" si="3"/>
        <v>0</v>
      </c>
      <c r="N31" s="120">
        <f t="shared" si="4"/>
        <v>0</v>
      </c>
    </row>
    <row r="32" spans="1:14" ht="12.75">
      <c r="A32" s="459"/>
      <c r="B32" s="2"/>
      <c r="C32" s="2"/>
      <c r="D32" s="61"/>
      <c r="E32" s="7"/>
      <c r="F32" s="7"/>
      <c r="G32" s="134"/>
      <c r="H32" s="98">
        <f t="shared" si="0"/>
        <v>0</v>
      </c>
      <c r="I32" s="103">
        <f t="shared" si="1"/>
        <v>0</v>
      </c>
      <c r="J32" s="6">
        <f>IF(F32&lt;&gt;0,LOOKUP('Year 4'!F32,'Price List'!A3:A81,'Price List'!C3:C81),0)</f>
        <v>0</v>
      </c>
      <c r="K32" s="101">
        <f t="shared" si="2"/>
        <v>0</v>
      </c>
      <c r="L32" s="6">
        <f>IF(F32&lt;&gt;0,LOOKUP('Year 4'!F32,'Price List'!A3:A81,'Price List'!K3:K81),0)</f>
        <v>0</v>
      </c>
      <c r="M32" s="101">
        <f t="shared" si="3"/>
        <v>0</v>
      </c>
      <c r="N32" s="120">
        <f t="shared" si="4"/>
        <v>0</v>
      </c>
    </row>
    <row r="33" spans="1:14" ht="12.75">
      <c r="A33" s="459"/>
      <c r="B33" s="2"/>
      <c r="C33" s="2"/>
      <c r="D33" s="61"/>
      <c r="E33" s="7"/>
      <c r="F33" s="7"/>
      <c r="G33" s="134"/>
      <c r="H33" s="98">
        <f t="shared" si="0"/>
        <v>0</v>
      </c>
      <c r="I33" s="103">
        <f t="shared" si="1"/>
        <v>0</v>
      </c>
      <c r="J33" s="6">
        <f>IF(F33&lt;&gt;0,LOOKUP('Year 4'!F33,'Price List'!A3:A81,'Price List'!C3:C81),0)</f>
        <v>0</v>
      </c>
      <c r="K33" s="101">
        <f t="shared" si="2"/>
        <v>0</v>
      </c>
      <c r="L33" s="6">
        <f>IF(F33&lt;&gt;0,LOOKUP('Year 4'!F33,'Price List'!A3:A81,'Price List'!K3:K81),0)</f>
        <v>0</v>
      </c>
      <c r="M33" s="101">
        <f t="shared" si="3"/>
        <v>0</v>
      </c>
      <c r="N33" s="120">
        <f t="shared" si="4"/>
        <v>0</v>
      </c>
    </row>
    <row r="34" spans="1:14" ht="12.75">
      <c r="A34" s="459"/>
      <c r="B34" s="2"/>
      <c r="C34" s="2"/>
      <c r="D34" s="61"/>
      <c r="E34" s="7"/>
      <c r="F34" s="7"/>
      <c r="G34" s="134"/>
      <c r="H34" s="98">
        <f t="shared" si="0"/>
        <v>0</v>
      </c>
      <c r="I34" s="103">
        <f t="shared" si="1"/>
        <v>0</v>
      </c>
      <c r="J34" s="6">
        <f>IF(F34&lt;&gt;0,LOOKUP('Year 4'!F34,'Price List'!A3:A81,'Price List'!C3:C81),0)</f>
        <v>0</v>
      </c>
      <c r="K34" s="101">
        <f t="shared" si="2"/>
        <v>0</v>
      </c>
      <c r="L34" s="6">
        <f>IF(F34&lt;&gt;0,LOOKUP('Year 4'!F34,'Price List'!A3:A81,'Price List'!K3:K81),0)</f>
        <v>0</v>
      </c>
      <c r="M34" s="101">
        <f t="shared" si="3"/>
        <v>0</v>
      </c>
      <c r="N34" s="120">
        <f t="shared" si="4"/>
        <v>0</v>
      </c>
    </row>
    <row r="35" spans="1:14" ht="12.75">
      <c r="A35" s="459"/>
      <c r="B35" s="2"/>
      <c r="C35" s="2"/>
      <c r="D35" s="61"/>
      <c r="E35" s="7"/>
      <c r="F35" s="7"/>
      <c r="G35" s="134"/>
      <c r="H35" s="98">
        <f t="shared" si="0"/>
        <v>0</v>
      </c>
      <c r="I35" s="103">
        <f t="shared" si="1"/>
        <v>0</v>
      </c>
      <c r="J35" s="6">
        <f>IF(F35&lt;&gt;0,LOOKUP('Year 4'!F35,'Price List'!A3:A81,'Price List'!C3:C81),0)</f>
        <v>0</v>
      </c>
      <c r="K35" s="101">
        <f t="shared" si="2"/>
        <v>0</v>
      </c>
      <c r="L35" s="6">
        <f>IF(F35&lt;&gt;0,LOOKUP('Year 4'!F35,'Price List'!A3:A81,'Price List'!K3:K81),0)</f>
        <v>0</v>
      </c>
      <c r="M35" s="101">
        <f t="shared" si="3"/>
        <v>0</v>
      </c>
      <c r="N35" s="120">
        <f t="shared" si="4"/>
        <v>0</v>
      </c>
    </row>
    <row r="36" spans="1:14" ht="12.75">
      <c r="A36" s="459"/>
      <c r="B36" s="2"/>
      <c r="C36" s="2"/>
      <c r="D36" s="61"/>
      <c r="E36" s="7"/>
      <c r="F36" s="7"/>
      <c r="G36" s="134"/>
      <c r="H36" s="98">
        <f t="shared" si="0"/>
        <v>0</v>
      </c>
      <c r="I36" s="103">
        <f t="shared" si="1"/>
        <v>0</v>
      </c>
      <c r="J36" s="6">
        <f>IF(F36&lt;&gt;0,LOOKUP('Year 4'!F36,'Price List'!A3:A81,'Price List'!C3:C81),0)</f>
        <v>0</v>
      </c>
      <c r="K36" s="101">
        <f t="shared" si="2"/>
        <v>0</v>
      </c>
      <c r="L36" s="6">
        <f>IF(F36&lt;&gt;0,LOOKUP('Year 4'!F36,'Price List'!A3:A81,'Price List'!K3:K81),0)</f>
        <v>0</v>
      </c>
      <c r="M36" s="101">
        <f t="shared" si="3"/>
        <v>0</v>
      </c>
      <c r="N36" s="120">
        <f t="shared" si="4"/>
        <v>0</v>
      </c>
    </row>
    <row r="37" spans="1:14" ht="12.75">
      <c r="A37" s="459"/>
      <c r="B37" s="2"/>
      <c r="C37" s="2"/>
      <c r="D37" s="61"/>
      <c r="E37" s="7"/>
      <c r="F37" s="7"/>
      <c r="G37" s="134"/>
      <c r="H37" s="98">
        <f t="shared" si="0"/>
        <v>0</v>
      </c>
      <c r="I37" s="103">
        <f t="shared" si="1"/>
        <v>0</v>
      </c>
      <c r="J37" s="6">
        <f>IF(F37&lt;&gt;0,LOOKUP('Year 4'!F37,'Price List'!A3:A81,'Price List'!C3:C81),0)</f>
        <v>0</v>
      </c>
      <c r="K37" s="101">
        <f t="shared" si="2"/>
        <v>0</v>
      </c>
      <c r="L37" s="6">
        <f>IF(F37&lt;&gt;0,LOOKUP('Year 4'!F37,'Price List'!A3:A81,'Price List'!K3:K81),0)</f>
        <v>0</v>
      </c>
      <c r="M37" s="101">
        <f t="shared" si="3"/>
        <v>0</v>
      </c>
      <c r="N37" s="120">
        <f t="shared" si="4"/>
        <v>0</v>
      </c>
    </row>
    <row r="38" spans="1:14" ht="12.75">
      <c r="A38" s="459"/>
      <c r="B38" s="2"/>
      <c r="C38" s="2"/>
      <c r="D38" s="61"/>
      <c r="E38" s="7"/>
      <c r="F38" s="7"/>
      <c r="G38" s="134"/>
      <c r="H38" s="98">
        <f t="shared" si="0"/>
        <v>0</v>
      </c>
      <c r="I38" s="103">
        <f t="shared" si="1"/>
        <v>0</v>
      </c>
      <c r="J38" s="6">
        <f>IF(F38&lt;&gt;0,LOOKUP('Year 4'!F38,'Price List'!A3:A81,'Price List'!C3:C81),0)</f>
        <v>0</v>
      </c>
      <c r="K38" s="101">
        <f t="shared" si="2"/>
        <v>0</v>
      </c>
      <c r="L38" s="6">
        <f>IF(F38&lt;&gt;0,LOOKUP('Year 4'!F38,'Price List'!A3:A81,'Price List'!K3:K81),0)</f>
        <v>0</v>
      </c>
      <c r="M38" s="101">
        <f t="shared" si="3"/>
        <v>0</v>
      </c>
      <c r="N38" s="120">
        <f t="shared" si="4"/>
        <v>0</v>
      </c>
    </row>
    <row r="39" spans="1:14" ht="12.75">
      <c r="A39" s="459"/>
      <c r="B39" s="2"/>
      <c r="C39" s="2"/>
      <c r="D39" s="61"/>
      <c r="E39" s="7"/>
      <c r="F39" s="7"/>
      <c r="G39" s="134"/>
      <c r="H39" s="98">
        <f t="shared" si="0"/>
        <v>0</v>
      </c>
      <c r="I39" s="103">
        <f t="shared" si="1"/>
        <v>0</v>
      </c>
      <c r="J39" s="6">
        <f>IF(F39&lt;&gt;0,LOOKUP('Year 4'!F39,'Price List'!A3:A81,'Price List'!C3:C81),0)</f>
        <v>0</v>
      </c>
      <c r="K39" s="101">
        <f t="shared" si="2"/>
        <v>0</v>
      </c>
      <c r="L39" s="6">
        <f>IF(F39&lt;&gt;0,LOOKUP('Year 4'!F39,'Price List'!A3:A81,'Price List'!K3:K81),0)</f>
        <v>0</v>
      </c>
      <c r="M39" s="101">
        <f t="shared" si="3"/>
        <v>0</v>
      </c>
      <c r="N39" s="120">
        <f t="shared" si="4"/>
        <v>0</v>
      </c>
    </row>
    <row r="40" spans="1:14" ht="12.75">
      <c r="A40" s="459"/>
      <c r="B40" s="2"/>
      <c r="C40" s="2"/>
      <c r="D40" s="61"/>
      <c r="E40" s="7"/>
      <c r="F40" s="7"/>
      <c r="G40" s="134"/>
      <c r="H40" s="98">
        <f t="shared" si="0"/>
        <v>0</v>
      </c>
      <c r="I40" s="103">
        <f t="shared" si="1"/>
        <v>0</v>
      </c>
      <c r="J40" s="6">
        <f>IF(F40&lt;&gt;0,LOOKUP('Year 4'!F40,'Price List'!A3:A81,'Price List'!C3:C81),0)</f>
        <v>0</v>
      </c>
      <c r="K40" s="101">
        <f t="shared" si="2"/>
        <v>0</v>
      </c>
      <c r="L40" s="6">
        <f>IF(F40&lt;&gt;0,LOOKUP('Year 4'!F40,'Price List'!A3:A81,'Price List'!K3:K81),0)</f>
        <v>0</v>
      </c>
      <c r="M40" s="101">
        <f t="shared" si="3"/>
        <v>0</v>
      </c>
      <c r="N40" s="120">
        <f t="shared" si="4"/>
        <v>0</v>
      </c>
    </row>
    <row r="41" spans="1:14" ht="13.5" thickBot="1">
      <c r="A41" s="472"/>
      <c r="B41" s="164"/>
      <c r="C41" s="165"/>
      <c r="D41" s="166"/>
      <c r="E41" s="167"/>
      <c r="F41" s="167"/>
      <c r="G41" s="168"/>
      <c r="H41" s="169">
        <f t="shared" si="0"/>
        <v>0</v>
      </c>
      <c r="I41" s="170">
        <f t="shared" si="1"/>
        <v>0</v>
      </c>
      <c r="J41" s="171">
        <f>IF(F41&lt;&gt;0,LOOKUP('Year 4'!F41,'Price List'!A3:A81,'Price List'!C3:C81),0)</f>
        <v>0</v>
      </c>
      <c r="K41" s="172">
        <f t="shared" si="2"/>
        <v>0</v>
      </c>
      <c r="L41" s="171">
        <f>IF(F41&lt;&gt;0,LOOKUP('Year 4'!F41,'Price List'!A3:A81,'Price List'!K3:K81),0)</f>
        <v>0</v>
      </c>
      <c r="M41" s="172">
        <f t="shared" si="3"/>
        <v>0</v>
      </c>
      <c r="N41" s="173">
        <f t="shared" si="4"/>
        <v>0</v>
      </c>
    </row>
    <row r="42" spans="1:14" ht="13.5" thickTop="1">
      <c r="A42" s="470" t="s">
        <v>51</v>
      </c>
      <c r="B42" s="3"/>
      <c r="C42" s="3"/>
      <c r="D42" s="192"/>
      <c r="E42" s="7"/>
      <c r="F42" s="7"/>
      <c r="G42" s="138"/>
      <c r="H42" s="98">
        <f t="shared" si="0"/>
        <v>0</v>
      </c>
      <c r="I42" s="103">
        <f t="shared" si="1"/>
        <v>0</v>
      </c>
      <c r="J42" s="6">
        <f>IF(F42&lt;&gt;0,LOOKUP('Year 4'!F42,'Price List'!A3:A81,'Price List'!C3:C81),0)</f>
        <v>0</v>
      </c>
      <c r="K42" s="101">
        <f t="shared" si="2"/>
        <v>0</v>
      </c>
      <c r="L42" s="6">
        <f>IF(F42&lt;&gt;0,LOOKUP('Year 4'!F42,'Price List'!A3:A81,'Price List'!K3:K81),0)</f>
        <v>0</v>
      </c>
      <c r="M42" s="101">
        <f t="shared" si="3"/>
        <v>0</v>
      </c>
      <c r="N42" s="120">
        <f t="shared" si="4"/>
        <v>0</v>
      </c>
    </row>
    <row r="43" spans="1:14" ht="12.75">
      <c r="A43" s="470"/>
      <c r="B43" s="2"/>
      <c r="C43" s="3"/>
      <c r="D43" s="192"/>
      <c r="E43" s="7"/>
      <c r="F43" s="7"/>
      <c r="G43" s="134"/>
      <c r="H43" s="98">
        <f t="shared" si="0"/>
        <v>0</v>
      </c>
      <c r="I43" s="103">
        <f t="shared" si="1"/>
        <v>0</v>
      </c>
      <c r="J43" s="6">
        <f>IF(F43&lt;&gt;0,LOOKUP('Year 4'!F43,'Price List'!A3:A81,'Price List'!C3:C81),0)</f>
        <v>0</v>
      </c>
      <c r="K43" s="101">
        <f t="shared" si="2"/>
        <v>0</v>
      </c>
      <c r="L43" s="6">
        <f>IF(F43&lt;&gt;0,LOOKUP('Year 4'!F43,'Price List'!A3:A81,'Price List'!K3:K81),0)</f>
        <v>0</v>
      </c>
      <c r="M43" s="101">
        <f t="shared" si="3"/>
        <v>0</v>
      </c>
      <c r="N43" s="120">
        <f t="shared" si="4"/>
        <v>0</v>
      </c>
    </row>
    <row r="44" spans="1:14" ht="12.75">
      <c r="A44" s="470"/>
      <c r="B44" s="2"/>
      <c r="C44" s="3"/>
      <c r="D44" s="192"/>
      <c r="E44" s="7"/>
      <c r="F44" s="7"/>
      <c r="G44" s="134"/>
      <c r="H44" s="98">
        <f t="shared" si="0"/>
        <v>0</v>
      </c>
      <c r="I44" s="103">
        <f t="shared" si="1"/>
        <v>0</v>
      </c>
      <c r="J44" s="6">
        <f>IF(F44&lt;&gt;0,LOOKUP('Year 4'!F44,'Price List'!A3:A81,'Price List'!C3:C81),0)</f>
        <v>0</v>
      </c>
      <c r="K44" s="101">
        <f t="shared" si="2"/>
        <v>0</v>
      </c>
      <c r="L44" s="6">
        <f>IF(F44&lt;&gt;0,LOOKUP('Year 4'!F44,'Price List'!A3:A81,'Price List'!K3:K81),0)</f>
        <v>0</v>
      </c>
      <c r="M44" s="101">
        <f t="shared" si="3"/>
        <v>0</v>
      </c>
      <c r="N44" s="120">
        <f t="shared" si="4"/>
        <v>0</v>
      </c>
    </row>
    <row r="45" spans="1:14" ht="12.75">
      <c r="A45" s="470"/>
      <c r="B45" s="2"/>
      <c r="C45" s="3"/>
      <c r="D45" s="192"/>
      <c r="E45" s="7"/>
      <c r="F45" s="7"/>
      <c r="G45" s="134"/>
      <c r="H45" s="98">
        <f t="shared" si="0"/>
        <v>0</v>
      </c>
      <c r="I45" s="103">
        <f t="shared" si="1"/>
        <v>0</v>
      </c>
      <c r="J45" s="6">
        <f>IF(F45&lt;&gt;0,LOOKUP('Year 4'!F45,'Price List'!A3:A81,'Price List'!C3:C81),0)</f>
        <v>0</v>
      </c>
      <c r="K45" s="101">
        <f t="shared" si="2"/>
        <v>0</v>
      </c>
      <c r="L45" s="6">
        <f>IF(F45&lt;&gt;0,LOOKUP('Year 4'!F45,'Price List'!A3:A81,'Price List'!K3:K81),0)</f>
        <v>0</v>
      </c>
      <c r="M45" s="101">
        <f t="shared" si="3"/>
        <v>0</v>
      </c>
      <c r="N45" s="120">
        <f t="shared" si="4"/>
        <v>0</v>
      </c>
    </row>
    <row r="46" spans="1:14" ht="12.75">
      <c r="A46" s="470"/>
      <c r="B46" s="2"/>
      <c r="C46" s="3"/>
      <c r="D46" s="192"/>
      <c r="E46" s="7"/>
      <c r="F46" s="7"/>
      <c r="G46" s="134"/>
      <c r="H46" s="98">
        <f t="shared" si="0"/>
        <v>0</v>
      </c>
      <c r="I46" s="103">
        <f t="shared" si="1"/>
        <v>0</v>
      </c>
      <c r="J46" s="6">
        <f>IF(F46&lt;&gt;0,LOOKUP('Year 4'!F46,'Price List'!A3:A81,'Price List'!C3:C81),0)</f>
        <v>0</v>
      </c>
      <c r="K46" s="101">
        <f t="shared" si="2"/>
        <v>0</v>
      </c>
      <c r="L46" s="6">
        <f>IF(F46&lt;&gt;0,LOOKUP('Year 4'!F46,'Price List'!A3:A81,'Price List'!K3:K81),0)</f>
        <v>0</v>
      </c>
      <c r="M46" s="101">
        <f t="shared" si="3"/>
        <v>0</v>
      </c>
      <c r="N46" s="120">
        <f t="shared" si="4"/>
        <v>0</v>
      </c>
    </row>
    <row r="47" spans="1:14" ht="12.75">
      <c r="A47" s="470"/>
      <c r="B47" s="2"/>
      <c r="C47" s="3"/>
      <c r="D47" s="192"/>
      <c r="E47" s="7"/>
      <c r="F47" s="7"/>
      <c r="G47" s="134"/>
      <c r="H47" s="98">
        <f t="shared" si="0"/>
        <v>0</v>
      </c>
      <c r="I47" s="103">
        <f t="shared" si="1"/>
        <v>0</v>
      </c>
      <c r="J47" s="6">
        <f>IF(F47&lt;&gt;0,LOOKUP('Year 4'!F47,'Price List'!A3:A81,'Price List'!C3:C81),0)</f>
        <v>0</v>
      </c>
      <c r="K47" s="101">
        <f t="shared" si="2"/>
        <v>0</v>
      </c>
      <c r="L47" s="6">
        <f>IF(F47&lt;&gt;0,LOOKUP('Year 4'!F47,'Price List'!A3:A81,'Price List'!K3:K81),0)</f>
        <v>0</v>
      </c>
      <c r="M47" s="101">
        <f t="shared" si="3"/>
        <v>0</v>
      </c>
      <c r="N47" s="120">
        <f t="shared" si="4"/>
        <v>0</v>
      </c>
    </row>
    <row r="48" spans="1:14" ht="12.75">
      <c r="A48" s="470"/>
      <c r="B48" s="2"/>
      <c r="C48" s="3"/>
      <c r="D48" s="192"/>
      <c r="E48" s="7"/>
      <c r="F48" s="7"/>
      <c r="G48" s="134"/>
      <c r="H48" s="98">
        <f t="shared" si="0"/>
        <v>0</v>
      </c>
      <c r="I48" s="103">
        <f t="shared" si="1"/>
        <v>0</v>
      </c>
      <c r="J48" s="6">
        <f>IF(F48&lt;&gt;0,LOOKUP('Year 4'!F48,'Price List'!A3:A81,'Price List'!C3:C81),0)</f>
        <v>0</v>
      </c>
      <c r="K48" s="101">
        <f t="shared" si="2"/>
        <v>0</v>
      </c>
      <c r="L48" s="6">
        <f>IF(F48&lt;&gt;0,LOOKUP('Year 4'!F48,'Price List'!A3:A81,'Price List'!K3:K81),0)</f>
        <v>0</v>
      </c>
      <c r="M48" s="101">
        <f t="shared" si="3"/>
        <v>0</v>
      </c>
      <c r="N48" s="120">
        <f t="shared" si="4"/>
        <v>0</v>
      </c>
    </row>
    <row r="49" spans="1:14" ht="12.75">
      <c r="A49" s="470"/>
      <c r="B49" s="2"/>
      <c r="C49" s="3"/>
      <c r="D49" s="192"/>
      <c r="E49" s="7"/>
      <c r="F49" s="7"/>
      <c r="G49" s="134"/>
      <c r="H49" s="98">
        <f t="shared" si="0"/>
        <v>0</v>
      </c>
      <c r="I49" s="103">
        <f t="shared" si="1"/>
        <v>0</v>
      </c>
      <c r="J49" s="6">
        <f>IF(F49&lt;&gt;0,LOOKUP('Year 4'!F49,'Price List'!A3:A81,'Price List'!C3:C81),0)</f>
        <v>0</v>
      </c>
      <c r="K49" s="101">
        <f t="shared" si="2"/>
        <v>0</v>
      </c>
      <c r="L49" s="6">
        <f>IF(F49&lt;&gt;0,LOOKUP('Year 4'!F49,'Price List'!A3:A81,'Price List'!K3:K81),0)</f>
        <v>0</v>
      </c>
      <c r="M49" s="101">
        <f t="shared" si="3"/>
        <v>0</v>
      </c>
      <c r="N49" s="120">
        <f t="shared" si="4"/>
        <v>0</v>
      </c>
    </row>
    <row r="50" spans="1:14" ht="12.75">
      <c r="A50" s="470"/>
      <c r="B50" s="2"/>
      <c r="C50" s="3"/>
      <c r="D50" s="192"/>
      <c r="E50" s="7"/>
      <c r="F50" s="7"/>
      <c r="G50" s="134"/>
      <c r="H50" s="98">
        <f t="shared" si="0"/>
        <v>0</v>
      </c>
      <c r="I50" s="103">
        <f t="shared" si="1"/>
        <v>0</v>
      </c>
      <c r="J50" s="6">
        <f>IF(F50&lt;&gt;0,LOOKUP('Year 4'!F50,'Price List'!A3:A81,'Price List'!C3:C81),0)</f>
        <v>0</v>
      </c>
      <c r="K50" s="101">
        <f t="shared" si="2"/>
        <v>0</v>
      </c>
      <c r="L50" s="6">
        <f>IF(F50&lt;&gt;0,LOOKUP('Year 4'!F50,'Price List'!A3:A81,'Price List'!K3:K81),0)</f>
        <v>0</v>
      </c>
      <c r="M50" s="101">
        <f t="shared" si="3"/>
        <v>0</v>
      </c>
      <c r="N50" s="120">
        <f t="shared" si="4"/>
        <v>0</v>
      </c>
    </row>
    <row r="51" spans="1:14" ht="12.75">
      <c r="A51" s="470"/>
      <c r="B51" s="2"/>
      <c r="C51" s="3"/>
      <c r="D51" s="192"/>
      <c r="E51" s="7"/>
      <c r="F51" s="7"/>
      <c r="G51" s="134"/>
      <c r="H51" s="98">
        <f t="shared" si="0"/>
        <v>0</v>
      </c>
      <c r="I51" s="103">
        <f t="shared" si="1"/>
        <v>0</v>
      </c>
      <c r="J51" s="6">
        <f>IF(F51&lt;&gt;0,LOOKUP('Year 4'!F51,'Price List'!A3:A81,'Price List'!C3:C81),0)</f>
        <v>0</v>
      </c>
      <c r="K51" s="101">
        <f t="shared" si="2"/>
        <v>0</v>
      </c>
      <c r="L51" s="6">
        <f>IF(F51&lt;&gt;0,LOOKUP('Year 4'!F51,'Price List'!A3:A81,'Price List'!K3:K81),0)</f>
        <v>0</v>
      </c>
      <c r="M51" s="101">
        <f t="shared" si="3"/>
        <v>0</v>
      </c>
      <c r="N51" s="120">
        <f t="shared" si="4"/>
        <v>0</v>
      </c>
    </row>
    <row r="52" spans="1:14" ht="12.75">
      <c r="A52" s="470"/>
      <c r="B52" s="2"/>
      <c r="C52" s="3"/>
      <c r="D52" s="192"/>
      <c r="E52" s="7"/>
      <c r="F52" s="7"/>
      <c r="G52" s="134"/>
      <c r="H52" s="98">
        <f t="shared" si="0"/>
        <v>0</v>
      </c>
      <c r="I52" s="103">
        <f t="shared" si="1"/>
        <v>0</v>
      </c>
      <c r="J52" s="6">
        <f>IF(F52&lt;&gt;0,LOOKUP('Year 4'!F52,'Price List'!A3:A81,'Price List'!C3:C81),0)</f>
        <v>0</v>
      </c>
      <c r="K52" s="101">
        <f t="shared" si="2"/>
        <v>0</v>
      </c>
      <c r="L52" s="6">
        <f>IF(F52&lt;&gt;0,LOOKUP('Year 4'!F52,'Price List'!A3:A81,'Price List'!K3:K81),0)</f>
        <v>0</v>
      </c>
      <c r="M52" s="101">
        <f t="shared" si="3"/>
        <v>0</v>
      </c>
      <c r="N52" s="120">
        <f t="shared" si="4"/>
        <v>0</v>
      </c>
    </row>
    <row r="53" spans="1:14" ht="12.75">
      <c r="A53" s="470"/>
      <c r="B53" s="2"/>
      <c r="C53" s="3"/>
      <c r="D53" s="192"/>
      <c r="E53" s="7"/>
      <c r="F53" s="7"/>
      <c r="G53" s="134"/>
      <c r="H53" s="98">
        <f t="shared" si="0"/>
        <v>0</v>
      </c>
      <c r="I53" s="103">
        <f t="shared" si="1"/>
        <v>0</v>
      </c>
      <c r="J53" s="6">
        <f>IF(F53&lt;&gt;0,LOOKUP('Year 4'!F53,'Price List'!A3:A81,'Price List'!C3:C81),0)</f>
        <v>0</v>
      </c>
      <c r="K53" s="101">
        <f t="shared" si="2"/>
        <v>0</v>
      </c>
      <c r="L53" s="6">
        <f>IF(F53&lt;&gt;0,LOOKUP('Year 4'!F53,'Price List'!A3:A81,'Price List'!K3:K81),0)</f>
        <v>0</v>
      </c>
      <c r="M53" s="101">
        <f t="shared" si="3"/>
        <v>0</v>
      </c>
      <c r="N53" s="120">
        <f t="shared" si="4"/>
        <v>0</v>
      </c>
    </row>
    <row r="54" spans="1:14" ht="12.75">
      <c r="A54" s="470"/>
      <c r="B54" s="2"/>
      <c r="C54" s="3"/>
      <c r="D54" s="192"/>
      <c r="E54" s="7"/>
      <c r="F54" s="7"/>
      <c r="G54" s="134"/>
      <c r="H54" s="98">
        <f t="shared" si="0"/>
        <v>0</v>
      </c>
      <c r="I54" s="103">
        <f t="shared" si="1"/>
        <v>0</v>
      </c>
      <c r="J54" s="6">
        <f>IF(F54&lt;&gt;0,LOOKUP('Year 4'!F54,'Price List'!A3:A81,'Price List'!C3:C81),0)</f>
        <v>0</v>
      </c>
      <c r="K54" s="101">
        <f t="shared" si="2"/>
        <v>0</v>
      </c>
      <c r="L54" s="6">
        <f>IF(F54&lt;&gt;0,LOOKUP('Year 4'!F54,'Price List'!A3:A81,'Price List'!K3:K81),0)</f>
        <v>0</v>
      </c>
      <c r="M54" s="101">
        <f t="shared" si="3"/>
        <v>0</v>
      </c>
      <c r="N54" s="120">
        <f t="shared" si="4"/>
        <v>0</v>
      </c>
    </row>
    <row r="55" spans="1:14" ht="12.75">
      <c r="A55" s="470"/>
      <c r="B55" s="2"/>
      <c r="C55" s="3"/>
      <c r="D55" s="192"/>
      <c r="E55" s="7"/>
      <c r="F55" s="7"/>
      <c r="G55" s="134"/>
      <c r="H55" s="98">
        <f t="shared" si="0"/>
        <v>0</v>
      </c>
      <c r="I55" s="103">
        <f t="shared" si="1"/>
        <v>0</v>
      </c>
      <c r="J55" s="6">
        <f>IF(F55&lt;&gt;0,LOOKUP('Year 4'!F55,'Price List'!A3:A81,'Price List'!C3:C81),0)</f>
        <v>0</v>
      </c>
      <c r="K55" s="101">
        <f t="shared" si="2"/>
        <v>0</v>
      </c>
      <c r="L55" s="6">
        <f>IF(F55&lt;&gt;0,LOOKUP('Year 4'!F55,'Price List'!A3:A81,'Price List'!K3:K81),0)</f>
        <v>0</v>
      </c>
      <c r="M55" s="101">
        <f t="shared" si="3"/>
        <v>0</v>
      </c>
      <c r="N55" s="120">
        <f t="shared" si="4"/>
        <v>0</v>
      </c>
    </row>
    <row r="56" spans="1:14" ht="12.75">
      <c r="A56" s="470"/>
      <c r="B56" s="2"/>
      <c r="C56" s="3"/>
      <c r="D56" s="192"/>
      <c r="E56" s="7"/>
      <c r="F56" s="7"/>
      <c r="G56" s="134"/>
      <c r="H56" s="98">
        <f t="shared" si="0"/>
        <v>0</v>
      </c>
      <c r="I56" s="103">
        <f t="shared" si="1"/>
        <v>0</v>
      </c>
      <c r="J56" s="6">
        <f>IF(F56&lt;&gt;0,LOOKUP('Year 4'!F56,'Price List'!A3:A81,'Price List'!C3:C81),0)</f>
        <v>0</v>
      </c>
      <c r="K56" s="101">
        <f t="shared" si="2"/>
        <v>0</v>
      </c>
      <c r="L56" s="6">
        <f>IF(F56&lt;&gt;0,LOOKUP('Year 4'!F56,'Price List'!A3:A81,'Price List'!K3:K81),0)</f>
        <v>0</v>
      </c>
      <c r="M56" s="101">
        <f t="shared" si="3"/>
        <v>0</v>
      </c>
      <c r="N56" s="120">
        <f t="shared" si="4"/>
        <v>0</v>
      </c>
    </row>
    <row r="57" spans="1:14" ht="12.75">
      <c r="A57" s="470"/>
      <c r="B57" s="2"/>
      <c r="C57" s="3"/>
      <c r="D57" s="192"/>
      <c r="E57" s="7"/>
      <c r="F57" s="7"/>
      <c r="G57" s="134"/>
      <c r="H57" s="98">
        <f t="shared" si="0"/>
        <v>0</v>
      </c>
      <c r="I57" s="103">
        <f t="shared" si="1"/>
        <v>0</v>
      </c>
      <c r="J57" s="6">
        <f>IF(F57&lt;&gt;0,LOOKUP('Year 4'!F57,'Price List'!A3:A81,'Price List'!C3:C81),0)</f>
        <v>0</v>
      </c>
      <c r="K57" s="101">
        <f t="shared" si="2"/>
        <v>0</v>
      </c>
      <c r="L57" s="6">
        <f>IF(F57&lt;&gt;0,LOOKUP('Year 4'!F57,'Price List'!A3:A81,'Price List'!K3:K81),0)</f>
        <v>0</v>
      </c>
      <c r="M57" s="101">
        <f t="shared" si="3"/>
        <v>0</v>
      </c>
      <c r="N57" s="120">
        <f t="shared" si="4"/>
        <v>0</v>
      </c>
    </row>
    <row r="58" spans="1:14" ht="12.75">
      <c r="A58" s="470"/>
      <c r="B58" s="2"/>
      <c r="C58" s="3"/>
      <c r="D58" s="192"/>
      <c r="E58" s="7"/>
      <c r="F58" s="7"/>
      <c r="G58" s="134"/>
      <c r="H58" s="98">
        <f t="shared" si="0"/>
        <v>0</v>
      </c>
      <c r="I58" s="103">
        <f t="shared" si="1"/>
        <v>0</v>
      </c>
      <c r="J58" s="6">
        <f>IF(F58&lt;&gt;0,LOOKUP('Year 4'!F58,'Price List'!A3:A81,'Price List'!C3:C81),0)</f>
        <v>0</v>
      </c>
      <c r="K58" s="101">
        <f t="shared" si="2"/>
        <v>0</v>
      </c>
      <c r="L58" s="6">
        <f>IF(F58&lt;&gt;0,LOOKUP('Year 4'!F58,'Price List'!A3:A81,'Price List'!K3:K81),0)</f>
        <v>0</v>
      </c>
      <c r="M58" s="101">
        <f t="shared" si="3"/>
        <v>0</v>
      </c>
      <c r="N58" s="120">
        <f t="shared" si="4"/>
        <v>0</v>
      </c>
    </row>
    <row r="59" spans="1:14" ht="12.75">
      <c r="A59" s="470"/>
      <c r="B59" s="2"/>
      <c r="C59" s="3"/>
      <c r="D59" s="192"/>
      <c r="E59" s="7"/>
      <c r="F59" s="7"/>
      <c r="G59" s="134"/>
      <c r="H59" s="98">
        <f t="shared" si="0"/>
        <v>0</v>
      </c>
      <c r="I59" s="103">
        <f t="shared" si="1"/>
        <v>0</v>
      </c>
      <c r="J59" s="6">
        <f>IF(F59&lt;&gt;0,LOOKUP('Year 4'!F59,'Price List'!A3:A81,'Price List'!C3:C81),0)</f>
        <v>0</v>
      </c>
      <c r="K59" s="101">
        <f t="shared" si="2"/>
        <v>0</v>
      </c>
      <c r="L59" s="6">
        <f>IF(F59&lt;&gt;0,LOOKUP('Year 4'!F59,'Price List'!A3:A81,'Price List'!K3:K81),0)</f>
        <v>0</v>
      </c>
      <c r="M59" s="101">
        <f t="shared" si="3"/>
        <v>0</v>
      </c>
      <c r="N59" s="120">
        <f t="shared" si="4"/>
        <v>0</v>
      </c>
    </row>
    <row r="60" spans="1:14" ht="12.75">
      <c r="A60" s="471"/>
      <c r="B60" s="123"/>
      <c r="C60" s="142"/>
      <c r="D60" s="193"/>
      <c r="E60" s="124"/>
      <c r="F60" s="124"/>
      <c r="G60" s="135"/>
      <c r="H60" s="125">
        <f t="shared" si="0"/>
        <v>0</v>
      </c>
      <c r="I60" s="126">
        <f t="shared" si="1"/>
        <v>0</v>
      </c>
      <c r="J60" s="127">
        <f>IF(F60&lt;&gt;0,LOOKUP('Year 4'!F60,'Price List'!A3:A81,'Price List'!C3:C81),0)</f>
        <v>0</v>
      </c>
      <c r="K60" s="128">
        <f t="shared" si="2"/>
        <v>0</v>
      </c>
      <c r="L60" s="127">
        <f>IF(F60&lt;&gt;0,LOOKUP('Year 4'!F60,'Price List'!A3:A81,'Price List'!K3:K81),0)</f>
        <v>0</v>
      </c>
      <c r="M60" s="128">
        <f t="shared" si="3"/>
        <v>0</v>
      </c>
      <c r="N60" s="129">
        <f t="shared" si="4"/>
        <v>0</v>
      </c>
    </row>
    <row r="61" spans="1:14" ht="12.75">
      <c r="A61" s="144"/>
      <c r="B61" s="144"/>
      <c r="C61" s="144"/>
      <c r="D61" s="144"/>
      <c r="E61" s="144"/>
      <c r="F61" s="144"/>
      <c r="G61" s="144"/>
      <c r="H61" s="144"/>
      <c r="I61" s="144"/>
      <c r="J61" s="145"/>
      <c r="K61" s="145"/>
      <c r="L61" s="145"/>
      <c r="M61" s="145"/>
      <c r="N61" s="144"/>
    </row>
    <row r="62" spans="1:14" ht="12.75">
      <c r="A62" s="144"/>
      <c r="B62" s="144"/>
      <c r="C62" s="144"/>
      <c r="D62" s="144"/>
      <c r="E62" s="144"/>
      <c r="F62" s="144"/>
      <c r="G62" s="144"/>
      <c r="H62" s="144"/>
      <c r="I62" s="144"/>
      <c r="J62" s="145"/>
      <c r="K62" s="145"/>
      <c r="L62" s="145"/>
      <c r="M62" s="145"/>
      <c r="N62" s="144"/>
    </row>
    <row r="63" spans="1:14" ht="12.75">
      <c r="A63" s="144"/>
      <c r="B63" s="144"/>
      <c r="C63" s="144"/>
      <c r="D63" s="144"/>
      <c r="E63" s="144"/>
      <c r="F63" s="144"/>
      <c r="G63" s="144"/>
      <c r="H63" s="144"/>
      <c r="I63" s="144"/>
      <c r="J63" s="145"/>
      <c r="K63" s="145"/>
      <c r="L63" s="145"/>
      <c r="M63" s="145"/>
      <c r="N63" s="144"/>
    </row>
    <row r="64" spans="1:33" ht="12.75" customHeight="1" hidden="1">
      <c r="A64" s="53" t="s">
        <v>99</v>
      </c>
      <c r="B64" s="53" t="s">
        <v>59</v>
      </c>
      <c r="C64" s="53" t="s">
        <v>58</v>
      </c>
      <c r="D64" s="53" t="s">
        <v>113</v>
      </c>
      <c r="G64" s="75" t="s">
        <v>100</v>
      </c>
      <c r="J64" s="8"/>
      <c r="K64" s="8"/>
      <c r="L64" s="8"/>
      <c r="M64" s="8"/>
      <c r="N64" s="53" t="s">
        <v>60</v>
      </c>
      <c r="O64"/>
      <c r="P64"/>
      <c r="Q64"/>
      <c r="R64"/>
      <c r="S64"/>
      <c r="T64"/>
      <c r="U64"/>
      <c r="V64"/>
      <c r="W64"/>
      <c r="X64"/>
      <c r="Y64"/>
      <c r="Z64"/>
      <c r="AA64"/>
      <c r="AB64"/>
      <c r="AC64"/>
      <c r="AD64"/>
      <c r="AE64"/>
      <c r="AF64"/>
      <c r="AG64"/>
    </row>
    <row r="65" spans="1:33" ht="12.75" customHeight="1" hidden="1">
      <c r="A65" s="48" t="s">
        <v>63</v>
      </c>
      <c r="B65" s="57" t="s">
        <v>115</v>
      </c>
      <c r="C65" s="143" t="s">
        <v>123</v>
      </c>
      <c r="D65" s="140" t="s">
        <v>114</v>
      </c>
      <c r="E65" s="47"/>
      <c r="F65" s="290" t="s">
        <v>188</v>
      </c>
      <c r="G65" s="47" t="s">
        <v>97</v>
      </c>
      <c r="J65" s="8" t="e">
        <f>IF(#REF!&lt;&gt;0,LOOKUP('[1]Tonnage Yr1'!D63,'[1]Price List'!$A$5:$A$78,'[1]Price List'!$C$5:$C$78),0)</f>
        <v>#REF!</v>
      </c>
      <c r="K65" s="8"/>
      <c r="L65" s="8"/>
      <c r="M65" s="8"/>
      <c r="N65" s="4" t="s">
        <v>61</v>
      </c>
      <c r="O65"/>
      <c r="P65"/>
      <c r="Q65"/>
      <c r="R65"/>
      <c r="S65"/>
      <c r="T65"/>
      <c r="U65"/>
      <c r="V65"/>
      <c r="W65"/>
      <c r="X65"/>
      <c r="Y65"/>
      <c r="Z65"/>
      <c r="AA65"/>
      <c r="AB65"/>
      <c r="AC65"/>
      <c r="AD65"/>
      <c r="AE65"/>
      <c r="AF65"/>
      <c r="AG65"/>
    </row>
    <row r="66" spans="1:33" ht="12.75" customHeight="1" hidden="1">
      <c r="A66" s="48" t="s">
        <v>64</v>
      </c>
      <c r="B66" s="57" t="s">
        <v>117</v>
      </c>
      <c r="C66" s="140" t="s">
        <v>124</v>
      </c>
      <c r="D66" s="140" t="s">
        <v>131</v>
      </c>
      <c r="E66" s="60"/>
      <c r="F66" s="54" t="s">
        <v>189</v>
      </c>
      <c r="G66" s="4" t="s">
        <v>98</v>
      </c>
      <c r="J66" s="8" t="e">
        <f>IF(#REF!&lt;&gt;0,LOOKUP('[1]Tonnage Yr1'!D64,'[1]Price List'!$A$5:$A$78,'[1]Price List'!$C$5:$C$78),0)</f>
        <v>#REF!</v>
      </c>
      <c r="K66" s="8"/>
      <c r="L66" s="8"/>
      <c r="M66" s="8"/>
      <c r="N66" s="4" t="s">
        <v>62</v>
      </c>
      <c r="O66"/>
      <c r="P66"/>
      <c r="Q66"/>
      <c r="R66"/>
      <c r="S66"/>
      <c r="T66"/>
      <c r="U66"/>
      <c r="V66"/>
      <c r="W66"/>
      <c r="X66"/>
      <c r="Y66"/>
      <c r="Z66"/>
      <c r="AA66"/>
      <c r="AB66"/>
      <c r="AC66"/>
      <c r="AD66"/>
      <c r="AE66"/>
      <c r="AF66"/>
      <c r="AG66"/>
    </row>
    <row r="67" spans="1:33" ht="12.75" customHeight="1" hidden="1">
      <c r="A67" s="50" t="s">
        <v>65</v>
      </c>
      <c r="B67" s="57" t="s">
        <v>119</v>
      </c>
      <c r="C67" s="140" t="s">
        <v>125</v>
      </c>
      <c r="D67" s="59"/>
      <c r="E67" s="60"/>
      <c r="F67" s="54" t="s">
        <v>190</v>
      </c>
      <c r="J67" s="8" t="e">
        <f>IF(#REF!&lt;&gt;0,LOOKUP('[1]Tonnage Yr1'!D65,'[1]Price List'!$A$5:$A$78,'[1]Price List'!$C$5:$C$78),0)</f>
        <v>#REF!</v>
      </c>
      <c r="K67" s="8"/>
      <c r="L67" s="8"/>
      <c r="M67" s="8"/>
      <c r="N67" s="4"/>
      <c r="O67"/>
      <c r="P67"/>
      <c r="Q67"/>
      <c r="R67"/>
      <c r="S67"/>
      <c r="T67"/>
      <c r="U67"/>
      <c r="V67"/>
      <c r="W67"/>
      <c r="X67"/>
      <c r="Y67"/>
      <c r="Z67"/>
      <c r="AA67"/>
      <c r="AB67"/>
      <c r="AC67"/>
      <c r="AD67"/>
      <c r="AE67"/>
      <c r="AF67"/>
      <c r="AG67"/>
    </row>
    <row r="68" spans="1:33" ht="12.75" customHeight="1" hidden="1">
      <c r="A68" s="50" t="s">
        <v>66</v>
      </c>
      <c r="B68" s="57" t="s">
        <v>118</v>
      </c>
      <c r="C68" s="141" t="s">
        <v>126</v>
      </c>
      <c r="D68" s="59"/>
      <c r="E68" s="60"/>
      <c r="F68" s="54" t="s">
        <v>191</v>
      </c>
      <c r="J68" s="8" t="e">
        <f>IF(#REF!&lt;&gt;0,LOOKUP('[1]Tonnage Yr1'!D66,'[1]Price List'!$A$5:$A$78,'[1]Price List'!$C$5:$C$78),0)</f>
        <v>#REF!</v>
      </c>
      <c r="K68" s="8"/>
      <c r="L68" s="8"/>
      <c r="M68" s="8"/>
      <c r="N68" s="4"/>
      <c r="O68"/>
      <c r="P68"/>
      <c r="Q68"/>
      <c r="R68"/>
      <c r="S68"/>
      <c r="T68"/>
      <c r="U68"/>
      <c r="V68"/>
      <c r="W68"/>
      <c r="X68"/>
      <c r="Y68"/>
      <c r="Z68"/>
      <c r="AA68"/>
      <c r="AB68"/>
      <c r="AC68"/>
      <c r="AD68"/>
      <c r="AE68"/>
      <c r="AF68"/>
      <c r="AG68"/>
    </row>
    <row r="69" spans="1:33" ht="12.75" customHeight="1" hidden="1">
      <c r="A69" s="50" t="s">
        <v>67</v>
      </c>
      <c r="B69" s="57" t="s">
        <v>120</v>
      </c>
      <c r="C69" s="140" t="s">
        <v>127</v>
      </c>
      <c r="D69" s="59"/>
      <c r="E69" s="60"/>
      <c r="F69" s="54" t="s">
        <v>192</v>
      </c>
      <c r="J69" s="8" t="e">
        <f>IF(#REF!&lt;&gt;0,LOOKUP('[1]Tonnage Yr1'!D67,'[1]Price List'!$A$5:$A$78,'[1]Price List'!$C$5:$C$78),0)</f>
        <v>#REF!</v>
      </c>
      <c r="K69" s="8"/>
      <c r="L69" s="8"/>
      <c r="M69" s="8"/>
      <c r="N69" s="4"/>
      <c r="O69"/>
      <c r="P69"/>
      <c r="Q69"/>
      <c r="R69"/>
      <c r="S69"/>
      <c r="T69"/>
      <c r="U69"/>
      <c r="V69"/>
      <c r="W69"/>
      <c r="X69"/>
      <c r="Y69"/>
      <c r="Z69"/>
      <c r="AA69"/>
      <c r="AB69"/>
      <c r="AC69"/>
      <c r="AD69"/>
      <c r="AE69"/>
      <c r="AF69"/>
      <c r="AG69"/>
    </row>
    <row r="70" spans="1:33" ht="12.75" customHeight="1" hidden="1">
      <c r="A70" s="50" t="s">
        <v>4</v>
      </c>
      <c r="B70" s="57" t="s">
        <v>116</v>
      </c>
      <c r="C70" s="140" t="s">
        <v>128</v>
      </c>
      <c r="D70" s="59"/>
      <c r="E70" s="60"/>
      <c r="J70" s="8" t="e">
        <f>IF(#REF!&lt;&gt;0,LOOKUP('[1]Tonnage Yr1'!D68,'[1]Price List'!$A$5:$A$78,'[1]Price List'!$C$5:$C$78),0)</f>
        <v>#REF!</v>
      </c>
      <c r="K70" s="8"/>
      <c r="L70" s="8"/>
      <c r="M70" s="8"/>
      <c r="N70" s="4"/>
      <c r="O70"/>
      <c r="P70"/>
      <c r="Q70"/>
      <c r="R70"/>
      <c r="S70"/>
      <c r="T70"/>
      <c r="U70"/>
      <c r="V70"/>
      <c r="W70"/>
      <c r="X70"/>
      <c r="Y70"/>
      <c r="Z70"/>
      <c r="AA70"/>
      <c r="AB70"/>
      <c r="AC70"/>
      <c r="AD70"/>
      <c r="AE70"/>
      <c r="AF70"/>
      <c r="AG70"/>
    </row>
    <row r="71" spans="1:33" ht="12.75" customHeight="1" hidden="1">
      <c r="A71" s="50" t="s">
        <v>147</v>
      </c>
      <c r="B71" s="58" t="s">
        <v>121</v>
      </c>
      <c r="C71" s="139" t="s">
        <v>129</v>
      </c>
      <c r="D71" s="59"/>
      <c r="E71" s="60"/>
      <c r="J71" s="8" t="e">
        <f>IF(#REF!&lt;&gt;0,LOOKUP('[1]Tonnage Yr1'!D69,'[1]Price List'!$A$5:$A$78,'[1]Price List'!$C$5:$C$78),0)</f>
        <v>#REF!</v>
      </c>
      <c r="K71" s="8"/>
      <c r="L71" s="8"/>
      <c r="M71" s="8"/>
      <c r="N71" s="4"/>
      <c r="O71"/>
      <c r="P71"/>
      <c r="Q71"/>
      <c r="R71"/>
      <c r="S71"/>
      <c r="T71"/>
      <c r="U71"/>
      <c r="V71"/>
      <c r="W71"/>
      <c r="X71"/>
      <c r="Y71"/>
      <c r="Z71"/>
      <c r="AA71"/>
      <c r="AB71"/>
      <c r="AC71"/>
      <c r="AD71"/>
      <c r="AE71"/>
      <c r="AF71"/>
      <c r="AG71"/>
    </row>
    <row r="72" spans="1:33" ht="12.75" customHeight="1" hidden="1">
      <c r="A72" s="50" t="s">
        <v>148</v>
      </c>
      <c r="B72" s="58"/>
      <c r="C72" s="140" t="s">
        <v>130</v>
      </c>
      <c r="D72" s="59"/>
      <c r="E72" s="60"/>
      <c r="J72" s="8"/>
      <c r="K72" s="8"/>
      <c r="L72" s="8"/>
      <c r="M72" s="8"/>
      <c r="N72" s="4"/>
      <c r="O72"/>
      <c r="P72"/>
      <c r="Q72"/>
      <c r="R72"/>
      <c r="S72"/>
      <c r="T72"/>
      <c r="U72"/>
      <c r="V72"/>
      <c r="W72"/>
      <c r="X72"/>
      <c r="Y72"/>
      <c r="Z72"/>
      <c r="AA72"/>
      <c r="AB72"/>
      <c r="AC72"/>
      <c r="AD72"/>
      <c r="AE72"/>
      <c r="AF72"/>
      <c r="AG72"/>
    </row>
    <row r="73" spans="1:33" ht="12.75" customHeight="1" hidden="1">
      <c r="A73" s="51" t="s">
        <v>54</v>
      </c>
      <c r="B73" s="57" t="s">
        <v>122</v>
      </c>
      <c r="C73" s="140" t="s">
        <v>132</v>
      </c>
      <c r="D73" s="59"/>
      <c r="E73" s="60"/>
      <c r="J73" s="8" t="e">
        <f>IF(#REF!&lt;&gt;0,LOOKUP('[1]Tonnage Yr1'!D70,'[1]Price List'!$A$5:$A$78,'[1]Price List'!$C$5:$C$78),0)</f>
        <v>#REF!</v>
      </c>
      <c r="K73" s="8"/>
      <c r="L73" s="8"/>
      <c r="M73" s="8"/>
      <c r="N73" s="4"/>
      <c r="O73"/>
      <c r="P73"/>
      <c r="Q73"/>
      <c r="R73"/>
      <c r="S73"/>
      <c r="T73"/>
      <c r="U73"/>
      <c r="V73"/>
      <c r="W73"/>
      <c r="X73"/>
      <c r="Y73"/>
      <c r="Z73"/>
      <c r="AA73"/>
      <c r="AB73"/>
      <c r="AC73"/>
      <c r="AD73"/>
      <c r="AE73"/>
      <c r="AF73"/>
      <c r="AG73"/>
    </row>
    <row r="74" spans="1:33" ht="12.75" customHeight="1" hidden="1">
      <c r="A74" s="50" t="s">
        <v>6</v>
      </c>
      <c r="C74" s="140" t="s">
        <v>133</v>
      </c>
      <c r="D74" s="59"/>
      <c r="E74" s="60"/>
      <c r="J74" s="8" t="e">
        <f>IF(#REF!&lt;&gt;0,LOOKUP('[1]Tonnage Yr1'!D71,'[1]Price List'!$A$5:$A$78,'[1]Price List'!$C$5:$C$78),0)</f>
        <v>#REF!</v>
      </c>
      <c r="K74" s="8"/>
      <c r="L74" s="8"/>
      <c r="M74" s="8"/>
      <c r="N74" s="4"/>
      <c r="O74"/>
      <c r="P74"/>
      <c r="Q74"/>
      <c r="R74"/>
      <c r="S74"/>
      <c r="T74"/>
      <c r="U74"/>
      <c r="V74"/>
      <c r="W74"/>
      <c r="X74"/>
      <c r="Y74"/>
      <c r="Z74"/>
      <c r="AA74"/>
      <c r="AB74"/>
      <c r="AC74"/>
      <c r="AD74"/>
      <c r="AE74"/>
      <c r="AF74"/>
      <c r="AG74"/>
    </row>
    <row r="75" spans="1:33" ht="12.75" customHeight="1" hidden="1">
      <c r="A75" s="50" t="s">
        <v>7</v>
      </c>
      <c r="C75" s="140" t="s">
        <v>134</v>
      </c>
      <c r="D75" s="59"/>
      <c r="E75" s="60"/>
      <c r="J75" s="8" t="e">
        <f>IF(#REF!&lt;&gt;0,LOOKUP('[1]Tonnage Yr1'!D72,'[1]Price List'!$A$5:$A$78,'[1]Price List'!$C$5:$C$78),0)</f>
        <v>#REF!</v>
      </c>
      <c r="K75" s="8"/>
      <c r="L75" s="8"/>
      <c r="M75" s="8"/>
      <c r="N75" s="4"/>
      <c r="O75"/>
      <c r="P75"/>
      <c r="Q75"/>
      <c r="R75"/>
      <c r="S75"/>
      <c r="T75"/>
      <c r="U75"/>
      <c r="V75"/>
      <c r="W75"/>
      <c r="X75"/>
      <c r="Y75"/>
      <c r="Z75"/>
      <c r="AA75"/>
      <c r="AB75"/>
      <c r="AC75"/>
      <c r="AD75"/>
      <c r="AE75"/>
      <c r="AF75"/>
      <c r="AG75"/>
    </row>
    <row r="76" spans="1:33" ht="12.75" customHeight="1" hidden="1">
      <c r="A76" s="50" t="s">
        <v>8</v>
      </c>
      <c r="C76" s="140" t="s">
        <v>135</v>
      </c>
      <c r="D76" s="59"/>
      <c r="E76" s="60"/>
      <c r="J76" s="8" t="e">
        <f>IF(#REF!&lt;&gt;0,LOOKUP('[1]Tonnage Yr1'!D73,'[1]Price List'!$A$5:$A$78,'[1]Price List'!$C$5:$C$78),0)</f>
        <v>#REF!</v>
      </c>
      <c r="K76" s="8"/>
      <c r="L76" s="8"/>
      <c r="M76" s="8"/>
      <c r="N76" s="4"/>
      <c r="O76"/>
      <c r="P76"/>
      <c r="Q76"/>
      <c r="R76"/>
      <c r="S76"/>
      <c r="T76"/>
      <c r="U76"/>
      <c r="V76"/>
      <c r="W76"/>
      <c r="X76"/>
      <c r="Y76"/>
      <c r="Z76"/>
      <c r="AA76"/>
      <c r="AB76"/>
      <c r="AC76"/>
      <c r="AD76"/>
      <c r="AE76"/>
      <c r="AF76"/>
      <c r="AG76"/>
    </row>
    <row r="77" spans="1:33" ht="12.75" customHeight="1" hidden="1">
      <c r="A77" s="50" t="s">
        <v>9</v>
      </c>
      <c r="C77" s="140" t="s">
        <v>136</v>
      </c>
      <c r="J77" s="8" t="e">
        <f>IF(#REF!&lt;&gt;0,LOOKUP('[1]Tonnage Yr1'!D74,'[1]Price List'!$A$5:$A$78,'[1]Price List'!$C$5:$C$78),0)</f>
        <v>#REF!</v>
      </c>
      <c r="K77" s="8"/>
      <c r="L77" s="8"/>
      <c r="M77" s="8"/>
      <c r="N77" s="4"/>
      <c r="O77"/>
      <c r="P77"/>
      <c r="Q77"/>
      <c r="R77"/>
      <c r="S77"/>
      <c r="T77"/>
      <c r="U77"/>
      <c r="V77"/>
      <c r="W77"/>
      <c r="X77"/>
      <c r="Y77"/>
      <c r="Z77"/>
      <c r="AA77"/>
      <c r="AB77"/>
      <c r="AC77"/>
      <c r="AD77"/>
      <c r="AE77"/>
      <c r="AF77"/>
      <c r="AG77"/>
    </row>
    <row r="78" spans="1:33" ht="12.75" customHeight="1" hidden="1">
      <c r="A78" s="50" t="s">
        <v>68</v>
      </c>
      <c r="C78" s="140" t="s">
        <v>137</v>
      </c>
      <c r="J78" s="8" t="e">
        <f>IF(#REF!&lt;&gt;0,LOOKUP('[1]Tonnage Yr1'!D75,'[1]Price List'!$A$5:$A$78,'[1]Price List'!$C$5:$C$78),0)</f>
        <v>#REF!</v>
      </c>
      <c r="K78" s="8"/>
      <c r="L78" s="8"/>
      <c r="M78" s="8"/>
      <c r="N78" s="4"/>
      <c r="O78"/>
      <c r="P78"/>
      <c r="Q78"/>
      <c r="R78"/>
      <c r="S78"/>
      <c r="T78"/>
      <c r="U78"/>
      <c r="V78"/>
      <c r="W78"/>
      <c r="X78"/>
      <c r="Y78"/>
      <c r="Z78"/>
      <c r="AA78"/>
      <c r="AB78"/>
      <c r="AC78"/>
      <c r="AD78"/>
      <c r="AE78"/>
      <c r="AF78"/>
      <c r="AG78"/>
    </row>
    <row r="79" spans="1:33" ht="12.75" hidden="1">
      <c r="A79" s="51" t="s">
        <v>69</v>
      </c>
      <c r="C79" s="140" t="s">
        <v>138</v>
      </c>
      <c r="J79" s="8" t="e">
        <f>IF(#REF!&lt;&gt;0,LOOKUP('[1]Tonnage Yr1'!D76,'[1]Price List'!$A$5:$A$78,'[1]Price List'!$C$5:$C$78),0)</f>
        <v>#REF!</v>
      </c>
      <c r="K79" s="8"/>
      <c r="L79" s="8"/>
      <c r="M79" s="8"/>
      <c r="N79" s="4"/>
      <c r="O79"/>
      <c r="P79"/>
      <c r="Q79"/>
      <c r="R79"/>
      <c r="S79"/>
      <c r="T79"/>
      <c r="U79"/>
      <c r="V79"/>
      <c r="W79"/>
      <c r="X79"/>
      <c r="Y79"/>
      <c r="Z79"/>
      <c r="AA79"/>
      <c r="AB79"/>
      <c r="AC79"/>
      <c r="AD79"/>
      <c r="AE79"/>
      <c r="AF79"/>
      <c r="AG79"/>
    </row>
    <row r="80" spans="1:33" ht="12.75" hidden="1">
      <c r="A80" s="50" t="s">
        <v>11</v>
      </c>
      <c r="C80" s="140" t="s">
        <v>139</v>
      </c>
      <c r="J80" s="8" t="e">
        <f>IF(#REF!&lt;&gt;0,LOOKUP('[1]Tonnage Yr1'!D77,'[1]Price List'!$A$5:$A$78,'[1]Price List'!$C$5:$C$78),0)</f>
        <v>#REF!</v>
      </c>
      <c r="K80" s="8"/>
      <c r="L80" s="8"/>
      <c r="M80" s="8"/>
      <c r="N80" s="4"/>
      <c r="O80"/>
      <c r="P80"/>
      <c r="Q80"/>
      <c r="R80"/>
      <c r="S80"/>
      <c r="T80"/>
      <c r="U80"/>
      <c r="V80"/>
      <c r="W80"/>
      <c r="X80"/>
      <c r="Y80"/>
      <c r="Z80"/>
      <c r="AA80"/>
      <c r="AB80"/>
      <c r="AC80"/>
      <c r="AD80"/>
      <c r="AE80"/>
      <c r="AF80"/>
      <c r="AG80"/>
    </row>
    <row r="81" spans="1:33" ht="12.75" hidden="1">
      <c r="A81" s="50" t="s">
        <v>12</v>
      </c>
      <c r="B81" s="57"/>
      <c r="J81" s="8" t="e">
        <f>IF(#REF!&lt;&gt;0,LOOKUP('[1]Tonnage Yr1'!D78,'[1]Price List'!$A$5:$A$78,'[1]Price List'!$C$5:$C$78),0)</f>
        <v>#REF!</v>
      </c>
      <c r="K81" s="8"/>
      <c r="L81" s="8"/>
      <c r="M81" s="8"/>
      <c r="N81" s="4"/>
      <c r="O81"/>
      <c r="P81"/>
      <c r="Q81"/>
      <c r="R81"/>
      <c r="S81"/>
      <c r="T81"/>
      <c r="U81"/>
      <c r="V81"/>
      <c r="W81"/>
      <c r="X81"/>
      <c r="Y81"/>
      <c r="Z81"/>
      <c r="AA81"/>
      <c r="AB81"/>
      <c r="AC81"/>
      <c r="AD81"/>
      <c r="AE81"/>
      <c r="AF81"/>
      <c r="AG81"/>
    </row>
    <row r="82" spans="1:33" ht="12.75" hidden="1">
      <c r="A82" s="50" t="s">
        <v>70</v>
      </c>
      <c r="B82" s="56"/>
      <c r="J82" s="8" t="e">
        <f>IF(#REF!&lt;&gt;0,LOOKUP('[1]Tonnage Yr1'!D79,'[1]Price List'!$A$5:$A$78,'[1]Price List'!$C$5:$C$78),0)</f>
        <v>#REF!</v>
      </c>
      <c r="K82" s="8"/>
      <c r="L82" s="8"/>
      <c r="M82" s="8"/>
      <c r="N82" s="4"/>
      <c r="O82"/>
      <c r="P82"/>
      <c r="Q82"/>
      <c r="R82"/>
      <c r="S82"/>
      <c r="T82"/>
      <c r="U82"/>
      <c r="V82"/>
      <c r="W82"/>
      <c r="X82"/>
      <c r="Y82"/>
      <c r="Z82"/>
      <c r="AA82"/>
      <c r="AB82"/>
      <c r="AC82"/>
      <c r="AD82"/>
      <c r="AE82"/>
      <c r="AF82"/>
      <c r="AG82"/>
    </row>
    <row r="83" spans="1:33" ht="12.75" hidden="1">
      <c r="A83" s="50" t="s">
        <v>71</v>
      </c>
      <c r="B83" s="56"/>
      <c r="J83" s="8" t="e">
        <f>IF(#REF!&lt;&gt;0,LOOKUP('[1]Tonnage Yr1'!D80,'[1]Price List'!$A$5:$A$78,'[1]Price List'!$C$5:$C$78),0)</f>
        <v>#REF!</v>
      </c>
      <c r="K83" s="8"/>
      <c r="L83" s="8"/>
      <c r="M83" s="8"/>
      <c r="N83" s="4"/>
      <c r="O83"/>
      <c r="P83"/>
      <c r="Q83"/>
      <c r="R83"/>
      <c r="S83"/>
      <c r="T83"/>
      <c r="U83"/>
      <c r="V83"/>
      <c r="W83"/>
      <c r="X83"/>
      <c r="Y83"/>
      <c r="Z83"/>
      <c r="AA83"/>
      <c r="AB83"/>
      <c r="AC83"/>
      <c r="AD83"/>
      <c r="AE83"/>
      <c r="AF83"/>
      <c r="AG83"/>
    </row>
    <row r="84" spans="1:33" ht="12.75" hidden="1">
      <c r="A84" s="50" t="s">
        <v>14</v>
      </c>
      <c r="B84" s="56"/>
      <c r="C84" s="56"/>
      <c r="J84" s="8" t="e">
        <f>IF(#REF!&lt;&gt;0,LOOKUP('[1]Tonnage Yr1'!D81,'[1]Price List'!$A$5:$A$78,'[1]Price List'!$C$5:$C$78),0)</f>
        <v>#REF!</v>
      </c>
      <c r="K84" s="8"/>
      <c r="L84" s="8"/>
      <c r="M84" s="8"/>
      <c r="N84" s="4"/>
      <c r="O84"/>
      <c r="P84"/>
      <c r="Q84"/>
      <c r="R84"/>
      <c r="S84"/>
      <c r="T84"/>
      <c r="U84"/>
      <c r="V84"/>
      <c r="W84"/>
      <c r="X84"/>
      <c r="Y84"/>
      <c r="Z84"/>
      <c r="AA84"/>
      <c r="AB84"/>
      <c r="AC84"/>
      <c r="AD84"/>
      <c r="AE84"/>
      <c r="AF84"/>
      <c r="AG84"/>
    </row>
    <row r="85" spans="1:33" ht="12.75" hidden="1">
      <c r="A85" s="50" t="s">
        <v>72</v>
      </c>
      <c r="B85" s="54"/>
      <c r="J85" s="8" t="e">
        <f>IF(#REF!&lt;&gt;0,LOOKUP('[1]Tonnage Yr1'!D82,'[1]Price List'!$A$5:$A$78,'[1]Price List'!$C$5:$C$78),0)</f>
        <v>#REF!</v>
      </c>
      <c r="K85" s="8"/>
      <c r="L85" s="8"/>
      <c r="M85" s="8"/>
      <c r="N85" s="4"/>
      <c r="O85"/>
      <c r="P85"/>
      <c r="Q85"/>
      <c r="R85"/>
      <c r="S85"/>
      <c r="T85"/>
      <c r="U85"/>
      <c r="V85"/>
      <c r="W85"/>
      <c r="X85"/>
      <c r="Y85"/>
      <c r="Z85"/>
      <c r="AA85"/>
      <c r="AB85"/>
      <c r="AC85"/>
      <c r="AD85"/>
      <c r="AE85"/>
      <c r="AF85"/>
      <c r="AG85"/>
    </row>
    <row r="86" spans="1:33" ht="12.75" hidden="1">
      <c r="A86" s="50" t="s">
        <v>73</v>
      </c>
      <c r="B86" s="54"/>
      <c r="J86" s="8" t="e">
        <f>IF(#REF!&lt;&gt;0,LOOKUP('[1]Tonnage Yr1'!D83,'[1]Price List'!$A$5:$A$78,'[1]Price List'!$C$5:$C$78),0)</f>
        <v>#REF!</v>
      </c>
      <c r="K86" s="8"/>
      <c r="L86" s="8"/>
      <c r="M86" s="8"/>
      <c r="N86" s="4"/>
      <c r="O86"/>
      <c r="P86"/>
      <c r="Q86"/>
      <c r="R86"/>
      <c r="S86"/>
      <c r="T86"/>
      <c r="U86"/>
      <c r="V86"/>
      <c r="W86"/>
      <c r="X86"/>
      <c r="Y86"/>
      <c r="Z86"/>
      <c r="AA86"/>
      <c r="AB86"/>
      <c r="AC86"/>
      <c r="AD86"/>
      <c r="AE86"/>
      <c r="AF86"/>
      <c r="AG86"/>
    </row>
    <row r="87" spans="1:33" ht="12.75" hidden="1">
      <c r="A87" s="50" t="s">
        <v>74</v>
      </c>
      <c r="B87" s="54"/>
      <c r="J87" s="8" t="e">
        <f>IF(#REF!&lt;&gt;0,LOOKUP('[1]Tonnage Yr1'!D84,'[1]Price List'!$A$5:$A$78,'[1]Price List'!$C$5:$C$78),0)</f>
        <v>#REF!</v>
      </c>
      <c r="K87" s="8"/>
      <c r="L87" s="8"/>
      <c r="M87" s="8"/>
      <c r="N87" s="4"/>
      <c r="O87"/>
      <c r="P87"/>
      <c r="Q87"/>
      <c r="R87"/>
      <c r="S87"/>
      <c r="T87"/>
      <c r="U87"/>
      <c r="V87"/>
      <c r="W87"/>
      <c r="X87"/>
      <c r="Y87"/>
      <c r="Z87"/>
      <c r="AA87"/>
      <c r="AB87"/>
      <c r="AC87"/>
      <c r="AD87"/>
      <c r="AE87"/>
      <c r="AF87"/>
      <c r="AG87"/>
    </row>
    <row r="88" spans="1:33" ht="12.75" hidden="1">
      <c r="A88" s="50" t="s">
        <v>142</v>
      </c>
      <c r="B88" s="54"/>
      <c r="J88" s="8" t="e">
        <f>IF(#REF!&lt;&gt;0,LOOKUP('[1]Tonnage Yr1'!D85,'[1]Price List'!$A$5:$A$78,'[1]Price List'!$C$5:$C$78),0)</f>
        <v>#REF!</v>
      </c>
      <c r="K88" s="8"/>
      <c r="L88" s="8"/>
      <c r="M88" s="8"/>
      <c r="N88" s="4"/>
      <c r="O88"/>
      <c r="P88"/>
      <c r="Q88"/>
      <c r="R88"/>
      <c r="S88"/>
      <c r="T88"/>
      <c r="U88"/>
      <c r="V88"/>
      <c r="W88"/>
      <c r="X88"/>
      <c r="Y88"/>
      <c r="Z88"/>
      <c r="AA88"/>
      <c r="AB88"/>
      <c r="AC88"/>
      <c r="AD88"/>
      <c r="AE88"/>
      <c r="AF88"/>
      <c r="AG88"/>
    </row>
    <row r="89" spans="1:33" ht="12.75" hidden="1">
      <c r="A89" s="50" t="s">
        <v>143</v>
      </c>
      <c r="B89" s="54"/>
      <c r="J89" s="8" t="e">
        <f>IF(#REF!&lt;&gt;0,LOOKUP('[1]Tonnage Yr1'!D86,'[1]Price List'!$A$5:$A$78,'[1]Price List'!$C$5:$C$78),0)</f>
        <v>#REF!</v>
      </c>
      <c r="K89" s="8"/>
      <c r="L89" s="8"/>
      <c r="M89" s="8"/>
      <c r="N89" s="4"/>
      <c r="O89"/>
      <c r="P89"/>
      <c r="Q89"/>
      <c r="R89"/>
      <c r="S89"/>
      <c r="T89"/>
      <c r="U89"/>
      <c r="V89"/>
      <c r="W89"/>
      <c r="X89"/>
      <c r="Y89"/>
      <c r="Z89"/>
      <c r="AA89"/>
      <c r="AB89"/>
      <c r="AC89"/>
      <c r="AD89"/>
      <c r="AE89"/>
      <c r="AF89"/>
      <c r="AG89"/>
    </row>
    <row r="90" spans="1:33" ht="12.75" hidden="1">
      <c r="A90" s="50" t="s">
        <v>15</v>
      </c>
      <c r="B90" s="54"/>
      <c r="J90" s="8" t="e">
        <f>IF(#REF!&lt;&gt;0,LOOKUP('[1]Tonnage Yr1'!D87,'[1]Price List'!$A$5:$A$78,'[1]Price List'!$C$5:$C$78),0)</f>
        <v>#REF!</v>
      </c>
      <c r="K90" s="8"/>
      <c r="L90" s="8"/>
      <c r="M90" s="8"/>
      <c r="N90" s="4"/>
      <c r="O90"/>
      <c r="P90"/>
      <c r="Q90"/>
      <c r="R90"/>
      <c r="S90"/>
      <c r="T90"/>
      <c r="U90"/>
      <c r="V90"/>
      <c r="W90"/>
      <c r="X90"/>
      <c r="Y90"/>
      <c r="Z90"/>
      <c r="AA90"/>
      <c r="AB90"/>
      <c r="AC90"/>
      <c r="AD90"/>
      <c r="AE90"/>
      <c r="AF90"/>
      <c r="AG90"/>
    </row>
    <row r="91" spans="1:33" ht="12.75" hidden="1">
      <c r="A91" s="50" t="s">
        <v>16</v>
      </c>
      <c r="J91" s="8" t="e">
        <f>IF(#REF!&lt;&gt;0,LOOKUP('[1]Tonnage Yr1'!D88,'[1]Price List'!$A$5:$A$78,'[1]Price List'!$C$5:$C$78),0)</f>
        <v>#REF!</v>
      </c>
      <c r="K91" s="8"/>
      <c r="L91" s="8"/>
      <c r="M91" s="8"/>
      <c r="N91" s="4"/>
      <c r="O91"/>
      <c r="P91"/>
      <c r="Q91"/>
      <c r="R91"/>
      <c r="S91"/>
      <c r="T91"/>
      <c r="U91"/>
      <c r="V91"/>
      <c r="W91"/>
      <c r="X91"/>
      <c r="Y91"/>
      <c r="Z91"/>
      <c r="AA91"/>
      <c r="AB91"/>
      <c r="AC91"/>
      <c r="AD91"/>
      <c r="AE91"/>
      <c r="AF91"/>
      <c r="AG91"/>
    </row>
    <row r="92" spans="1:33" ht="12.75" hidden="1">
      <c r="A92" s="50" t="s">
        <v>17</v>
      </c>
      <c r="J92" s="8" t="e">
        <f>IF(#REF!&lt;&gt;0,LOOKUP('[1]Tonnage Yr1'!D89,'[1]Price List'!$A$5:$A$78,'[1]Price List'!$C$5:$C$78),0)</f>
        <v>#REF!</v>
      </c>
      <c r="K92" s="8"/>
      <c r="L92" s="8"/>
      <c r="M92" s="8"/>
      <c r="N92" s="4"/>
      <c r="O92"/>
      <c r="P92"/>
      <c r="Q92"/>
      <c r="R92"/>
      <c r="S92"/>
      <c r="T92"/>
      <c r="U92"/>
      <c r="V92"/>
      <c r="W92"/>
      <c r="X92"/>
      <c r="Y92"/>
      <c r="Z92"/>
      <c r="AA92"/>
      <c r="AB92"/>
      <c r="AC92"/>
      <c r="AD92"/>
      <c r="AE92"/>
      <c r="AF92"/>
      <c r="AG92"/>
    </row>
    <row r="93" spans="1:33" ht="12.75" hidden="1">
      <c r="A93" s="50" t="s">
        <v>149</v>
      </c>
      <c r="J93" s="8"/>
      <c r="K93" s="8"/>
      <c r="L93" s="8"/>
      <c r="M93" s="8"/>
      <c r="N93" s="4"/>
      <c r="O93"/>
      <c r="P93"/>
      <c r="Q93"/>
      <c r="R93"/>
      <c r="S93"/>
      <c r="T93"/>
      <c r="U93"/>
      <c r="V93"/>
      <c r="W93"/>
      <c r="X93"/>
      <c r="Y93"/>
      <c r="Z93"/>
      <c r="AA93"/>
      <c r="AB93"/>
      <c r="AC93"/>
      <c r="AD93"/>
      <c r="AE93"/>
      <c r="AF93"/>
      <c r="AG93"/>
    </row>
    <row r="94" spans="1:33" ht="12.75" hidden="1">
      <c r="A94" s="50" t="s">
        <v>57</v>
      </c>
      <c r="J94" s="8" t="e">
        <f>IF(#REF!&lt;&gt;0,LOOKUP('[1]Tonnage Yr1'!D91,'[1]Price List'!$A$5:$A$78,'[1]Price List'!$C$5:$C$78),0)</f>
        <v>#REF!</v>
      </c>
      <c r="K94" s="8"/>
      <c r="L94" s="8"/>
      <c r="M94" s="8"/>
      <c r="N94" s="4"/>
      <c r="O94"/>
      <c r="P94"/>
      <c r="Q94"/>
      <c r="R94"/>
      <c r="S94"/>
      <c r="T94"/>
      <c r="U94"/>
      <c r="V94"/>
      <c r="W94"/>
      <c r="X94"/>
      <c r="Y94"/>
      <c r="Z94"/>
      <c r="AA94"/>
      <c r="AB94"/>
      <c r="AC94"/>
      <c r="AD94"/>
      <c r="AE94"/>
      <c r="AF94"/>
      <c r="AG94"/>
    </row>
    <row r="95" spans="1:33" ht="12.75" hidden="1">
      <c r="A95" s="50" t="s">
        <v>18</v>
      </c>
      <c r="J95" s="8" t="e">
        <f>IF(#REF!&lt;&gt;0,LOOKUP('[1]Tonnage Yr1'!D92,'[1]Price List'!$A$5:$A$78,'[1]Price List'!$C$5:$C$78),0)</f>
        <v>#REF!</v>
      </c>
      <c r="K95" s="8"/>
      <c r="L95" s="8"/>
      <c r="M95" s="8"/>
      <c r="N95" s="4"/>
      <c r="O95"/>
      <c r="P95"/>
      <c r="Q95"/>
      <c r="R95"/>
      <c r="S95"/>
      <c r="T95"/>
      <c r="U95"/>
      <c r="V95"/>
      <c r="W95"/>
      <c r="X95"/>
      <c r="Y95"/>
      <c r="Z95"/>
      <c r="AA95"/>
      <c r="AB95"/>
      <c r="AC95"/>
      <c r="AD95"/>
      <c r="AE95"/>
      <c r="AF95"/>
      <c r="AG95"/>
    </row>
    <row r="96" spans="1:33" ht="12.75" hidden="1">
      <c r="A96" s="50" t="s">
        <v>19</v>
      </c>
      <c r="J96" s="8" t="e">
        <f>IF(#REF!&lt;&gt;0,LOOKUP('[1]Tonnage Yr1'!D93,'[1]Price List'!$A$5:$A$78,'[1]Price List'!$C$5:$C$78),0)</f>
        <v>#REF!</v>
      </c>
      <c r="K96" s="8"/>
      <c r="L96" s="8"/>
      <c r="M96" s="8"/>
      <c r="N96" s="4"/>
      <c r="O96"/>
      <c r="P96"/>
      <c r="Q96"/>
      <c r="R96"/>
      <c r="S96"/>
      <c r="T96"/>
      <c r="U96"/>
      <c r="V96"/>
      <c r="W96"/>
      <c r="X96"/>
      <c r="Y96"/>
      <c r="Z96"/>
      <c r="AA96"/>
      <c r="AB96"/>
      <c r="AC96"/>
      <c r="AD96"/>
      <c r="AE96"/>
      <c r="AF96"/>
      <c r="AG96"/>
    </row>
    <row r="97" spans="1:33" ht="12.75" hidden="1">
      <c r="A97" s="50" t="s">
        <v>20</v>
      </c>
      <c r="J97" s="8" t="e">
        <f>IF(#REF!&lt;&gt;0,LOOKUP('[1]Tonnage Yr1'!D94,'[1]Price List'!$A$5:$A$78,'[1]Price List'!$C$5:$C$78),0)</f>
        <v>#REF!</v>
      </c>
      <c r="K97" s="8"/>
      <c r="L97" s="8"/>
      <c r="M97" s="8"/>
      <c r="N97" s="4"/>
      <c r="O97"/>
      <c r="P97"/>
      <c r="Q97"/>
      <c r="R97"/>
      <c r="S97"/>
      <c r="T97"/>
      <c r="U97"/>
      <c r="V97"/>
      <c r="W97"/>
      <c r="X97"/>
      <c r="Y97"/>
      <c r="Z97"/>
      <c r="AA97"/>
      <c r="AB97"/>
      <c r="AC97"/>
      <c r="AD97"/>
      <c r="AE97"/>
      <c r="AF97"/>
      <c r="AG97"/>
    </row>
    <row r="98" spans="1:33" ht="12.75" hidden="1">
      <c r="A98" s="50" t="s">
        <v>21</v>
      </c>
      <c r="J98" s="8" t="e">
        <f>IF(#REF!&lt;&gt;0,LOOKUP('[1]Tonnage Yr1'!D95,'[1]Price List'!$A$5:$A$78,'[1]Price List'!$C$5:$C$78),0)</f>
        <v>#REF!</v>
      </c>
      <c r="K98" s="8"/>
      <c r="L98" s="8"/>
      <c r="M98" s="8"/>
      <c r="N98" s="4"/>
      <c r="O98"/>
      <c r="P98"/>
      <c r="Q98"/>
      <c r="R98"/>
      <c r="S98"/>
      <c r="T98"/>
      <c r="U98"/>
      <c r="V98"/>
      <c r="W98"/>
      <c r="X98"/>
      <c r="Y98"/>
      <c r="Z98"/>
      <c r="AA98"/>
      <c r="AB98"/>
      <c r="AC98"/>
      <c r="AD98"/>
      <c r="AE98"/>
      <c r="AF98"/>
      <c r="AG98"/>
    </row>
    <row r="99" spans="1:33" ht="12.75" hidden="1">
      <c r="A99" s="50" t="s">
        <v>22</v>
      </c>
      <c r="J99" s="8" t="e">
        <f>IF(#REF!&lt;&gt;0,LOOKUP('[1]Tonnage Yr1'!D96,'[1]Price List'!$A$5:$A$78,'[1]Price List'!$C$5:$C$78),0)</f>
        <v>#REF!</v>
      </c>
      <c r="K99" s="8"/>
      <c r="L99" s="8"/>
      <c r="M99" s="8"/>
      <c r="N99" s="4"/>
      <c r="O99"/>
      <c r="P99"/>
      <c r="Q99"/>
      <c r="R99"/>
      <c r="S99"/>
      <c r="T99"/>
      <c r="U99"/>
      <c r="V99"/>
      <c r="W99"/>
      <c r="X99"/>
      <c r="Y99"/>
      <c r="Z99"/>
      <c r="AA99"/>
      <c r="AB99"/>
      <c r="AC99"/>
      <c r="AD99"/>
      <c r="AE99"/>
      <c r="AF99"/>
      <c r="AG99"/>
    </row>
    <row r="100" spans="1:33" ht="12.75" hidden="1">
      <c r="A100" s="50" t="s">
        <v>23</v>
      </c>
      <c r="J100" s="8" t="e">
        <f>IF(#REF!&lt;&gt;0,LOOKUP('[1]Tonnage Yr1'!D97,'[1]Price List'!$A$5:$A$78,'[1]Price List'!$C$5:$C$78),0)</f>
        <v>#REF!</v>
      </c>
      <c r="K100" s="8"/>
      <c r="L100" s="8"/>
      <c r="M100" s="8"/>
      <c r="N100" s="4"/>
      <c r="O100"/>
      <c r="P100"/>
      <c r="Q100"/>
      <c r="R100"/>
      <c r="S100"/>
      <c r="T100"/>
      <c r="U100"/>
      <c r="V100"/>
      <c r="W100"/>
      <c r="X100"/>
      <c r="Y100"/>
      <c r="Z100"/>
      <c r="AA100"/>
      <c r="AB100"/>
      <c r="AC100"/>
      <c r="AD100"/>
      <c r="AE100"/>
      <c r="AF100"/>
      <c r="AG100"/>
    </row>
    <row r="101" spans="1:33" ht="12.75" hidden="1">
      <c r="A101" s="50" t="s">
        <v>24</v>
      </c>
      <c r="J101" s="8" t="e">
        <f>IF(#REF!&lt;&gt;0,LOOKUP('[1]Tonnage Yr1'!D98,'[1]Price List'!$A$5:$A$78,'[1]Price List'!$C$5:$C$78),0)</f>
        <v>#REF!</v>
      </c>
      <c r="K101" s="8"/>
      <c r="L101" s="8"/>
      <c r="M101" s="8"/>
      <c r="N101" s="4"/>
      <c r="O101"/>
      <c r="P101"/>
      <c r="Q101"/>
      <c r="R101"/>
      <c r="S101"/>
      <c r="T101"/>
      <c r="U101"/>
      <c r="V101"/>
      <c r="W101"/>
      <c r="X101"/>
      <c r="Y101"/>
      <c r="Z101"/>
      <c r="AA101"/>
      <c r="AB101"/>
      <c r="AC101"/>
      <c r="AD101"/>
      <c r="AE101"/>
      <c r="AF101"/>
      <c r="AG101"/>
    </row>
    <row r="102" spans="1:33" ht="12.75" hidden="1">
      <c r="A102" s="50" t="s">
        <v>76</v>
      </c>
      <c r="J102" s="8" t="e">
        <f>IF(#REF!&lt;&gt;0,LOOKUP('[1]Tonnage Yr1'!D99,'[1]Price List'!$A$5:$A$78,'[1]Price List'!$C$5:$C$78),0)</f>
        <v>#REF!</v>
      </c>
      <c r="K102" s="8"/>
      <c r="L102" s="8"/>
      <c r="M102" s="8"/>
      <c r="N102" s="4"/>
      <c r="O102"/>
      <c r="P102"/>
      <c r="Q102"/>
      <c r="R102"/>
      <c r="S102"/>
      <c r="T102"/>
      <c r="U102"/>
      <c r="V102"/>
      <c r="W102"/>
      <c r="X102"/>
      <c r="Y102"/>
      <c r="Z102"/>
      <c r="AA102"/>
      <c r="AB102"/>
      <c r="AC102"/>
      <c r="AD102"/>
      <c r="AE102"/>
      <c r="AF102"/>
      <c r="AG102"/>
    </row>
    <row r="103" spans="1:33" ht="12.75" hidden="1">
      <c r="A103" s="50" t="s">
        <v>25</v>
      </c>
      <c r="J103" s="8" t="e">
        <f>IF(#REF!&lt;&gt;0,LOOKUP('[1]Tonnage Yr1'!D100,'[1]Price List'!$A$5:$A$78,'[1]Price List'!$C$5:$C$78),0)</f>
        <v>#REF!</v>
      </c>
      <c r="K103" s="8"/>
      <c r="L103" s="8"/>
      <c r="M103" s="8"/>
      <c r="N103" s="4"/>
      <c r="O103"/>
      <c r="P103"/>
      <c r="Q103"/>
      <c r="R103"/>
      <c r="S103"/>
      <c r="T103"/>
      <c r="U103"/>
      <c r="V103"/>
      <c r="W103"/>
      <c r="X103"/>
      <c r="Y103"/>
      <c r="Z103"/>
      <c r="AA103"/>
      <c r="AB103"/>
      <c r="AC103"/>
      <c r="AD103"/>
      <c r="AE103"/>
      <c r="AF103"/>
      <c r="AG103"/>
    </row>
    <row r="104" spans="1:33" ht="12.75" hidden="1">
      <c r="A104" s="50" t="s">
        <v>55</v>
      </c>
      <c r="J104" s="8" t="e">
        <f>IF(#REF!&lt;&gt;0,LOOKUP('[1]Tonnage Yr1'!D101,'[1]Price List'!$A$5:$A$78,'[1]Price List'!$C$5:$C$78),0)</f>
        <v>#REF!</v>
      </c>
      <c r="K104" s="8"/>
      <c r="L104" s="8"/>
      <c r="M104" s="8"/>
      <c r="N104" s="4"/>
      <c r="O104"/>
      <c r="P104"/>
      <c r="Q104"/>
      <c r="R104"/>
      <c r="S104"/>
      <c r="T104"/>
      <c r="U104"/>
      <c r="V104"/>
      <c r="W104"/>
      <c r="X104"/>
      <c r="Y104"/>
      <c r="Z104"/>
      <c r="AA104"/>
      <c r="AB104"/>
      <c r="AC104"/>
      <c r="AD104"/>
      <c r="AE104"/>
      <c r="AF104"/>
      <c r="AG104"/>
    </row>
    <row r="105" spans="1:33" ht="12.75" hidden="1">
      <c r="A105" s="50" t="s">
        <v>77</v>
      </c>
      <c r="J105" s="8" t="e">
        <f>IF(#REF!&lt;&gt;0,LOOKUP('[1]Tonnage Yr1'!D102,'[1]Price List'!$A$5:$A$78,'[1]Price List'!$C$5:$C$78),0)</f>
        <v>#REF!</v>
      </c>
      <c r="K105" s="8"/>
      <c r="L105" s="8"/>
      <c r="M105" s="8"/>
      <c r="N105" s="4"/>
      <c r="O105"/>
      <c r="P105"/>
      <c r="Q105"/>
      <c r="R105"/>
      <c r="S105"/>
      <c r="T105"/>
      <c r="U105"/>
      <c r="V105"/>
      <c r="W105"/>
      <c r="X105"/>
      <c r="Y105"/>
      <c r="Z105"/>
      <c r="AA105"/>
      <c r="AB105"/>
      <c r="AC105"/>
      <c r="AD105"/>
      <c r="AE105"/>
      <c r="AF105"/>
      <c r="AG105"/>
    </row>
    <row r="106" spans="1:33" ht="12.75" hidden="1">
      <c r="A106" s="50" t="s">
        <v>26</v>
      </c>
      <c r="J106" s="8" t="e">
        <f>IF(#REF!&lt;&gt;0,LOOKUP('[1]Tonnage Yr1'!D103,'[1]Price List'!$A$5:$A$78,'[1]Price List'!$C$5:$C$78),0)</f>
        <v>#REF!</v>
      </c>
      <c r="K106" s="8"/>
      <c r="L106" s="8"/>
      <c r="M106" s="8"/>
      <c r="N106" s="4"/>
      <c r="O106"/>
      <c r="P106"/>
      <c r="Q106"/>
      <c r="R106"/>
      <c r="S106"/>
      <c r="T106"/>
      <c r="U106"/>
      <c r="V106"/>
      <c r="W106"/>
      <c r="X106"/>
      <c r="Y106"/>
      <c r="Z106"/>
      <c r="AA106"/>
      <c r="AB106"/>
      <c r="AC106"/>
      <c r="AD106"/>
      <c r="AE106"/>
      <c r="AF106"/>
      <c r="AG106"/>
    </row>
    <row r="107" spans="1:33" ht="12.75" hidden="1">
      <c r="A107" s="50" t="s">
        <v>78</v>
      </c>
      <c r="J107" s="8" t="e">
        <f>IF(#REF!&lt;&gt;0,LOOKUP('[1]Tonnage Yr1'!D104,'[1]Price List'!$A$5:$A$78,'[1]Price List'!$C$5:$C$78),0)</f>
        <v>#REF!</v>
      </c>
      <c r="K107" s="8"/>
      <c r="L107" s="8"/>
      <c r="M107" s="8"/>
      <c r="N107" s="4"/>
      <c r="O107"/>
      <c r="P107"/>
      <c r="Q107"/>
      <c r="R107"/>
      <c r="S107"/>
      <c r="T107"/>
      <c r="U107"/>
      <c r="V107"/>
      <c r="W107"/>
      <c r="X107"/>
      <c r="Y107"/>
      <c r="Z107"/>
      <c r="AA107"/>
      <c r="AB107"/>
      <c r="AC107"/>
      <c r="AD107"/>
      <c r="AE107"/>
      <c r="AF107"/>
      <c r="AG107"/>
    </row>
    <row r="108" spans="1:33" ht="12.75" hidden="1">
      <c r="A108" s="50" t="s">
        <v>79</v>
      </c>
      <c r="J108" s="8" t="e">
        <f>IF(#REF!&lt;&gt;0,LOOKUP('[1]Tonnage Yr1'!D105,'[1]Price List'!$A$5:$A$78,'[1]Price List'!$C$5:$C$78),0)</f>
        <v>#REF!</v>
      </c>
      <c r="K108" s="8"/>
      <c r="L108" s="8"/>
      <c r="M108" s="8"/>
      <c r="N108" s="4"/>
      <c r="O108"/>
      <c r="P108"/>
      <c r="Q108"/>
      <c r="R108"/>
      <c r="S108"/>
      <c r="T108"/>
      <c r="U108"/>
      <c r="V108"/>
      <c r="W108"/>
      <c r="X108"/>
      <c r="Y108"/>
      <c r="Z108"/>
      <c r="AA108"/>
      <c r="AB108"/>
      <c r="AC108"/>
      <c r="AD108"/>
      <c r="AE108"/>
      <c r="AF108"/>
      <c r="AG108"/>
    </row>
    <row r="109" spans="1:33" ht="12.75" hidden="1">
      <c r="A109" s="50" t="s">
        <v>27</v>
      </c>
      <c r="J109" s="8" t="e">
        <f>IF(#REF!&lt;&gt;0,LOOKUP('[1]Tonnage Yr1'!D106,'[1]Price List'!$A$5:$A$78,'[1]Price List'!$C$5:$C$78),0)</f>
        <v>#REF!</v>
      </c>
      <c r="K109" s="8"/>
      <c r="L109" s="8"/>
      <c r="M109" s="8"/>
      <c r="N109" s="4"/>
      <c r="O109"/>
      <c r="P109"/>
      <c r="Q109"/>
      <c r="R109"/>
      <c r="S109"/>
      <c r="T109"/>
      <c r="U109"/>
      <c r="V109"/>
      <c r="W109"/>
      <c r="X109"/>
      <c r="Y109"/>
      <c r="Z109"/>
      <c r="AA109"/>
      <c r="AB109"/>
      <c r="AC109"/>
      <c r="AD109"/>
      <c r="AE109"/>
      <c r="AF109"/>
      <c r="AG109"/>
    </row>
    <row r="110" spans="1:33" ht="12.75" hidden="1">
      <c r="A110" s="50" t="s">
        <v>30</v>
      </c>
      <c r="J110" s="8" t="e">
        <f>IF(#REF!&lt;&gt;0,LOOKUP('[1]Tonnage Yr1'!D109,'[1]Price List'!$A$5:$A$78,'[1]Price List'!$C$5:$C$78),0)</f>
        <v>#REF!</v>
      </c>
      <c r="K110" s="8"/>
      <c r="L110" s="8"/>
      <c r="M110" s="8"/>
      <c r="N110" s="4"/>
      <c r="O110"/>
      <c r="P110"/>
      <c r="Q110"/>
      <c r="R110"/>
      <c r="S110"/>
      <c r="T110"/>
      <c r="U110"/>
      <c r="V110"/>
      <c r="W110"/>
      <c r="X110"/>
      <c r="Y110"/>
      <c r="Z110"/>
      <c r="AA110"/>
      <c r="AB110"/>
      <c r="AC110"/>
      <c r="AD110"/>
      <c r="AE110"/>
      <c r="AF110"/>
      <c r="AG110"/>
    </row>
    <row r="111" spans="1:33" ht="12.75" hidden="1">
      <c r="A111" s="50" t="s">
        <v>80</v>
      </c>
      <c r="J111" s="8" t="e">
        <f>IF(#REF!&lt;&gt;0,LOOKUP('[1]Tonnage Yr1'!D110,'[1]Price List'!$A$5:$A$78,'[1]Price List'!$C$5:$C$78),0)</f>
        <v>#REF!</v>
      </c>
      <c r="K111" s="8"/>
      <c r="L111" s="8"/>
      <c r="M111" s="8"/>
      <c r="N111" s="4"/>
      <c r="O111"/>
      <c r="P111"/>
      <c r="Q111"/>
      <c r="R111"/>
      <c r="S111"/>
      <c r="T111"/>
      <c r="U111"/>
      <c r="V111"/>
      <c r="W111"/>
      <c r="X111"/>
      <c r="Y111"/>
      <c r="Z111"/>
      <c r="AA111"/>
      <c r="AB111"/>
      <c r="AC111"/>
      <c r="AD111"/>
      <c r="AE111"/>
      <c r="AF111"/>
      <c r="AG111"/>
    </row>
    <row r="112" spans="1:33" ht="12.75" hidden="1">
      <c r="A112" s="50" t="s">
        <v>56</v>
      </c>
      <c r="J112" s="8" t="e">
        <f>IF(#REF!&lt;&gt;0,LOOKUP('[1]Tonnage Yr1'!D111,'[1]Price List'!$A$5:$A$78,'[1]Price List'!$C$5:$C$78),0)</f>
        <v>#REF!</v>
      </c>
      <c r="K112" s="8"/>
      <c r="L112" s="8"/>
      <c r="M112" s="8"/>
      <c r="N112" s="4"/>
      <c r="O112"/>
      <c r="P112"/>
      <c r="Q112"/>
      <c r="R112"/>
      <c r="S112"/>
      <c r="T112"/>
      <c r="U112"/>
      <c r="V112"/>
      <c r="W112"/>
      <c r="X112"/>
      <c r="Y112"/>
      <c r="Z112"/>
      <c r="AA112"/>
      <c r="AB112"/>
      <c r="AC112"/>
      <c r="AD112"/>
      <c r="AE112"/>
      <c r="AF112"/>
      <c r="AG112"/>
    </row>
    <row r="113" spans="1:33" ht="12.75" hidden="1">
      <c r="A113" s="50" t="s">
        <v>31</v>
      </c>
      <c r="J113" s="8" t="e">
        <f>IF(#REF!&lt;&gt;0,LOOKUP('[1]Tonnage Yr1'!D112,'[1]Price List'!$A$5:$A$78,'[1]Price List'!$C$5:$C$78),0)</f>
        <v>#REF!</v>
      </c>
      <c r="K113" s="8"/>
      <c r="L113" s="8"/>
      <c r="M113" s="8"/>
      <c r="N113" s="4"/>
      <c r="O113"/>
      <c r="P113"/>
      <c r="Q113"/>
      <c r="R113"/>
      <c r="S113"/>
      <c r="T113"/>
      <c r="U113"/>
      <c r="V113"/>
      <c r="W113"/>
      <c r="X113"/>
      <c r="Y113"/>
      <c r="Z113"/>
      <c r="AA113"/>
      <c r="AB113"/>
      <c r="AC113"/>
      <c r="AD113"/>
      <c r="AE113"/>
      <c r="AF113"/>
      <c r="AG113"/>
    </row>
    <row r="114" spans="1:33" ht="12.75" hidden="1">
      <c r="A114" s="50" t="s">
        <v>32</v>
      </c>
      <c r="J114" s="8" t="e">
        <f>IF(#REF!&lt;&gt;0,LOOKUP('[1]Tonnage Yr1'!D113,'[1]Price List'!$A$5:$A$78,'[1]Price List'!$C$5:$C$78),0)</f>
        <v>#REF!</v>
      </c>
      <c r="K114" s="8"/>
      <c r="L114" s="8"/>
      <c r="M114" s="8"/>
      <c r="N114" s="4"/>
      <c r="O114"/>
      <c r="P114"/>
      <c r="Q114"/>
      <c r="R114"/>
      <c r="S114"/>
      <c r="T114"/>
      <c r="U114"/>
      <c r="V114"/>
      <c r="W114"/>
      <c r="X114"/>
      <c r="Y114"/>
      <c r="Z114"/>
      <c r="AA114"/>
      <c r="AB114"/>
      <c r="AC114"/>
      <c r="AD114"/>
      <c r="AE114"/>
      <c r="AF114"/>
      <c r="AG114"/>
    </row>
    <row r="115" spans="1:33" ht="12.75" hidden="1">
      <c r="A115" s="50" t="s">
        <v>33</v>
      </c>
      <c r="J115" s="8" t="e">
        <f>IF(#REF!&lt;&gt;0,LOOKUP('[1]Tonnage Yr1'!D114,'[1]Price List'!$A$5:$A$78,'[1]Price List'!$C$5:$C$78),0)</f>
        <v>#REF!</v>
      </c>
      <c r="K115" s="8"/>
      <c r="L115" s="8"/>
      <c r="M115" s="8"/>
      <c r="N115" s="4"/>
      <c r="O115"/>
      <c r="P115"/>
      <c r="Q115"/>
      <c r="R115"/>
      <c r="S115"/>
      <c r="T115"/>
      <c r="U115"/>
      <c r="V115"/>
      <c r="W115"/>
      <c r="X115"/>
      <c r="Y115"/>
      <c r="Z115"/>
      <c r="AA115"/>
      <c r="AB115"/>
      <c r="AC115"/>
      <c r="AD115"/>
      <c r="AE115"/>
      <c r="AF115"/>
      <c r="AG115"/>
    </row>
    <row r="116" spans="1:33" ht="12.75" hidden="1">
      <c r="A116" s="50" t="s">
        <v>34</v>
      </c>
      <c r="J116" s="8" t="e">
        <f>IF(#REF!&lt;&gt;0,LOOKUP('[1]Tonnage Yr1'!D115,'[1]Price List'!$A$5:$A$78,'[1]Price List'!$C$5:$C$78),0)</f>
        <v>#REF!</v>
      </c>
      <c r="K116" s="8"/>
      <c r="L116" s="8"/>
      <c r="M116" s="8"/>
      <c r="N116" s="4"/>
      <c r="O116"/>
      <c r="P116"/>
      <c r="Q116"/>
      <c r="R116"/>
      <c r="S116"/>
      <c r="T116"/>
      <c r="U116"/>
      <c r="V116"/>
      <c r="W116"/>
      <c r="X116"/>
      <c r="Y116"/>
      <c r="Z116"/>
      <c r="AA116"/>
      <c r="AB116"/>
      <c r="AC116"/>
      <c r="AD116"/>
      <c r="AE116"/>
      <c r="AF116"/>
      <c r="AG116"/>
    </row>
    <row r="117" spans="1:33" ht="12.75" hidden="1">
      <c r="A117" s="50" t="s">
        <v>35</v>
      </c>
      <c r="J117" s="8" t="e">
        <f>IF(#REF!&lt;&gt;0,LOOKUP('[1]Tonnage Yr1'!D116,'[1]Price List'!$A$5:$A$78,'[1]Price List'!$C$5:$C$78),0)</f>
        <v>#REF!</v>
      </c>
      <c r="K117" s="8"/>
      <c r="L117" s="8"/>
      <c r="M117" s="8"/>
      <c r="N117" s="4"/>
      <c r="O117"/>
      <c r="P117"/>
      <c r="Q117"/>
      <c r="R117"/>
      <c r="S117"/>
      <c r="T117"/>
      <c r="U117"/>
      <c r="V117"/>
      <c r="W117"/>
      <c r="X117"/>
      <c r="Y117"/>
      <c r="Z117"/>
      <c r="AA117"/>
      <c r="AB117"/>
      <c r="AC117"/>
      <c r="AD117"/>
      <c r="AE117"/>
      <c r="AF117"/>
      <c r="AG117"/>
    </row>
    <row r="118" spans="1:33" ht="12.75" hidden="1">
      <c r="A118" s="50" t="s">
        <v>81</v>
      </c>
      <c r="J118" s="8" t="e">
        <f>IF(#REF!&lt;&gt;0,LOOKUP('[1]Tonnage Yr1'!D117,'[1]Price List'!$A$5:$A$78,'[1]Price List'!$C$5:$C$78),0)</f>
        <v>#REF!</v>
      </c>
      <c r="K118" s="8"/>
      <c r="L118" s="8"/>
      <c r="M118" s="8"/>
      <c r="N118" s="4"/>
      <c r="O118"/>
      <c r="P118"/>
      <c r="Q118"/>
      <c r="R118"/>
      <c r="S118"/>
      <c r="T118"/>
      <c r="U118"/>
      <c r="V118"/>
      <c r="W118"/>
      <c r="X118"/>
      <c r="Y118"/>
      <c r="Z118"/>
      <c r="AA118"/>
      <c r="AB118"/>
      <c r="AC118"/>
      <c r="AD118"/>
      <c r="AE118"/>
      <c r="AF118"/>
      <c r="AG118"/>
    </row>
    <row r="119" spans="1:33" ht="12.75" hidden="1">
      <c r="A119" s="50" t="s">
        <v>36</v>
      </c>
      <c r="J119" s="8" t="e">
        <f>IF(#REF!&lt;&gt;0,LOOKUP('[1]Tonnage Yr1'!D118,'[1]Price List'!$A$5:$A$78,'[1]Price List'!$C$5:$C$78),0)</f>
        <v>#REF!</v>
      </c>
      <c r="K119" s="8"/>
      <c r="L119" s="8"/>
      <c r="M119" s="8"/>
      <c r="N119" s="4"/>
      <c r="O119"/>
      <c r="P119"/>
      <c r="Q119"/>
      <c r="R119"/>
      <c r="S119"/>
      <c r="T119"/>
      <c r="U119"/>
      <c r="V119"/>
      <c r="W119"/>
      <c r="X119"/>
      <c r="Y119"/>
      <c r="Z119"/>
      <c r="AA119"/>
      <c r="AB119"/>
      <c r="AC119"/>
      <c r="AD119"/>
      <c r="AE119"/>
      <c r="AF119"/>
      <c r="AG119"/>
    </row>
    <row r="120" spans="1:33" ht="12.75" hidden="1">
      <c r="A120" s="50" t="s">
        <v>82</v>
      </c>
      <c r="J120" s="8" t="e">
        <f>IF(#REF!&lt;&gt;0,LOOKUP('[1]Tonnage Yr1'!D119,'[1]Price List'!$A$5:$A$78,'[1]Price List'!$C$5:$C$78),0)</f>
        <v>#REF!</v>
      </c>
      <c r="K120" s="8"/>
      <c r="L120" s="8"/>
      <c r="M120" s="8"/>
      <c r="N120" s="4"/>
      <c r="O120"/>
      <c r="P120"/>
      <c r="Q120"/>
      <c r="R120"/>
      <c r="S120"/>
      <c r="T120"/>
      <c r="U120"/>
      <c r="V120"/>
      <c r="W120"/>
      <c r="X120"/>
      <c r="Y120"/>
      <c r="Z120"/>
      <c r="AA120"/>
      <c r="AB120"/>
      <c r="AC120"/>
      <c r="AD120"/>
      <c r="AE120"/>
      <c r="AF120"/>
      <c r="AG120"/>
    </row>
    <row r="121" spans="1:33" ht="12.75" hidden="1">
      <c r="A121" s="50" t="s">
        <v>83</v>
      </c>
      <c r="J121" s="8" t="e">
        <f>IF(#REF!&lt;&gt;0,LOOKUP('[1]Tonnage Yr1'!D120,'[1]Price List'!$A$5:$A$78,'[1]Price List'!$C$5:$C$78),0)</f>
        <v>#REF!</v>
      </c>
      <c r="K121" s="8"/>
      <c r="L121" s="8"/>
      <c r="M121" s="8"/>
      <c r="N121" s="4"/>
      <c r="O121"/>
      <c r="P121"/>
      <c r="Q121"/>
      <c r="R121"/>
      <c r="S121"/>
      <c r="T121"/>
      <c r="U121"/>
      <c r="V121"/>
      <c r="W121"/>
      <c r="X121"/>
      <c r="Y121"/>
      <c r="Z121"/>
      <c r="AA121"/>
      <c r="AB121"/>
      <c r="AC121"/>
      <c r="AD121"/>
      <c r="AE121"/>
      <c r="AF121"/>
      <c r="AG121"/>
    </row>
    <row r="122" spans="1:33" ht="12.75" hidden="1">
      <c r="A122" s="50" t="s">
        <v>84</v>
      </c>
      <c r="J122" s="8" t="e">
        <f>IF(#REF!&lt;&gt;0,LOOKUP('[1]Tonnage Yr1'!D121,'[1]Price List'!$A$5:$A$78,'[1]Price List'!$C$5:$C$78),0)</f>
        <v>#REF!</v>
      </c>
      <c r="K122" s="8"/>
      <c r="L122" s="8"/>
      <c r="M122" s="8"/>
      <c r="N122" s="4"/>
      <c r="O122"/>
      <c r="P122"/>
      <c r="Q122"/>
      <c r="R122"/>
      <c r="S122"/>
      <c r="T122"/>
      <c r="U122"/>
      <c r="V122"/>
      <c r="W122"/>
      <c r="X122"/>
      <c r="Y122"/>
      <c r="Z122"/>
      <c r="AA122"/>
      <c r="AB122"/>
      <c r="AC122"/>
      <c r="AD122"/>
      <c r="AE122"/>
      <c r="AF122"/>
      <c r="AG122"/>
    </row>
    <row r="123" spans="1:33" ht="12.75" hidden="1">
      <c r="A123" s="50" t="s">
        <v>85</v>
      </c>
      <c r="J123" s="8" t="e">
        <f>IF(#REF!&lt;&gt;0,LOOKUP('[1]Tonnage Yr1'!D122,'[1]Price List'!$A$5:$A$78,'[1]Price List'!$C$5:$C$78),0)</f>
        <v>#REF!</v>
      </c>
      <c r="K123" s="8"/>
      <c r="L123" s="8"/>
      <c r="M123" s="8"/>
      <c r="N123" s="4"/>
      <c r="O123"/>
      <c r="P123"/>
      <c r="Q123"/>
      <c r="R123"/>
      <c r="S123"/>
      <c r="T123"/>
      <c r="U123"/>
      <c r="V123"/>
      <c r="W123"/>
      <c r="X123"/>
      <c r="Y123"/>
      <c r="Z123"/>
      <c r="AA123"/>
      <c r="AB123"/>
      <c r="AC123"/>
      <c r="AD123"/>
      <c r="AE123"/>
      <c r="AF123"/>
      <c r="AG123"/>
    </row>
    <row r="124" spans="1:33" ht="12.75" hidden="1">
      <c r="A124" s="50" t="s">
        <v>86</v>
      </c>
      <c r="J124" s="8" t="e">
        <f>IF(#REF!&lt;&gt;0,LOOKUP('[1]Tonnage Yr1'!D123,'[1]Price List'!$A$5:$A$78,'[1]Price List'!$C$5:$C$78),0)</f>
        <v>#REF!</v>
      </c>
      <c r="K124" s="8"/>
      <c r="L124" s="8"/>
      <c r="M124" s="8"/>
      <c r="N124" s="4"/>
      <c r="O124"/>
      <c r="P124"/>
      <c r="Q124"/>
      <c r="R124"/>
      <c r="S124"/>
      <c r="T124"/>
      <c r="U124"/>
      <c r="V124"/>
      <c r="W124"/>
      <c r="X124"/>
      <c r="Y124"/>
      <c r="Z124"/>
      <c r="AA124"/>
      <c r="AB124"/>
      <c r="AC124"/>
      <c r="AD124"/>
      <c r="AE124"/>
      <c r="AF124"/>
      <c r="AG124"/>
    </row>
    <row r="125" spans="1:33" ht="12.75" hidden="1">
      <c r="A125" s="50" t="s">
        <v>87</v>
      </c>
      <c r="J125" s="8" t="e">
        <f>IF(#REF!&lt;&gt;0,LOOKUP('[1]Tonnage Yr1'!D124,'[1]Price List'!$A$5:$A$78,'[1]Price List'!$C$5:$C$78),0)</f>
        <v>#REF!</v>
      </c>
      <c r="K125" s="8"/>
      <c r="L125" s="8"/>
      <c r="M125" s="8"/>
      <c r="N125" s="4"/>
      <c r="O125"/>
      <c r="P125"/>
      <c r="Q125"/>
      <c r="R125"/>
      <c r="S125"/>
      <c r="T125"/>
      <c r="U125"/>
      <c r="V125"/>
      <c r="W125"/>
      <c r="X125"/>
      <c r="Y125"/>
      <c r="Z125"/>
      <c r="AA125"/>
      <c r="AB125"/>
      <c r="AC125"/>
      <c r="AD125"/>
      <c r="AE125"/>
      <c r="AF125"/>
      <c r="AG125"/>
    </row>
    <row r="126" spans="1:33" ht="12.75" hidden="1">
      <c r="A126" s="50" t="s">
        <v>88</v>
      </c>
      <c r="J126" s="8" t="e">
        <f>IF(#REF!&lt;&gt;0,LOOKUP('[1]Tonnage Yr1'!D125,'[1]Price List'!$A$5:$A$78,'[1]Price List'!$C$5:$C$78),0)</f>
        <v>#REF!</v>
      </c>
      <c r="K126" s="8"/>
      <c r="L126" s="8"/>
      <c r="M126" s="8"/>
      <c r="N126" s="4"/>
      <c r="O126"/>
      <c r="P126"/>
      <c r="Q126"/>
      <c r="R126"/>
      <c r="S126"/>
      <c r="T126"/>
      <c r="U126"/>
      <c r="V126"/>
      <c r="W126"/>
      <c r="X126"/>
      <c r="Y126"/>
      <c r="Z126"/>
      <c r="AA126"/>
      <c r="AB126"/>
      <c r="AC126"/>
      <c r="AD126"/>
      <c r="AE126"/>
      <c r="AF126"/>
      <c r="AG126"/>
    </row>
    <row r="127" spans="1:33" ht="12.75" hidden="1">
      <c r="A127" s="50" t="s">
        <v>89</v>
      </c>
      <c r="J127" s="8" t="e">
        <f>IF(#REF!&lt;&gt;0,LOOKUP('[1]Tonnage Yr1'!D126,'[1]Price List'!$A$5:$A$78,'[1]Price List'!$C$5:$C$78),0)</f>
        <v>#REF!</v>
      </c>
      <c r="K127" s="8"/>
      <c r="L127" s="8"/>
      <c r="M127" s="8"/>
      <c r="N127" s="4"/>
      <c r="O127"/>
      <c r="P127"/>
      <c r="Q127"/>
      <c r="R127"/>
      <c r="S127"/>
      <c r="T127"/>
      <c r="U127"/>
      <c r="V127"/>
      <c r="W127"/>
      <c r="X127"/>
      <c r="Y127"/>
      <c r="Z127"/>
      <c r="AA127"/>
      <c r="AB127"/>
      <c r="AC127"/>
      <c r="AD127"/>
      <c r="AE127"/>
      <c r="AF127"/>
      <c r="AG127"/>
    </row>
    <row r="128" spans="1:33" ht="12.75" hidden="1">
      <c r="A128" s="50" t="s">
        <v>150</v>
      </c>
      <c r="J128" s="8"/>
      <c r="K128" s="8"/>
      <c r="L128" s="8"/>
      <c r="M128" s="8"/>
      <c r="N128" s="4"/>
      <c r="O128"/>
      <c r="P128"/>
      <c r="Q128"/>
      <c r="R128"/>
      <c r="S128"/>
      <c r="T128"/>
      <c r="U128"/>
      <c r="V128"/>
      <c r="W128"/>
      <c r="X128"/>
      <c r="Y128"/>
      <c r="Z128"/>
      <c r="AA128"/>
      <c r="AB128"/>
      <c r="AC128"/>
      <c r="AD128"/>
      <c r="AE128"/>
      <c r="AF128"/>
      <c r="AG128"/>
    </row>
    <row r="129" spans="1:33" ht="12.75" hidden="1">
      <c r="A129" s="50" t="s">
        <v>141</v>
      </c>
      <c r="J129" s="8" t="e">
        <f>IF(#REF!&lt;&gt;0,LOOKUP('[1]Tonnage Yr1'!D127,'[1]Price List'!$A$5:$A$78,'[1]Price List'!$C$5:$C$78),0)</f>
        <v>#REF!</v>
      </c>
      <c r="K129" s="8"/>
      <c r="L129" s="8"/>
      <c r="M129" s="8"/>
      <c r="N129" s="4"/>
      <c r="O129"/>
      <c r="P129"/>
      <c r="Q129"/>
      <c r="R129"/>
      <c r="S129"/>
      <c r="T129"/>
      <c r="U129"/>
      <c r="V129"/>
      <c r="W129"/>
      <c r="X129"/>
      <c r="Y129"/>
      <c r="Z129"/>
      <c r="AA129"/>
      <c r="AB129"/>
      <c r="AC129"/>
      <c r="AD129"/>
      <c r="AE129"/>
      <c r="AF129"/>
      <c r="AG129"/>
    </row>
    <row r="130" spans="1:33" ht="12.75" hidden="1">
      <c r="A130" s="50" t="s">
        <v>151</v>
      </c>
      <c r="J130" s="8"/>
      <c r="K130" s="8"/>
      <c r="L130" s="8"/>
      <c r="M130" s="8"/>
      <c r="N130" s="4"/>
      <c r="O130"/>
      <c r="P130"/>
      <c r="Q130"/>
      <c r="R130"/>
      <c r="S130"/>
      <c r="T130"/>
      <c r="U130"/>
      <c r="V130"/>
      <c r="W130"/>
      <c r="X130"/>
      <c r="Y130"/>
      <c r="Z130"/>
      <c r="AA130"/>
      <c r="AB130"/>
      <c r="AC130"/>
      <c r="AD130"/>
      <c r="AE130"/>
      <c r="AF130"/>
      <c r="AG130"/>
    </row>
    <row r="131" spans="1:33" ht="12.75" hidden="1">
      <c r="A131" s="50" t="s">
        <v>90</v>
      </c>
      <c r="J131" s="8" t="e">
        <f>IF(#REF!&lt;&gt;0,LOOKUP('[1]Tonnage Yr1'!D128,'[1]Price List'!$A$5:$A$78,'[1]Price List'!$C$5:$C$78),0)</f>
        <v>#REF!</v>
      </c>
      <c r="K131" s="8"/>
      <c r="L131" s="8"/>
      <c r="M131" s="8"/>
      <c r="N131" s="4"/>
      <c r="O131"/>
      <c r="P131"/>
      <c r="Q131"/>
      <c r="R131"/>
      <c r="S131"/>
      <c r="T131"/>
      <c r="U131"/>
      <c r="V131"/>
      <c r="W131"/>
      <c r="X131"/>
      <c r="Y131"/>
      <c r="Z131"/>
      <c r="AA131"/>
      <c r="AB131"/>
      <c r="AC131"/>
      <c r="AD131"/>
      <c r="AE131"/>
      <c r="AF131"/>
      <c r="AG131"/>
    </row>
    <row r="132" spans="1:33" ht="12.75" hidden="1">
      <c r="A132" s="50" t="s">
        <v>91</v>
      </c>
      <c r="J132" s="8" t="e">
        <f>IF(#REF!&lt;&gt;0,LOOKUP('[1]Tonnage Yr1'!D129,'[1]Price List'!$A$5:$A$78,'[1]Price List'!$C$5:$C$78),0)</f>
        <v>#REF!</v>
      </c>
      <c r="K132" s="8"/>
      <c r="L132" s="8"/>
      <c r="M132" s="8"/>
      <c r="N132" s="4"/>
      <c r="O132"/>
      <c r="P132"/>
      <c r="Q132"/>
      <c r="R132"/>
      <c r="S132"/>
      <c r="T132"/>
      <c r="U132"/>
      <c r="V132"/>
      <c r="W132"/>
      <c r="X132"/>
      <c r="Y132"/>
      <c r="Z132"/>
      <c r="AA132"/>
      <c r="AB132"/>
      <c r="AC132"/>
      <c r="AD132"/>
      <c r="AE132"/>
      <c r="AF132"/>
      <c r="AG132"/>
    </row>
    <row r="133" spans="1:33" ht="12.75" hidden="1">
      <c r="A133" s="50" t="s">
        <v>152</v>
      </c>
      <c r="J133" s="8"/>
      <c r="K133" s="8"/>
      <c r="L133" s="8"/>
      <c r="M133" s="8"/>
      <c r="N133" s="4"/>
      <c r="O133"/>
      <c r="P133"/>
      <c r="Q133"/>
      <c r="R133"/>
      <c r="S133"/>
      <c r="T133"/>
      <c r="U133"/>
      <c r="V133"/>
      <c r="W133"/>
      <c r="X133"/>
      <c r="Y133"/>
      <c r="Z133"/>
      <c r="AA133"/>
      <c r="AB133"/>
      <c r="AC133"/>
      <c r="AD133"/>
      <c r="AE133"/>
      <c r="AF133"/>
      <c r="AG133"/>
    </row>
    <row r="134" spans="1:33" ht="12.75" hidden="1">
      <c r="A134" s="50" t="s">
        <v>92</v>
      </c>
      <c r="J134" s="8" t="e">
        <f>IF(#REF!&lt;&gt;0,LOOKUP('[1]Tonnage Yr1'!D130,'[1]Price List'!$A$5:$A$78,'[1]Price List'!$C$5:$C$78),0)</f>
        <v>#REF!</v>
      </c>
      <c r="K134" s="8"/>
      <c r="L134" s="8"/>
      <c r="M134" s="8"/>
      <c r="N134" s="4"/>
      <c r="O134"/>
      <c r="P134"/>
      <c r="Q134"/>
      <c r="R134"/>
      <c r="S134"/>
      <c r="T134"/>
      <c r="U134"/>
      <c r="V134"/>
      <c r="W134"/>
      <c r="X134"/>
      <c r="Y134"/>
      <c r="Z134"/>
      <c r="AA134"/>
      <c r="AB134"/>
      <c r="AC134"/>
      <c r="AD134"/>
      <c r="AE134"/>
      <c r="AF134"/>
      <c r="AG134"/>
    </row>
    <row r="135" spans="1:33" ht="12.75" hidden="1">
      <c r="A135" s="50" t="s">
        <v>93</v>
      </c>
      <c r="J135" s="8" t="e">
        <f>IF(#REF!&lt;&gt;0,LOOKUP('[1]Tonnage Yr1'!D131,'[1]Price List'!$A$5:$A$78,'[1]Price List'!$C$5:$C$78),0)</f>
        <v>#REF!</v>
      </c>
      <c r="K135" s="8"/>
      <c r="L135" s="8"/>
      <c r="M135" s="8"/>
      <c r="N135" s="4"/>
      <c r="O135"/>
      <c r="P135"/>
      <c r="Q135"/>
      <c r="R135"/>
      <c r="S135"/>
      <c r="T135"/>
      <c r="U135"/>
      <c r="V135"/>
      <c r="W135"/>
      <c r="X135"/>
      <c r="Y135"/>
      <c r="Z135"/>
      <c r="AA135"/>
      <c r="AB135"/>
      <c r="AC135"/>
      <c r="AD135"/>
      <c r="AE135"/>
      <c r="AF135"/>
      <c r="AG135"/>
    </row>
    <row r="136" spans="1:33" ht="12.75" hidden="1">
      <c r="A136" s="50" t="s">
        <v>94</v>
      </c>
      <c r="J136" s="8" t="e">
        <f>IF(#REF!&lt;&gt;0,LOOKUP('[1]Tonnage Yr1'!D132,'[1]Price List'!$A$5:$A$78,'[1]Price List'!$C$5:$C$78),0)</f>
        <v>#REF!</v>
      </c>
      <c r="K136" s="8"/>
      <c r="L136" s="8"/>
      <c r="M136" s="8"/>
      <c r="N136" s="4"/>
      <c r="O136"/>
      <c r="P136"/>
      <c r="Q136"/>
      <c r="R136"/>
      <c r="S136"/>
      <c r="T136"/>
      <c r="U136"/>
      <c r="V136"/>
      <c r="W136"/>
      <c r="X136"/>
      <c r="Y136"/>
      <c r="Z136"/>
      <c r="AA136"/>
      <c r="AB136"/>
      <c r="AC136"/>
      <c r="AD136"/>
      <c r="AE136"/>
      <c r="AF136"/>
      <c r="AG136"/>
    </row>
    <row r="137" spans="1:33" ht="12.75" hidden="1">
      <c r="A137" s="50" t="s">
        <v>96</v>
      </c>
      <c r="J137" s="8" t="e">
        <f>IF(#REF!&lt;&gt;0,LOOKUP('[1]Tonnage Yr1'!D134,'[1]Price List'!$A$5:$A$78,'[1]Price List'!$C$5:$C$78),0)</f>
        <v>#REF!</v>
      </c>
      <c r="K137" s="8"/>
      <c r="L137" s="8"/>
      <c r="M137" s="8"/>
      <c r="N137" s="4"/>
      <c r="O137"/>
      <c r="P137"/>
      <c r="Q137"/>
      <c r="R137"/>
      <c r="S137"/>
      <c r="T137"/>
      <c r="U137"/>
      <c r="V137"/>
      <c r="W137"/>
      <c r="X137"/>
      <c r="Y137"/>
      <c r="Z137"/>
      <c r="AA137"/>
      <c r="AB137"/>
      <c r="AC137"/>
      <c r="AD137"/>
      <c r="AE137"/>
      <c r="AF137"/>
      <c r="AG137"/>
    </row>
    <row r="138" spans="1:33" ht="12.75" hidden="1">
      <c r="A138" s="50" t="s">
        <v>140</v>
      </c>
      <c r="J138" s="8" t="e">
        <f>IF(#REF!&lt;&gt;0,LOOKUP('[1]Tonnage Yr1'!D135,'[1]Price List'!$A$5:$A$78,'[1]Price List'!$C$5:$C$78),0)</f>
        <v>#REF!</v>
      </c>
      <c r="K138" s="8"/>
      <c r="L138" s="8"/>
      <c r="M138" s="8"/>
      <c r="N138" s="4"/>
      <c r="O138"/>
      <c r="P138"/>
      <c r="Q138"/>
      <c r="R138"/>
      <c r="S138"/>
      <c r="T138"/>
      <c r="U138"/>
      <c r="V138"/>
      <c r="W138"/>
      <c r="X138"/>
      <c r="Y138"/>
      <c r="Z138"/>
      <c r="AA138"/>
      <c r="AB138"/>
      <c r="AC138"/>
      <c r="AD138"/>
      <c r="AE138"/>
      <c r="AF138"/>
      <c r="AG138"/>
    </row>
    <row r="139" spans="1:33" ht="12.75" hidden="1">
      <c r="A139" s="50"/>
      <c r="J139" s="8"/>
      <c r="K139" s="8"/>
      <c r="L139" s="8"/>
      <c r="M139" s="8"/>
      <c r="N139" s="4"/>
      <c r="O139"/>
      <c r="P139"/>
      <c r="Q139"/>
      <c r="R139"/>
      <c r="S139"/>
      <c r="T139"/>
      <c r="U139"/>
      <c r="V139"/>
      <c r="W139"/>
      <c r="X139"/>
      <c r="Y139"/>
      <c r="Z139"/>
      <c r="AA139"/>
      <c r="AB139"/>
      <c r="AC139"/>
      <c r="AD139"/>
      <c r="AE139"/>
      <c r="AF139"/>
      <c r="AG139"/>
    </row>
    <row r="140" spans="1:33" ht="12.75" hidden="1">
      <c r="A140" s="50"/>
      <c r="J140" s="8"/>
      <c r="K140" s="8"/>
      <c r="L140" s="8"/>
      <c r="M140" s="8"/>
      <c r="N140" s="4"/>
      <c r="O140"/>
      <c r="P140"/>
      <c r="Q140"/>
      <c r="R140"/>
      <c r="S140"/>
      <c r="T140"/>
      <c r="U140"/>
      <c r="V140"/>
      <c r="W140"/>
      <c r="X140"/>
      <c r="Y140"/>
      <c r="Z140"/>
      <c r="AA140"/>
      <c r="AB140"/>
      <c r="AC140"/>
      <c r="AD140"/>
      <c r="AE140"/>
      <c r="AF140"/>
      <c r="AG140"/>
    </row>
    <row r="141" spans="1:33" ht="12.75" hidden="1">
      <c r="A141" s="50"/>
      <c r="J141" s="8"/>
      <c r="K141" s="8"/>
      <c r="L141" s="8"/>
      <c r="M141" s="8"/>
      <c r="N141" s="4"/>
      <c r="O141"/>
      <c r="P141"/>
      <c r="Q141"/>
      <c r="R141"/>
      <c r="S141"/>
      <c r="T141"/>
      <c r="U141"/>
      <c r="V141"/>
      <c r="W141"/>
      <c r="X141"/>
      <c r="Y141"/>
      <c r="Z141"/>
      <c r="AA141"/>
      <c r="AB141"/>
      <c r="AC141"/>
      <c r="AD141"/>
      <c r="AE141"/>
      <c r="AF141"/>
      <c r="AG141"/>
    </row>
    <row r="142" spans="1:33" ht="12.75" hidden="1">
      <c r="A142" s="50"/>
      <c r="J142" s="8"/>
      <c r="K142" s="8"/>
      <c r="L142" s="8"/>
      <c r="M142" s="8"/>
      <c r="N142" s="4"/>
      <c r="O142"/>
      <c r="P142"/>
      <c r="Q142"/>
      <c r="R142"/>
      <c r="S142"/>
      <c r="T142"/>
      <c r="U142"/>
      <c r="V142"/>
      <c r="W142"/>
      <c r="X142"/>
      <c r="Y142"/>
      <c r="Z142"/>
      <c r="AA142"/>
      <c r="AB142"/>
      <c r="AC142"/>
      <c r="AD142"/>
      <c r="AE142"/>
      <c r="AF142"/>
      <c r="AG142"/>
    </row>
    <row r="143" s="144" customFormat="1" ht="12.75" hidden="1">
      <c r="A143" s="146"/>
    </row>
    <row r="144" s="144" customFormat="1" ht="12.75" hidden="1">
      <c r="A144" s="146"/>
    </row>
    <row r="145" s="144" customFormat="1" ht="12.75" hidden="1">
      <c r="A145" s="146"/>
    </row>
    <row r="146" s="144" customFormat="1" ht="12.75" hidden="1">
      <c r="A146" s="146"/>
    </row>
    <row r="147" s="144" customFormat="1" ht="12.75" hidden="1">
      <c r="A147" s="146"/>
    </row>
    <row r="148" s="144" customFormat="1" ht="12.75" hidden="1">
      <c r="A148" s="146"/>
    </row>
    <row r="149" s="144" customFormat="1" ht="12.75" hidden="1">
      <c r="A149" s="146"/>
    </row>
    <row r="150" s="144" customFormat="1" ht="12.75" hidden="1">
      <c r="A150" s="146"/>
    </row>
    <row r="151" s="144" customFormat="1" ht="12.75" hidden="1">
      <c r="A151" s="146"/>
    </row>
    <row r="152" s="144" customFormat="1" ht="12.75" hidden="1">
      <c r="A152" s="146"/>
    </row>
    <row r="153" s="144" customFormat="1" ht="12.75" hidden="1">
      <c r="A153" s="146"/>
    </row>
    <row r="154" s="144" customFormat="1" ht="12.75" hidden="1">
      <c r="A154" s="146"/>
    </row>
    <row r="155" s="144" customFormat="1" ht="12.75" hidden="1">
      <c r="A155" s="146"/>
    </row>
    <row r="156" s="144" customFormat="1" ht="12.75" hidden="1">
      <c r="A156" s="146"/>
    </row>
    <row r="157" s="144" customFormat="1" ht="12.75" hidden="1">
      <c r="A157" s="146"/>
    </row>
    <row r="158" s="144" customFormat="1" ht="12.75" hidden="1">
      <c r="A158" s="146"/>
    </row>
    <row r="159" s="144" customFormat="1" ht="12.75" hidden="1">
      <c r="A159" s="146"/>
    </row>
    <row r="160" s="144" customFormat="1" ht="12.75" hidden="1">
      <c r="A160" s="146"/>
    </row>
    <row r="161" s="144" customFormat="1" ht="12.75" hidden="1">
      <c r="A161" s="146"/>
    </row>
    <row r="162" s="144" customFormat="1" ht="12.75" hidden="1">
      <c r="A162" s="146"/>
    </row>
    <row r="163" s="144" customFormat="1" ht="12.75" hidden="1">
      <c r="A163" s="146"/>
    </row>
    <row r="164" s="144" customFormat="1" ht="12.75" hidden="1">
      <c r="A164" s="146"/>
    </row>
    <row r="165" s="144" customFormat="1" ht="12.75" hidden="1">
      <c r="A165" s="146"/>
    </row>
    <row r="166" s="144" customFormat="1" ht="12.75" hidden="1">
      <c r="A166" s="146"/>
    </row>
    <row r="167" s="144" customFormat="1" ht="12.75" hidden="1">
      <c r="A167" s="146"/>
    </row>
    <row r="168" s="144" customFormat="1" ht="12.75" hidden="1">
      <c r="A168" s="146"/>
    </row>
    <row r="169" s="144" customFormat="1" ht="12.75" hidden="1">
      <c r="A169" s="146"/>
    </row>
    <row r="170" s="144" customFormat="1" ht="12.75" hidden="1">
      <c r="A170" s="146"/>
    </row>
    <row r="171" s="144" customFormat="1" ht="12.75" hidden="1">
      <c r="A171" s="146"/>
    </row>
    <row r="172" s="144" customFormat="1" ht="12.75" hidden="1">
      <c r="A172" s="146"/>
    </row>
    <row r="173" s="144" customFormat="1" ht="12.75" hidden="1">
      <c r="A173" s="146"/>
    </row>
    <row r="174" s="144" customFormat="1" ht="12.75" hidden="1">
      <c r="A174" s="146"/>
    </row>
    <row r="175" s="144" customFormat="1" ht="12.75" hidden="1">
      <c r="A175" s="146"/>
    </row>
    <row r="176" s="144" customFormat="1" ht="12.75" hidden="1">
      <c r="A176" s="146"/>
    </row>
    <row r="177" s="144" customFormat="1" ht="12.75" hidden="1">
      <c r="A177" s="146"/>
    </row>
    <row r="178" s="144" customFormat="1" ht="12.75" hidden="1">
      <c r="A178" s="146"/>
    </row>
    <row r="179" s="144" customFormat="1" ht="12.75" hidden="1">
      <c r="A179" s="146"/>
    </row>
    <row r="180" s="144" customFormat="1" ht="12.75" hidden="1">
      <c r="A180" s="146"/>
    </row>
    <row r="181" s="144" customFormat="1" ht="12.75" hidden="1">
      <c r="A181" s="146"/>
    </row>
    <row r="182" s="144" customFormat="1" ht="12.75" hidden="1">
      <c r="A182" s="146"/>
    </row>
    <row r="183" s="144" customFormat="1" ht="12.75" hidden="1">
      <c r="A183" s="146"/>
    </row>
    <row r="184" s="144" customFormat="1" ht="12.75" hidden="1">
      <c r="A184" s="146"/>
    </row>
    <row r="185" s="144" customFormat="1" ht="12.75" hidden="1">
      <c r="A185" s="146"/>
    </row>
    <row r="186" ht="12.75">
      <c r="A186" s="49"/>
    </row>
    <row r="187" ht="12.75">
      <c r="A187" s="49"/>
    </row>
    <row r="188" ht="12.75">
      <c r="A188" s="49"/>
    </row>
    <row r="189" ht="12.75">
      <c r="A189" s="49"/>
    </row>
    <row r="190" ht="12.75">
      <c r="A190" s="49"/>
    </row>
    <row r="191" ht="12.75">
      <c r="A191" s="49"/>
    </row>
    <row r="192" ht="12.75">
      <c r="A192" s="49"/>
    </row>
    <row r="193" ht="12.75">
      <c r="A193" s="49"/>
    </row>
    <row r="194" ht="12.75">
      <c r="A194" s="49"/>
    </row>
    <row r="195" ht="12.75">
      <c r="A195" s="49"/>
    </row>
    <row r="196" ht="12.75">
      <c r="A196" s="49"/>
    </row>
    <row r="197" ht="12.75">
      <c r="A197" s="49"/>
    </row>
    <row r="198" ht="12.75">
      <c r="A198" s="49"/>
    </row>
    <row r="199" ht="12.75">
      <c r="A199" s="49"/>
    </row>
    <row r="200" ht="12.75">
      <c r="A200" s="49"/>
    </row>
    <row r="201" ht="12.75">
      <c r="A201" s="49"/>
    </row>
    <row r="202" ht="12.75">
      <c r="A202" s="49"/>
    </row>
    <row r="203" ht="12.75">
      <c r="A203" s="49"/>
    </row>
    <row r="204" ht="12.75">
      <c r="A204" s="49"/>
    </row>
    <row r="205" ht="12.75">
      <c r="A205" s="49"/>
    </row>
    <row r="206" ht="12.75">
      <c r="A206" s="49"/>
    </row>
    <row r="207" ht="12.75">
      <c r="A207" s="49"/>
    </row>
    <row r="215" ht="12.75"/>
    <row r="216" ht="12.75"/>
    <row r="217" ht="12.75"/>
    <row r="218" ht="12.75"/>
    <row r="219" ht="12.75"/>
  </sheetData>
  <sheetProtection password="CCBA" sheet="1"/>
  <mergeCells count="6">
    <mergeCell ref="I2:K2"/>
    <mergeCell ref="M1:N1"/>
    <mergeCell ref="M2:N2"/>
    <mergeCell ref="A42:A60"/>
    <mergeCell ref="A16:A41"/>
    <mergeCell ref="I1:K1"/>
  </mergeCells>
  <dataValidations count="6">
    <dataValidation allowBlank="1" showInputMessage="1" showErrorMessage="1" prompt="Ex. If the total is $200,345 please enter $200.345." sqref="C13:I13 W21"/>
    <dataValidation type="list" allowBlank="1" showInputMessage="1" showErrorMessage="1" sqref="E17:E60">
      <formula1>$G$65:$G$66</formula1>
    </dataValidation>
    <dataValidation type="list" allowBlank="1" showInputMessage="1" showErrorMessage="1" sqref="B17:B60">
      <formula1>$B$65:$B$72</formula1>
    </dataValidation>
    <dataValidation type="list" allowBlank="1" showInputMessage="1" showErrorMessage="1" sqref="C17:C41">
      <formula1>$C$65:$C$80</formula1>
    </dataValidation>
    <dataValidation type="list" allowBlank="1" showInputMessage="1" showErrorMessage="1" sqref="C42:C60">
      <formula1>$D$65:$D$66</formula1>
    </dataValidation>
    <dataValidation type="list" allowBlank="1" showInputMessage="1" showErrorMessage="1" sqref="F17:F60">
      <formula1>$A$65:$A$138</formula1>
    </dataValidation>
  </dataValidations>
  <printOptions horizontalCentered="1" verticalCentered="1"/>
  <pageMargins left="0.25" right="0.25" top="0.25" bottom="0.25" header="0.5" footer="0.5"/>
  <pageSetup horizontalDpi="600" verticalDpi="600" orientation="landscape" scale="65" r:id="rId3"/>
  <legacyDrawing r:id="rId2"/>
</worksheet>
</file>

<file path=xl/worksheets/sheet5.xml><?xml version="1.0" encoding="utf-8"?>
<worksheet xmlns="http://schemas.openxmlformats.org/spreadsheetml/2006/main" xmlns:r="http://schemas.openxmlformats.org/officeDocument/2006/relationships">
  <dimension ref="A1:AG206"/>
  <sheetViews>
    <sheetView zoomScale="75" zoomScaleNormal="75" zoomScalePageLayoutView="0" workbookViewId="0" topLeftCell="C1">
      <selection activeCell="F9" sqref="F9"/>
    </sheetView>
  </sheetViews>
  <sheetFormatPr defaultColWidth="9.140625" defaultRowHeight="12.75"/>
  <cols>
    <col min="1" max="1" width="12.57421875" style="0" customWidth="1"/>
    <col min="2" max="2" width="26.00390625" style="0" hidden="1" customWidth="1"/>
    <col min="3" max="3" width="22.8515625" style="0" customWidth="1"/>
    <col min="4" max="4" width="31.57421875" style="0" customWidth="1"/>
    <col min="5" max="5" width="19.57421875" style="0" hidden="1" customWidth="1"/>
    <col min="6" max="6" width="29.28125" style="0" customWidth="1"/>
    <col min="7" max="7" width="19.57421875" style="0" customWidth="1"/>
    <col min="8" max="8" width="19.7109375" style="0" hidden="1" customWidth="1"/>
    <col min="9" max="9" width="21.421875" style="0" customWidth="1"/>
    <col min="10" max="10" width="0.9921875" style="0" hidden="1" customWidth="1"/>
    <col min="11" max="11" width="21.00390625" style="0" customWidth="1"/>
    <col min="12" max="12" width="12.57421875" style="0" hidden="1" customWidth="1"/>
    <col min="13" max="13" width="15.421875" style="0" customWidth="1"/>
    <col min="14" max="14" width="19.140625" style="0" customWidth="1"/>
    <col min="15" max="15" width="13.57421875" style="144" customWidth="1"/>
    <col min="16" max="16" width="16.57421875" style="144" customWidth="1"/>
    <col min="17" max="18" width="9.140625" style="144" customWidth="1"/>
    <col min="19" max="21" width="0" style="144" hidden="1" customWidth="1"/>
    <col min="22" max="33" width="9.140625" style="144" customWidth="1"/>
  </cols>
  <sheetData>
    <row r="1" spans="1:33" s="21" customFormat="1" ht="16.5" thickBot="1" thickTop="1">
      <c r="A1" s="113"/>
      <c r="C1" s="185" t="s">
        <v>41</v>
      </c>
      <c r="D1" s="185" t="s">
        <v>42</v>
      </c>
      <c r="E1" s="186"/>
      <c r="F1" s="22" t="s">
        <v>46</v>
      </c>
      <c r="G1" s="22" t="s">
        <v>44</v>
      </c>
      <c r="H1" s="22"/>
      <c r="I1" s="442" t="s">
        <v>45</v>
      </c>
      <c r="J1" s="443"/>
      <c r="K1" s="443"/>
      <c r="L1" s="97"/>
      <c r="M1" s="442" t="s">
        <v>60</v>
      </c>
      <c r="N1" s="435"/>
      <c r="O1" s="149"/>
      <c r="P1" s="149"/>
      <c r="Q1" s="150"/>
      <c r="R1" s="150"/>
      <c r="S1" s="150"/>
      <c r="T1" s="150"/>
      <c r="U1" s="150"/>
      <c r="V1" s="150"/>
      <c r="W1" s="150"/>
      <c r="X1" s="150"/>
      <c r="Y1" s="150"/>
      <c r="Z1" s="150"/>
      <c r="AA1" s="150"/>
      <c r="AB1" s="150"/>
      <c r="AC1" s="150"/>
      <c r="AD1" s="150"/>
      <c r="AE1" s="150"/>
      <c r="AF1" s="150"/>
      <c r="AG1" s="150"/>
    </row>
    <row r="2" spans="1:33" s="19" customFormat="1" ht="18.75" customHeight="1" thickBot="1" thickTop="1">
      <c r="A2" s="115"/>
      <c r="C2" s="246">
        <f>'Year 1'!B3:C3</f>
        <v>0</v>
      </c>
      <c r="D2" s="246">
        <f>'Year 1'!D3:E3</f>
        <v>0</v>
      </c>
      <c r="E2" s="247"/>
      <c r="F2" s="174">
        <f>'Year 1'!F3</f>
        <v>0</v>
      </c>
      <c r="G2" s="175">
        <v>115</v>
      </c>
      <c r="H2" s="175"/>
      <c r="I2" s="444">
        <v>180</v>
      </c>
      <c r="J2" s="445"/>
      <c r="K2" s="445"/>
      <c r="L2" s="177"/>
      <c r="M2" s="436" t="str">
        <f>'Year 1'!M3:N3</f>
        <v>Non-Emergency Resources</v>
      </c>
      <c r="N2" s="433"/>
      <c r="O2" s="148"/>
      <c r="P2" s="148"/>
      <c r="Q2" s="148"/>
      <c r="R2" s="148"/>
      <c r="S2" s="147"/>
      <c r="T2" s="147"/>
      <c r="U2" s="147"/>
      <c r="V2" s="147"/>
      <c r="W2" s="147"/>
      <c r="X2" s="147"/>
      <c r="Y2" s="147"/>
      <c r="Z2" s="147"/>
      <c r="AA2" s="147"/>
      <c r="AB2" s="147"/>
      <c r="AC2" s="147"/>
      <c r="AD2" s="147"/>
      <c r="AE2" s="147"/>
      <c r="AF2" s="147"/>
      <c r="AG2" s="147"/>
    </row>
    <row r="3" spans="1:33" s="19" customFormat="1" ht="14.25" thickBot="1" thickTop="1">
      <c r="A3" s="116"/>
      <c r="B3" s="25"/>
      <c r="C3" s="25"/>
      <c r="D3" s="25"/>
      <c r="E3" s="25"/>
      <c r="F3" s="25"/>
      <c r="G3" s="25" t="s">
        <v>53</v>
      </c>
      <c r="H3" s="25"/>
      <c r="I3" s="26"/>
      <c r="J3" s="26"/>
      <c r="K3" s="26"/>
      <c r="L3" s="26"/>
      <c r="M3" s="26"/>
      <c r="N3" s="133"/>
      <c r="O3" s="148"/>
      <c r="P3" s="148"/>
      <c r="Q3" s="148"/>
      <c r="R3" s="148"/>
      <c r="S3" s="147"/>
      <c r="T3" s="147"/>
      <c r="U3" s="147"/>
      <c r="V3" s="147"/>
      <c r="W3" s="147"/>
      <c r="X3" s="147"/>
      <c r="Y3" s="147"/>
      <c r="Z3" s="147"/>
      <c r="AA3" s="147"/>
      <c r="AB3" s="147"/>
      <c r="AC3" s="147"/>
      <c r="AD3" s="147"/>
      <c r="AE3" s="147"/>
      <c r="AF3" s="147"/>
      <c r="AG3" s="147"/>
    </row>
    <row r="4" spans="1:33" s="19" customFormat="1" ht="21.75" customHeight="1" thickBot="1" thickTop="1">
      <c r="A4" s="116"/>
      <c r="C4" s="227" t="s">
        <v>47</v>
      </c>
      <c r="D4" s="25"/>
      <c r="E4" s="26"/>
      <c r="F4" s="25"/>
      <c r="G4" s="25"/>
      <c r="H4" s="25"/>
      <c r="I4" s="26"/>
      <c r="J4" s="26"/>
      <c r="K4" s="26"/>
      <c r="L4" s="26"/>
      <c r="M4" s="26"/>
      <c r="N4" s="117"/>
      <c r="O4" s="148"/>
      <c r="P4" s="148"/>
      <c r="Q4" s="148"/>
      <c r="R4" s="148"/>
      <c r="S4" s="147"/>
      <c r="T4" s="147"/>
      <c r="U4" s="147"/>
      <c r="V4" s="147"/>
      <c r="W4" s="147"/>
      <c r="X4" s="147"/>
      <c r="Y4" s="147"/>
      <c r="Z4" s="147"/>
      <c r="AA4" s="147"/>
      <c r="AB4" s="147"/>
      <c r="AC4" s="147"/>
      <c r="AD4" s="147"/>
      <c r="AE4" s="147"/>
      <c r="AF4" s="147"/>
      <c r="AG4" s="147"/>
    </row>
    <row r="5" spans="1:33" s="19" customFormat="1" ht="14.25" thickBot="1" thickTop="1">
      <c r="A5" s="116"/>
      <c r="C5" s="196"/>
      <c r="D5" s="25"/>
      <c r="E5" s="26"/>
      <c r="F5" s="25"/>
      <c r="G5" s="25"/>
      <c r="H5" s="25"/>
      <c r="I5" s="26"/>
      <c r="J5" s="26"/>
      <c r="K5" s="26"/>
      <c r="L5" s="26"/>
      <c r="M5" s="26"/>
      <c r="N5" s="117"/>
      <c r="O5" s="148"/>
      <c r="P5" s="148"/>
      <c r="Q5" s="148"/>
      <c r="R5" s="148"/>
      <c r="S5" s="147"/>
      <c r="T5" s="147"/>
      <c r="U5" s="147"/>
      <c r="V5" s="147"/>
      <c r="W5" s="147"/>
      <c r="X5" s="147"/>
      <c r="Y5" s="147"/>
      <c r="Z5" s="147"/>
      <c r="AA5" s="147"/>
      <c r="AB5" s="147"/>
      <c r="AC5" s="147"/>
      <c r="AD5" s="147"/>
      <c r="AE5" s="147"/>
      <c r="AF5" s="147"/>
      <c r="AG5" s="147"/>
    </row>
    <row r="6" spans="1:33" s="19" customFormat="1" ht="14.25" thickBot="1" thickTop="1">
      <c r="A6" s="116"/>
      <c r="B6" s="27"/>
      <c r="C6" s="25"/>
      <c r="D6" s="25"/>
      <c r="E6" s="25"/>
      <c r="F6" s="25"/>
      <c r="G6" s="25"/>
      <c r="H6" s="25"/>
      <c r="I6" s="26"/>
      <c r="J6" s="26"/>
      <c r="K6" s="26"/>
      <c r="L6" s="26"/>
      <c r="M6" s="26"/>
      <c r="N6" s="117"/>
      <c r="O6" s="148"/>
      <c r="P6" s="148"/>
      <c r="Q6" s="148"/>
      <c r="R6" s="148"/>
      <c r="S6" s="147"/>
      <c r="T6" s="147"/>
      <c r="U6" s="147"/>
      <c r="V6" s="147"/>
      <c r="W6" s="147"/>
      <c r="X6" s="147"/>
      <c r="Y6" s="147"/>
      <c r="Z6" s="147"/>
      <c r="AA6" s="147"/>
      <c r="AB6" s="147"/>
      <c r="AC6" s="147"/>
      <c r="AD6" s="147"/>
      <c r="AE6" s="147"/>
      <c r="AF6" s="147"/>
      <c r="AG6" s="147"/>
    </row>
    <row r="7" spans="1:33" s="19" customFormat="1" ht="30" customHeight="1" thickBot="1" thickTop="1">
      <c r="A7" s="376"/>
      <c r="B7" s="377"/>
      <c r="C7" s="378" t="s">
        <v>198</v>
      </c>
      <c r="D7" s="379"/>
      <c r="E7" s="379"/>
      <c r="F7" s="380" t="s">
        <v>52</v>
      </c>
      <c r="G7" s="379"/>
      <c r="H7" s="381"/>
      <c r="I7" s="381"/>
      <c r="J7" s="381"/>
      <c r="K7" s="382"/>
      <c r="L7" s="383"/>
      <c r="M7" s="384"/>
      <c r="N7" s="385"/>
      <c r="O7" s="148"/>
      <c r="P7" s="148"/>
      <c r="Q7" s="148"/>
      <c r="R7" s="148"/>
      <c r="S7" s="147"/>
      <c r="T7" s="147"/>
      <c r="U7" s="147"/>
      <c r="V7" s="147"/>
      <c r="W7" s="147"/>
      <c r="X7" s="147"/>
      <c r="Y7" s="147"/>
      <c r="Z7" s="147"/>
      <c r="AA7" s="147"/>
      <c r="AB7" s="147"/>
      <c r="AC7" s="147"/>
      <c r="AD7" s="147"/>
      <c r="AE7" s="147"/>
      <c r="AF7" s="147"/>
      <c r="AG7" s="147"/>
    </row>
    <row r="8" spans="1:33" s="19" customFormat="1" ht="32.25" customHeight="1" thickBot="1" thickTop="1">
      <c r="A8" s="386"/>
      <c r="B8" s="377"/>
      <c r="C8" s="387" t="s">
        <v>48</v>
      </c>
      <c r="D8" s="388" t="s">
        <v>173</v>
      </c>
      <c r="E8" s="389"/>
      <c r="F8" s="388" t="s">
        <v>199</v>
      </c>
      <c r="G8" s="388" t="s">
        <v>174</v>
      </c>
      <c r="H8" s="389"/>
      <c r="I8" s="388" t="s">
        <v>175</v>
      </c>
      <c r="J8" s="389"/>
      <c r="K8" s="388" t="s">
        <v>176</v>
      </c>
      <c r="L8" s="390"/>
      <c r="M8" s="384"/>
      <c r="N8" s="385"/>
      <c r="O8" s="148"/>
      <c r="P8" s="148"/>
      <c r="Q8" s="148"/>
      <c r="R8" s="148"/>
      <c r="S8" s="147"/>
      <c r="T8" s="147"/>
      <c r="U8" s="147"/>
      <c r="V8" s="147"/>
      <c r="W8" s="147"/>
      <c r="X8" s="147"/>
      <c r="Y8" s="147"/>
      <c r="Z8" s="147"/>
      <c r="AA8" s="147"/>
      <c r="AB8" s="147"/>
      <c r="AC8" s="147"/>
      <c r="AD8" s="147"/>
      <c r="AE8" s="147"/>
      <c r="AF8" s="147"/>
      <c r="AG8" s="147"/>
    </row>
    <row r="9" spans="1:33" s="14" customFormat="1" ht="42" customHeight="1" thickBot="1" thickTop="1">
      <c r="A9" s="384"/>
      <c r="B9" s="391"/>
      <c r="C9" s="392">
        <f>SUM(G16:G59)</f>
        <v>0</v>
      </c>
      <c r="D9" s="393">
        <f>SUM(N16:N40)</f>
        <v>0</v>
      </c>
      <c r="E9" s="394"/>
      <c r="F9" s="393">
        <f>SUM(N41:N59)</f>
        <v>0</v>
      </c>
      <c r="G9" s="393">
        <f>SUM(N16:N59)</f>
        <v>0</v>
      </c>
      <c r="H9" s="394"/>
      <c r="I9" s="393">
        <f>I12+G12+S21+F12+D12+C12+G9</f>
        <v>0</v>
      </c>
      <c r="J9" s="394"/>
      <c r="K9" s="395">
        <f>D12+C12+G9</f>
        <v>0</v>
      </c>
      <c r="L9" s="396"/>
      <c r="M9" s="384"/>
      <c r="N9" s="385"/>
      <c r="O9" s="151"/>
      <c r="P9" s="152"/>
      <c r="Q9" s="153"/>
      <c r="R9" s="151"/>
      <c r="S9" s="154"/>
      <c r="T9" s="155"/>
      <c r="U9" s="155"/>
      <c r="V9" s="155"/>
      <c r="W9" s="155"/>
      <c r="X9" s="155"/>
      <c r="Y9" s="155"/>
      <c r="Z9" s="155"/>
      <c r="AA9" s="155"/>
      <c r="AB9" s="155"/>
      <c r="AC9" s="155"/>
      <c r="AD9" s="155"/>
      <c r="AE9" s="155"/>
      <c r="AF9" s="155"/>
      <c r="AG9" s="155"/>
    </row>
    <row r="10" spans="1:33" s="14" customFormat="1" ht="17.25" customHeight="1" thickBot="1" thickTop="1">
      <c r="A10" s="384"/>
      <c r="B10" s="391"/>
      <c r="C10" s="397"/>
      <c r="D10" s="398"/>
      <c r="E10" s="394"/>
      <c r="F10" s="398"/>
      <c r="G10" s="398"/>
      <c r="H10" s="394"/>
      <c r="I10" s="398"/>
      <c r="J10" s="394"/>
      <c r="K10" s="399"/>
      <c r="L10" s="396"/>
      <c r="M10" s="384"/>
      <c r="N10" s="385"/>
      <c r="O10" s="151"/>
      <c r="P10" s="152"/>
      <c r="Q10" s="153"/>
      <c r="R10" s="151"/>
      <c r="S10" s="154"/>
      <c r="T10" s="155"/>
      <c r="U10" s="155"/>
      <c r="V10" s="155"/>
      <c r="W10" s="155"/>
      <c r="X10" s="155"/>
      <c r="Y10" s="155"/>
      <c r="Z10" s="155"/>
      <c r="AA10" s="155"/>
      <c r="AB10" s="155"/>
      <c r="AC10" s="155"/>
      <c r="AD10" s="155"/>
      <c r="AE10" s="155"/>
      <c r="AF10" s="155"/>
      <c r="AG10" s="155"/>
    </row>
    <row r="11" spans="1:33" s="14" customFormat="1" ht="37.5" customHeight="1" thickBot="1" thickTop="1">
      <c r="A11" s="384"/>
      <c r="B11" s="391"/>
      <c r="C11" s="387" t="s">
        <v>177</v>
      </c>
      <c r="D11" s="400" t="s">
        <v>178</v>
      </c>
      <c r="E11" s="394"/>
      <c r="F11" s="400" t="s">
        <v>179</v>
      </c>
      <c r="G11" s="400" t="s">
        <v>180</v>
      </c>
      <c r="H11" s="394"/>
      <c r="I11" s="387" t="s">
        <v>200</v>
      </c>
      <c r="J11" s="394"/>
      <c r="K11" s="401"/>
      <c r="L11" s="402"/>
      <c r="M11" s="384"/>
      <c r="N11" s="385"/>
      <c r="O11" s="151"/>
      <c r="P11" s="152"/>
      <c r="Q11" s="153"/>
      <c r="R11" s="151"/>
      <c r="S11" s="154"/>
      <c r="T11" s="155"/>
      <c r="U11" s="155"/>
      <c r="V11" s="155"/>
      <c r="W11" s="155"/>
      <c r="X11" s="155"/>
      <c r="Y11" s="155"/>
      <c r="Z11" s="155"/>
      <c r="AA11" s="155"/>
      <c r="AB11" s="155"/>
      <c r="AC11" s="155"/>
      <c r="AD11" s="155"/>
      <c r="AE11" s="155"/>
      <c r="AF11" s="155"/>
      <c r="AG11" s="155"/>
    </row>
    <row r="12" spans="1:33" s="14" customFormat="1" ht="16.5" customHeight="1" thickBot="1" thickTop="1">
      <c r="A12" s="384"/>
      <c r="B12" s="289"/>
      <c r="C12" s="354"/>
      <c r="D12" s="355"/>
      <c r="E12" s="356"/>
      <c r="F12" s="355"/>
      <c r="G12" s="355"/>
      <c r="H12" s="357"/>
      <c r="I12" s="354"/>
      <c r="J12" s="353"/>
      <c r="K12" s="401"/>
      <c r="L12" s="402"/>
      <c r="M12" s="384"/>
      <c r="N12" s="385"/>
      <c r="O12" s="151"/>
      <c r="P12" s="152"/>
      <c r="Q12" s="153"/>
      <c r="R12" s="151"/>
      <c r="S12" s="154"/>
      <c r="T12" s="155"/>
      <c r="U12" s="155"/>
      <c r="V12" s="155"/>
      <c r="W12" s="155"/>
      <c r="X12" s="155"/>
      <c r="Y12" s="155"/>
      <c r="Z12" s="155"/>
      <c r="AA12" s="155"/>
      <c r="AB12" s="155"/>
      <c r="AC12" s="155"/>
      <c r="AD12" s="155"/>
      <c r="AE12" s="155"/>
      <c r="AF12" s="155"/>
      <c r="AG12" s="155"/>
    </row>
    <row r="13" spans="1:33" s="30" customFormat="1" ht="13.5" thickTop="1">
      <c r="A13" s="384"/>
      <c r="B13" s="288"/>
      <c r="C13" s="384"/>
      <c r="D13" s="384"/>
      <c r="E13" s="384"/>
      <c r="F13" s="384"/>
      <c r="G13" s="384"/>
      <c r="H13" s="385"/>
      <c r="I13" s="384"/>
      <c r="J13" s="385"/>
      <c r="K13" s="384"/>
      <c r="L13" s="385"/>
      <c r="M13" s="384"/>
      <c r="N13" s="385"/>
      <c r="O13" s="156"/>
      <c r="P13" s="157"/>
      <c r="Q13" s="158"/>
      <c r="R13" s="156"/>
      <c r="S13" s="159"/>
      <c r="T13" s="160"/>
      <c r="U13" s="160"/>
      <c r="V13" s="160"/>
      <c r="W13" s="160"/>
      <c r="X13" s="160"/>
      <c r="Y13" s="160"/>
      <c r="Z13" s="160"/>
      <c r="AA13" s="160"/>
      <c r="AB13" s="160"/>
      <c r="AC13" s="160"/>
      <c r="AD13" s="160"/>
      <c r="AE13" s="160"/>
      <c r="AF13" s="160"/>
      <c r="AG13" s="160"/>
    </row>
    <row r="14" spans="1:33" s="36" customFormat="1" ht="15" customHeight="1" thickBot="1">
      <c r="A14" s="384"/>
      <c r="B14" s="288"/>
      <c r="C14" s="384"/>
      <c r="D14" s="403"/>
      <c r="E14" s="403"/>
      <c r="F14" s="403"/>
      <c r="G14" s="403"/>
      <c r="H14" s="385"/>
      <c r="I14" s="384"/>
      <c r="J14" s="385"/>
      <c r="K14" s="384"/>
      <c r="L14" s="385"/>
      <c r="M14" s="384"/>
      <c r="N14" s="385"/>
      <c r="O14" s="161"/>
      <c r="P14" s="161"/>
      <c r="Q14" s="161"/>
      <c r="R14" s="161"/>
      <c r="S14" s="161"/>
      <c r="T14" s="161"/>
      <c r="U14" s="161"/>
      <c r="V14" s="161"/>
      <c r="W14" s="161"/>
      <c r="X14" s="161"/>
      <c r="Y14" s="161"/>
      <c r="Z14" s="161"/>
      <c r="AA14" s="161"/>
      <c r="AB14" s="147"/>
      <c r="AC14" s="147"/>
      <c r="AD14" s="147"/>
      <c r="AE14" s="147"/>
      <c r="AF14" s="147"/>
      <c r="AG14" s="147"/>
    </row>
    <row r="15" spans="1:33" s="40" customFormat="1" ht="40.5" customHeight="1" thickBot="1" thickTop="1">
      <c r="A15" s="458" t="s">
        <v>50</v>
      </c>
      <c r="B15" s="38" t="s">
        <v>38</v>
      </c>
      <c r="C15" s="38" t="s">
        <v>37</v>
      </c>
      <c r="D15" s="203" t="s">
        <v>156</v>
      </c>
      <c r="E15" s="203" t="s">
        <v>102</v>
      </c>
      <c r="F15" s="203" t="s">
        <v>39</v>
      </c>
      <c r="G15" s="203" t="s">
        <v>40</v>
      </c>
      <c r="H15" s="104" t="s">
        <v>112</v>
      </c>
      <c r="I15" s="38" t="s">
        <v>110</v>
      </c>
      <c r="J15" s="77" t="s">
        <v>43</v>
      </c>
      <c r="K15" s="39" t="s">
        <v>109</v>
      </c>
      <c r="L15" s="77" t="s">
        <v>49</v>
      </c>
      <c r="M15" s="39" t="s">
        <v>108</v>
      </c>
      <c r="N15" s="119" t="s">
        <v>111</v>
      </c>
      <c r="O15" s="162"/>
      <c r="P15" s="162"/>
      <c r="Q15" s="162"/>
      <c r="R15" s="162"/>
      <c r="S15" s="162"/>
      <c r="T15" s="162"/>
      <c r="U15" s="162"/>
      <c r="V15" s="162"/>
      <c r="W15" s="162"/>
      <c r="X15" s="162"/>
      <c r="Y15" s="162"/>
      <c r="Z15" s="162"/>
      <c r="AA15" s="162"/>
      <c r="AB15" s="162"/>
      <c r="AC15" s="162"/>
      <c r="AD15" s="162"/>
      <c r="AE15" s="162"/>
      <c r="AF15" s="162"/>
      <c r="AG15" s="162"/>
    </row>
    <row r="16" spans="1:14" ht="13.5" thickTop="1">
      <c r="A16" s="459"/>
      <c r="B16" s="2"/>
      <c r="C16" s="2"/>
      <c r="D16" s="61"/>
      <c r="E16" s="7"/>
      <c r="F16" s="7"/>
      <c r="G16" s="134"/>
      <c r="H16" s="98">
        <f>ROUND(G16,-1)</f>
        <v>0</v>
      </c>
      <c r="I16" s="103">
        <f>(G16*$F$2)/1000</f>
        <v>0</v>
      </c>
      <c r="J16" s="101">
        <f>IF(F16&lt;&gt;0,LOOKUP('Year 5'!F16,'Price List'!A3:A81,'Price List'!C3:C81),0)</f>
        <v>0</v>
      </c>
      <c r="K16" s="101">
        <f>(J16*G16)/1000</f>
        <v>0</v>
      </c>
      <c r="L16" s="101">
        <f>IF(F16&lt;&gt;0,LOOKUP('Year 5'!F16,'Price List'!A3:A81,'Price List'!L3:L81),0)</f>
        <v>0</v>
      </c>
      <c r="M16" s="101">
        <f>(L16*G16)/1000</f>
        <v>0</v>
      </c>
      <c r="N16" s="120">
        <f>M16+K16+I16</f>
        <v>0</v>
      </c>
    </row>
    <row r="17" spans="1:14" ht="12.75">
      <c r="A17" s="459"/>
      <c r="B17" s="2"/>
      <c r="C17" s="2"/>
      <c r="D17" s="61"/>
      <c r="E17" s="7"/>
      <c r="F17" s="7"/>
      <c r="G17" s="134"/>
      <c r="H17" s="98">
        <f aca="true" t="shared" si="0" ref="H17:H59">ROUND(G17,-1)</f>
        <v>0</v>
      </c>
      <c r="I17" s="103">
        <f aca="true" t="shared" si="1" ref="I17:I59">(G17*$F$2)/1000</f>
        <v>0</v>
      </c>
      <c r="J17" s="101">
        <f>IF(F17&lt;&gt;0,LOOKUP('Year 5'!F17,'Price List'!A3:A81,'Price List'!C3:C81),0)</f>
        <v>0</v>
      </c>
      <c r="K17" s="101">
        <f aca="true" t="shared" si="2" ref="K17:K59">(J17*G17)/1000</f>
        <v>0</v>
      </c>
      <c r="L17" s="101">
        <f>IF(F17&lt;&gt;0,LOOKUP('Year 5'!F17,'Price List'!A3:A81,'Price List'!L3:L81),0)</f>
        <v>0</v>
      </c>
      <c r="M17" s="101">
        <f aca="true" t="shared" si="3" ref="M17:M59">(L17*G17)/1000</f>
        <v>0</v>
      </c>
      <c r="N17" s="120">
        <f aca="true" t="shared" si="4" ref="N17:N59">M17+K17+I17</f>
        <v>0</v>
      </c>
    </row>
    <row r="18" spans="1:14" ht="12.75">
      <c r="A18" s="459"/>
      <c r="B18" s="2"/>
      <c r="C18" s="2"/>
      <c r="D18" s="61"/>
      <c r="E18" s="7"/>
      <c r="F18" s="7"/>
      <c r="G18" s="134"/>
      <c r="H18" s="98">
        <f t="shared" si="0"/>
        <v>0</v>
      </c>
      <c r="I18" s="103">
        <f t="shared" si="1"/>
        <v>0</v>
      </c>
      <c r="J18" s="101">
        <f>IF(F18&lt;&gt;0,LOOKUP('Year 5'!F18,'Price List'!A3:A81,'Price List'!C3:C81),0)</f>
        <v>0</v>
      </c>
      <c r="K18" s="101">
        <f t="shared" si="2"/>
        <v>0</v>
      </c>
      <c r="L18" s="101">
        <f>IF(F18&lt;&gt;0,LOOKUP('Year 5'!F18,'Price List'!A3:A81,'Price List'!L3:L81),0)</f>
        <v>0</v>
      </c>
      <c r="M18" s="101">
        <f t="shared" si="3"/>
        <v>0</v>
      </c>
      <c r="N18" s="120">
        <f t="shared" si="4"/>
        <v>0</v>
      </c>
    </row>
    <row r="19" spans="1:14" ht="13.5" thickBot="1">
      <c r="A19" s="459"/>
      <c r="B19" s="2"/>
      <c r="C19" s="2"/>
      <c r="D19" s="61"/>
      <c r="E19" s="7"/>
      <c r="F19" s="7"/>
      <c r="G19" s="134"/>
      <c r="H19" s="98">
        <f t="shared" si="0"/>
        <v>0</v>
      </c>
      <c r="I19" s="103">
        <f t="shared" si="1"/>
        <v>0</v>
      </c>
      <c r="J19" s="101">
        <f>IF(F19&lt;&gt;0,LOOKUP('Year 5'!F19,'Price List'!A3:A81,'Price List'!C3:C81),0)</f>
        <v>0</v>
      </c>
      <c r="K19" s="101">
        <f t="shared" si="2"/>
        <v>0</v>
      </c>
      <c r="L19" s="101">
        <f>IF(F19&lt;&gt;0,LOOKUP('Year 5'!F19,'Price List'!A3:A81,'Price List'!L3:L81),0)</f>
        <v>0</v>
      </c>
      <c r="M19" s="101">
        <f t="shared" si="3"/>
        <v>0</v>
      </c>
      <c r="N19" s="120">
        <f t="shared" si="4"/>
        <v>0</v>
      </c>
    </row>
    <row r="20" spans="1:21" ht="14.25" thickBot="1" thickTop="1">
      <c r="A20" s="459"/>
      <c r="B20" s="2"/>
      <c r="C20" s="2"/>
      <c r="D20" s="61"/>
      <c r="E20" s="7"/>
      <c r="F20" s="7"/>
      <c r="G20" s="134"/>
      <c r="H20" s="98">
        <f t="shared" si="0"/>
        <v>0</v>
      </c>
      <c r="I20" s="103">
        <f t="shared" si="1"/>
        <v>0</v>
      </c>
      <c r="J20" s="101">
        <f>IF(F20&lt;&gt;0,LOOKUP('Year 5'!F20,'Price List'!A3:A81,'Price List'!C3:C81),0)</f>
        <v>0</v>
      </c>
      <c r="K20" s="101">
        <f t="shared" si="2"/>
        <v>0</v>
      </c>
      <c r="L20" s="101">
        <f>IF(F20&lt;&gt;0,LOOKUP('Year 5'!F20,'Price List'!A3:A81,'Price List'!L3:L81),0)</f>
        <v>0</v>
      </c>
      <c r="M20" s="101">
        <f t="shared" si="3"/>
        <v>0</v>
      </c>
      <c r="N20" s="120">
        <f t="shared" si="4"/>
        <v>0</v>
      </c>
      <c r="S20" s="76"/>
      <c r="U20" s="76"/>
    </row>
    <row r="21" spans="1:21" ht="14.25" thickBot="1" thickTop="1">
      <c r="A21" s="459"/>
      <c r="B21" s="2"/>
      <c r="C21" s="2"/>
      <c r="D21" s="61"/>
      <c r="E21" s="7"/>
      <c r="F21" s="7"/>
      <c r="G21" s="134"/>
      <c r="H21" s="98">
        <f t="shared" si="0"/>
        <v>0</v>
      </c>
      <c r="I21" s="103">
        <f t="shared" si="1"/>
        <v>0</v>
      </c>
      <c r="J21" s="101">
        <f>IF(F21&lt;&gt;0,LOOKUP('Year 5'!F21,'Price List'!A3:A81,'Price List'!C3:C81),0)</f>
        <v>0</v>
      </c>
      <c r="K21" s="101">
        <f t="shared" si="2"/>
        <v>0</v>
      </c>
      <c r="L21" s="101">
        <f>IF(F21&lt;&gt;0,LOOKUP('Year 5'!F21,'Price List'!A3:A81,'Price List'!L3:L81),0)</f>
        <v>0</v>
      </c>
      <c r="M21" s="101">
        <f t="shared" si="3"/>
        <v>0</v>
      </c>
      <c r="N21" s="120">
        <f t="shared" si="4"/>
        <v>0</v>
      </c>
      <c r="S21" s="31"/>
      <c r="U21" s="31"/>
    </row>
    <row r="22" spans="1:14" ht="13.5" thickTop="1">
      <c r="A22" s="459"/>
      <c r="B22" s="2"/>
      <c r="C22" s="2"/>
      <c r="D22" s="61"/>
      <c r="E22" s="7"/>
      <c r="F22" s="7"/>
      <c r="G22" s="134"/>
      <c r="H22" s="98">
        <f t="shared" si="0"/>
        <v>0</v>
      </c>
      <c r="I22" s="103">
        <f t="shared" si="1"/>
        <v>0</v>
      </c>
      <c r="J22" s="101">
        <f>IF(F22&lt;&gt;0,LOOKUP('Year 5'!F22,'Price List'!A3:A81,'Price List'!C3:C81),0)</f>
        <v>0</v>
      </c>
      <c r="K22" s="101">
        <f t="shared" si="2"/>
        <v>0</v>
      </c>
      <c r="L22" s="101">
        <f>IF(F22&lt;&gt;0,LOOKUP('Year 5'!F22,'Price List'!A3:A81,'Price List'!L3:L81),0)</f>
        <v>0</v>
      </c>
      <c r="M22" s="101">
        <f t="shared" si="3"/>
        <v>0</v>
      </c>
      <c r="N22" s="120">
        <f t="shared" si="4"/>
        <v>0</v>
      </c>
    </row>
    <row r="23" spans="1:14" ht="12.75">
      <c r="A23" s="459"/>
      <c r="B23" s="2"/>
      <c r="C23" s="2"/>
      <c r="D23" s="61"/>
      <c r="E23" s="7"/>
      <c r="F23" s="7"/>
      <c r="G23" s="134"/>
      <c r="H23" s="98">
        <f t="shared" si="0"/>
        <v>0</v>
      </c>
      <c r="I23" s="103">
        <f t="shared" si="1"/>
        <v>0</v>
      </c>
      <c r="J23" s="101">
        <f>IF(F23&lt;&gt;0,LOOKUP('Year 5'!F23,'Price List'!A3:A81,'Price List'!C3:C81),0)</f>
        <v>0</v>
      </c>
      <c r="K23" s="101">
        <f t="shared" si="2"/>
        <v>0</v>
      </c>
      <c r="L23" s="101">
        <f>IF(F23&lt;&gt;0,LOOKUP('Year 5'!F23,'Price List'!A3:A81,'Price List'!L3:L81),0)</f>
        <v>0</v>
      </c>
      <c r="M23" s="101">
        <f t="shared" si="3"/>
        <v>0</v>
      </c>
      <c r="N23" s="120">
        <f t="shared" si="4"/>
        <v>0</v>
      </c>
    </row>
    <row r="24" spans="1:14" ht="12.75">
      <c r="A24" s="459"/>
      <c r="B24" s="2"/>
      <c r="C24" s="2"/>
      <c r="D24" s="61"/>
      <c r="E24" s="7"/>
      <c r="F24" s="7"/>
      <c r="G24" s="134"/>
      <c r="H24" s="98">
        <f t="shared" si="0"/>
        <v>0</v>
      </c>
      <c r="I24" s="103">
        <f t="shared" si="1"/>
        <v>0</v>
      </c>
      <c r="J24" s="101">
        <f>IF(F24&lt;&gt;0,LOOKUP('Year 5'!F24,'Price List'!A3:A81,'Price List'!C3:C81),0)</f>
        <v>0</v>
      </c>
      <c r="K24" s="101">
        <f t="shared" si="2"/>
        <v>0</v>
      </c>
      <c r="L24" s="101">
        <f>IF(F24&lt;&gt;0,LOOKUP('Year 5'!F24,'Price List'!A3:A81,'Price List'!L3:L81),0)</f>
        <v>0</v>
      </c>
      <c r="M24" s="101">
        <f t="shared" si="3"/>
        <v>0</v>
      </c>
      <c r="N24" s="120">
        <f t="shared" si="4"/>
        <v>0</v>
      </c>
    </row>
    <row r="25" spans="1:14" ht="12.75">
      <c r="A25" s="459"/>
      <c r="B25" s="2"/>
      <c r="C25" s="2"/>
      <c r="D25" s="61"/>
      <c r="E25" s="7"/>
      <c r="F25" s="7"/>
      <c r="G25" s="134"/>
      <c r="H25" s="98">
        <f t="shared" si="0"/>
        <v>0</v>
      </c>
      <c r="I25" s="103">
        <f t="shared" si="1"/>
        <v>0</v>
      </c>
      <c r="J25" s="101">
        <f>IF(F25&lt;&gt;0,LOOKUP('Year 5'!F25,'Price List'!A3:A81,'Price List'!C3:C81),0)</f>
        <v>0</v>
      </c>
      <c r="K25" s="101">
        <f t="shared" si="2"/>
        <v>0</v>
      </c>
      <c r="L25" s="101">
        <f>IF(F25&lt;&gt;0,LOOKUP('Year 5'!F25,'Price List'!A3:A81,'Price List'!L3:L81),0)</f>
        <v>0</v>
      </c>
      <c r="M25" s="101">
        <f t="shared" si="3"/>
        <v>0</v>
      </c>
      <c r="N25" s="120">
        <f t="shared" si="4"/>
        <v>0</v>
      </c>
    </row>
    <row r="26" spans="1:14" ht="12.75">
      <c r="A26" s="459"/>
      <c r="B26" s="2"/>
      <c r="C26" s="2"/>
      <c r="D26" s="61"/>
      <c r="E26" s="7"/>
      <c r="F26" s="7"/>
      <c r="G26" s="134"/>
      <c r="H26" s="98">
        <f t="shared" si="0"/>
        <v>0</v>
      </c>
      <c r="I26" s="103">
        <f t="shared" si="1"/>
        <v>0</v>
      </c>
      <c r="J26" s="101">
        <f>IF(F26&lt;&gt;0,LOOKUP('Year 5'!F26,'Price List'!A3:A81,'Price List'!C3:C81),0)</f>
        <v>0</v>
      </c>
      <c r="K26" s="101">
        <f t="shared" si="2"/>
        <v>0</v>
      </c>
      <c r="L26" s="101">
        <f>IF(F26&lt;&gt;0,LOOKUP('Year 5'!F26,'Price List'!A3:A81,'Price List'!L3:L81),0)</f>
        <v>0</v>
      </c>
      <c r="M26" s="101">
        <f t="shared" si="3"/>
        <v>0</v>
      </c>
      <c r="N26" s="120">
        <f t="shared" si="4"/>
        <v>0</v>
      </c>
    </row>
    <row r="27" spans="1:14" ht="12.75">
      <c r="A27" s="459"/>
      <c r="B27" s="2"/>
      <c r="C27" s="2"/>
      <c r="D27" s="61"/>
      <c r="E27" s="7"/>
      <c r="F27" s="7"/>
      <c r="G27" s="134"/>
      <c r="H27" s="98">
        <f t="shared" si="0"/>
        <v>0</v>
      </c>
      <c r="I27" s="103">
        <f t="shared" si="1"/>
        <v>0</v>
      </c>
      <c r="J27" s="101">
        <f>IF(F27&lt;&gt;0,LOOKUP('Year 5'!F27,'Price List'!A3:A81,'Price List'!C3:C81),0)</f>
        <v>0</v>
      </c>
      <c r="K27" s="101">
        <f t="shared" si="2"/>
        <v>0</v>
      </c>
      <c r="L27" s="101">
        <f>IF(F27&lt;&gt;0,LOOKUP('Year 5'!F27,'Price List'!A3:A81,'Price List'!L3:L81),0)</f>
        <v>0</v>
      </c>
      <c r="M27" s="101">
        <f t="shared" si="3"/>
        <v>0</v>
      </c>
      <c r="N27" s="120">
        <f t="shared" si="4"/>
        <v>0</v>
      </c>
    </row>
    <row r="28" spans="1:14" ht="12.75">
      <c r="A28" s="459"/>
      <c r="B28" s="2"/>
      <c r="C28" s="2"/>
      <c r="D28" s="61"/>
      <c r="E28" s="7"/>
      <c r="F28" s="7"/>
      <c r="G28" s="134"/>
      <c r="H28" s="98">
        <f t="shared" si="0"/>
        <v>0</v>
      </c>
      <c r="I28" s="103">
        <f t="shared" si="1"/>
        <v>0</v>
      </c>
      <c r="J28" s="101">
        <f>IF(F28&lt;&gt;0,LOOKUP('Year 5'!F28,'Price List'!A3:A81,'Price List'!C3:C81),0)</f>
        <v>0</v>
      </c>
      <c r="K28" s="101">
        <f t="shared" si="2"/>
        <v>0</v>
      </c>
      <c r="L28" s="101">
        <f>IF(F28&lt;&gt;0,LOOKUP('Year 5'!F28,'Price List'!A3:A81,'Price List'!L3:L81),0)</f>
        <v>0</v>
      </c>
      <c r="M28" s="101">
        <f t="shared" si="3"/>
        <v>0</v>
      </c>
      <c r="N28" s="120">
        <f t="shared" si="4"/>
        <v>0</v>
      </c>
    </row>
    <row r="29" spans="1:14" ht="12.75">
      <c r="A29" s="459"/>
      <c r="B29" s="2"/>
      <c r="C29" s="2"/>
      <c r="D29" s="61"/>
      <c r="E29" s="7"/>
      <c r="F29" s="7"/>
      <c r="G29" s="134"/>
      <c r="H29" s="98">
        <f t="shared" si="0"/>
        <v>0</v>
      </c>
      <c r="I29" s="103">
        <f t="shared" si="1"/>
        <v>0</v>
      </c>
      <c r="J29" s="101">
        <f>IF(F29&lt;&gt;0,LOOKUP('Year 5'!F29,'Price List'!A3:A81,'Price List'!C3:C81),0)</f>
        <v>0</v>
      </c>
      <c r="K29" s="101">
        <f t="shared" si="2"/>
        <v>0</v>
      </c>
      <c r="L29" s="101">
        <f>IF(F29&lt;&gt;0,LOOKUP('Year 5'!F29,'Price List'!A3:A81,'Price List'!L3:L81),0)</f>
        <v>0</v>
      </c>
      <c r="M29" s="101">
        <f t="shared" si="3"/>
        <v>0</v>
      </c>
      <c r="N29" s="120">
        <f t="shared" si="4"/>
        <v>0</v>
      </c>
    </row>
    <row r="30" spans="1:14" ht="12.75">
      <c r="A30" s="459"/>
      <c r="B30" s="2"/>
      <c r="C30" s="2"/>
      <c r="D30" s="61"/>
      <c r="E30" s="7"/>
      <c r="F30" s="7"/>
      <c r="G30" s="134"/>
      <c r="H30" s="98">
        <f t="shared" si="0"/>
        <v>0</v>
      </c>
      <c r="I30" s="103">
        <f t="shared" si="1"/>
        <v>0</v>
      </c>
      <c r="J30" s="101">
        <f>IF(F30&lt;&gt;0,LOOKUP('Year 5'!F30,'Price List'!A3:A81,'Price List'!C3:C81),0)</f>
        <v>0</v>
      </c>
      <c r="K30" s="101">
        <f t="shared" si="2"/>
        <v>0</v>
      </c>
      <c r="L30" s="101">
        <f>IF(F30&lt;&gt;0,LOOKUP('Year 5'!F30,'Price List'!A3:A81,'Price List'!L3:L81),0)</f>
        <v>0</v>
      </c>
      <c r="M30" s="101">
        <f t="shared" si="3"/>
        <v>0</v>
      </c>
      <c r="N30" s="120">
        <f t="shared" si="4"/>
        <v>0</v>
      </c>
    </row>
    <row r="31" spans="1:14" ht="12.75">
      <c r="A31" s="459"/>
      <c r="B31" s="2"/>
      <c r="C31" s="2"/>
      <c r="D31" s="61"/>
      <c r="E31" s="7"/>
      <c r="F31" s="7"/>
      <c r="G31" s="134"/>
      <c r="H31" s="98">
        <f t="shared" si="0"/>
        <v>0</v>
      </c>
      <c r="I31" s="103">
        <f t="shared" si="1"/>
        <v>0</v>
      </c>
      <c r="J31" s="101">
        <f>IF(F31&lt;&gt;0,LOOKUP('Year 5'!F31,'Price List'!A3:A81,'Price List'!C3:C81),0)</f>
        <v>0</v>
      </c>
      <c r="K31" s="101">
        <f t="shared" si="2"/>
        <v>0</v>
      </c>
      <c r="L31" s="101">
        <f>IF(F31&lt;&gt;0,LOOKUP('Year 5'!F31,'Price List'!A3:A81,'Price List'!L3:L81),0)</f>
        <v>0</v>
      </c>
      <c r="M31" s="101">
        <f t="shared" si="3"/>
        <v>0</v>
      </c>
      <c r="N31" s="120">
        <f t="shared" si="4"/>
        <v>0</v>
      </c>
    </row>
    <row r="32" spans="1:14" ht="12.75">
      <c r="A32" s="459"/>
      <c r="B32" s="2"/>
      <c r="C32" s="2"/>
      <c r="D32" s="61"/>
      <c r="E32" s="7"/>
      <c r="F32" s="7"/>
      <c r="G32" s="134"/>
      <c r="H32" s="98">
        <f t="shared" si="0"/>
        <v>0</v>
      </c>
      <c r="I32" s="103">
        <f t="shared" si="1"/>
        <v>0</v>
      </c>
      <c r="J32" s="101">
        <f>IF(F32&lt;&gt;0,LOOKUP('Year 5'!F32,'Price List'!A3:A81,'Price List'!C3:C81),0)</f>
        <v>0</v>
      </c>
      <c r="K32" s="101">
        <f t="shared" si="2"/>
        <v>0</v>
      </c>
      <c r="L32" s="101">
        <f>IF(F32&lt;&gt;0,LOOKUP('Year 5'!F32,'Price List'!A3:A81,'Price List'!L3:L81),0)</f>
        <v>0</v>
      </c>
      <c r="M32" s="101">
        <f t="shared" si="3"/>
        <v>0</v>
      </c>
      <c r="N32" s="120">
        <f t="shared" si="4"/>
        <v>0</v>
      </c>
    </row>
    <row r="33" spans="1:14" ht="12.75">
      <c r="A33" s="459"/>
      <c r="B33" s="2"/>
      <c r="C33" s="2"/>
      <c r="D33" s="61"/>
      <c r="E33" s="7"/>
      <c r="F33" s="7"/>
      <c r="G33" s="134"/>
      <c r="H33" s="98">
        <f t="shared" si="0"/>
        <v>0</v>
      </c>
      <c r="I33" s="103">
        <f t="shared" si="1"/>
        <v>0</v>
      </c>
      <c r="J33" s="101">
        <f>IF(F33&lt;&gt;0,LOOKUP('Year 5'!F33,'Price List'!A3:A81,'Price List'!C3:C81),0)</f>
        <v>0</v>
      </c>
      <c r="K33" s="101">
        <f t="shared" si="2"/>
        <v>0</v>
      </c>
      <c r="L33" s="101">
        <f>IF(F33&lt;&gt;0,LOOKUP('Year 5'!F33,'Price List'!A3:A81,'Price List'!L3:L81),0)</f>
        <v>0</v>
      </c>
      <c r="M33" s="101">
        <f t="shared" si="3"/>
        <v>0</v>
      </c>
      <c r="N33" s="120">
        <f t="shared" si="4"/>
        <v>0</v>
      </c>
    </row>
    <row r="34" spans="1:14" ht="12.75">
      <c r="A34" s="459"/>
      <c r="B34" s="2"/>
      <c r="C34" s="2"/>
      <c r="D34" s="61"/>
      <c r="E34" s="7"/>
      <c r="F34" s="7"/>
      <c r="G34" s="134"/>
      <c r="H34" s="98">
        <f t="shared" si="0"/>
        <v>0</v>
      </c>
      <c r="I34" s="103">
        <f t="shared" si="1"/>
        <v>0</v>
      </c>
      <c r="J34" s="101">
        <f>IF(F34&lt;&gt;0,LOOKUP('Year 5'!F34,'Price List'!A3:A81,'Price List'!C3:C81),0)</f>
        <v>0</v>
      </c>
      <c r="K34" s="101">
        <f t="shared" si="2"/>
        <v>0</v>
      </c>
      <c r="L34" s="101">
        <f>IF(F34&lt;&gt;0,LOOKUP('Year 5'!F34,'Price List'!A3:A81,'Price List'!L3:L81),0)</f>
        <v>0</v>
      </c>
      <c r="M34" s="101">
        <f t="shared" si="3"/>
        <v>0</v>
      </c>
      <c r="N34" s="120">
        <f t="shared" si="4"/>
        <v>0</v>
      </c>
    </row>
    <row r="35" spans="1:14" ht="12.75">
      <c r="A35" s="459"/>
      <c r="B35" s="2"/>
      <c r="C35" s="2"/>
      <c r="D35" s="61"/>
      <c r="E35" s="7"/>
      <c r="F35" s="7"/>
      <c r="G35" s="134"/>
      <c r="H35" s="98">
        <f t="shared" si="0"/>
        <v>0</v>
      </c>
      <c r="I35" s="103">
        <f t="shared" si="1"/>
        <v>0</v>
      </c>
      <c r="J35" s="101">
        <f>IF(F35&lt;&gt;0,LOOKUP('Year 5'!F35,'Price List'!A3:A81,'Price List'!C3:C81),0)</f>
        <v>0</v>
      </c>
      <c r="K35" s="101">
        <f t="shared" si="2"/>
        <v>0</v>
      </c>
      <c r="L35" s="101">
        <f>IF(F35&lt;&gt;0,LOOKUP('Year 5'!F35,'Price List'!A3:A81,'Price List'!L3:L81),0)</f>
        <v>0</v>
      </c>
      <c r="M35" s="101">
        <f t="shared" si="3"/>
        <v>0</v>
      </c>
      <c r="N35" s="120">
        <f t="shared" si="4"/>
        <v>0</v>
      </c>
    </row>
    <row r="36" spans="1:14" ht="12.75">
      <c r="A36" s="459"/>
      <c r="B36" s="2"/>
      <c r="C36" s="2"/>
      <c r="D36" s="61"/>
      <c r="E36" s="7"/>
      <c r="F36" s="7"/>
      <c r="G36" s="134"/>
      <c r="H36" s="98">
        <f t="shared" si="0"/>
        <v>0</v>
      </c>
      <c r="I36" s="103">
        <f t="shared" si="1"/>
        <v>0</v>
      </c>
      <c r="J36" s="101">
        <f>IF(F36&lt;&gt;0,LOOKUP('Year 5'!F36,'Price List'!A3:A81,'Price List'!C3:C81),0)</f>
        <v>0</v>
      </c>
      <c r="K36" s="101">
        <f t="shared" si="2"/>
        <v>0</v>
      </c>
      <c r="L36" s="101">
        <f>IF(F36&lt;&gt;0,LOOKUP('Year 5'!F36,'Price List'!A3:A81,'Price List'!L3:L81),0)</f>
        <v>0</v>
      </c>
      <c r="M36" s="101">
        <f t="shared" si="3"/>
        <v>0</v>
      </c>
      <c r="N36" s="120">
        <f t="shared" si="4"/>
        <v>0</v>
      </c>
    </row>
    <row r="37" spans="1:14" ht="12.75">
      <c r="A37" s="459"/>
      <c r="B37" s="2"/>
      <c r="C37" s="2"/>
      <c r="D37" s="61"/>
      <c r="E37" s="7"/>
      <c r="F37" s="7"/>
      <c r="G37" s="134"/>
      <c r="H37" s="98">
        <f t="shared" si="0"/>
        <v>0</v>
      </c>
      <c r="I37" s="103">
        <f t="shared" si="1"/>
        <v>0</v>
      </c>
      <c r="J37" s="101">
        <f>IF(F37&lt;&gt;0,LOOKUP('Year 5'!F37,'Price List'!A3:A81,'Price List'!C3:C81),0)</f>
        <v>0</v>
      </c>
      <c r="K37" s="101">
        <f t="shared" si="2"/>
        <v>0</v>
      </c>
      <c r="L37" s="101">
        <f>IF(F37&lt;&gt;0,LOOKUP('Year 5'!F37,'Price List'!A3:A81,'Price List'!L3:L81),0)</f>
        <v>0</v>
      </c>
      <c r="M37" s="101">
        <f t="shared" si="3"/>
        <v>0</v>
      </c>
      <c r="N37" s="120">
        <f t="shared" si="4"/>
        <v>0</v>
      </c>
    </row>
    <row r="38" spans="1:14" ht="12.75">
      <c r="A38" s="459"/>
      <c r="B38" s="2"/>
      <c r="C38" s="2"/>
      <c r="D38" s="61"/>
      <c r="E38" s="7"/>
      <c r="F38" s="7"/>
      <c r="G38" s="134"/>
      <c r="H38" s="98">
        <f t="shared" si="0"/>
        <v>0</v>
      </c>
      <c r="I38" s="103">
        <f t="shared" si="1"/>
        <v>0</v>
      </c>
      <c r="J38" s="101">
        <f>IF(F38&lt;&gt;0,LOOKUP('Year 5'!F38,'Price List'!A3:A81,'Price List'!C3:C81),0)</f>
        <v>0</v>
      </c>
      <c r="K38" s="101">
        <f t="shared" si="2"/>
        <v>0</v>
      </c>
      <c r="L38" s="101">
        <f>IF(F38&lt;&gt;0,LOOKUP('Year 5'!F38,'Price List'!A3:A81,'Price List'!L3:L81),0)</f>
        <v>0</v>
      </c>
      <c r="M38" s="101">
        <f t="shared" si="3"/>
        <v>0</v>
      </c>
      <c r="N38" s="120">
        <f t="shared" si="4"/>
        <v>0</v>
      </c>
    </row>
    <row r="39" spans="1:14" ht="12.75">
      <c r="A39" s="459"/>
      <c r="B39" s="2"/>
      <c r="C39" s="2"/>
      <c r="D39" s="61"/>
      <c r="E39" s="7"/>
      <c r="F39" s="7"/>
      <c r="G39" s="134"/>
      <c r="H39" s="98">
        <f t="shared" si="0"/>
        <v>0</v>
      </c>
      <c r="I39" s="103">
        <f t="shared" si="1"/>
        <v>0</v>
      </c>
      <c r="J39" s="101">
        <f>IF(F39&lt;&gt;0,LOOKUP('Year 5'!F39,'Price List'!A3:A81,'Price List'!C3:C81),0)</f>
        <v>0</v>
      </c>
      <c r="K39" s="101">
        <f t="shared" si="2"/>
        <v>0</v>
      </c>
      <c r="L39" s="101">
        <f>IF(F39&lt;&gt;0,LOOKUP('Year 5'!F39,'Price List'!A3:A81,'Price List'!L3:L81),0)</f>
        <v>0</v>
      </c>
      <c r="M39" s="101">
        <f t="shared" si="3"/>
        <v>0</v>
      </c>
      <c r="N39" s="120">
        <f t="shared" si="4"/>
        <v>0</v>
      </c>
    </row>
    <row r="40" spans="1:14" ht="13.5" thickBot="1">
      <c r="A40" s="475"/>
      <c r="B40" s="404"/>
      <c r="C40" s="405"/>
      <c r="D40" s="406"/>
      <c r="E40" s="407"/>
      <c r="F40" s="407"/>
      <c r="G40" s="407"/>
      <c r="H40" s="408">
        <f t="shared" si="0"/>
        <v>0</v>
      </c>
      <c r="I40" s="409">
        <f t="shared" si="1"/>
        <v>0</v>
      </c>
      <c r="J40" s="410">
        <f>IF(F40&lt;&gt;0,LOOKUP('Year 5'!F40,'Price List'!A3:A81,'Price List'!C3:C81),0)</f>
        <v>0</v>
      </c>
      <c r="K40" s="410">
        <f t="shared" si="2"/>
        <v>0</v>
      </c>
      <c r="L40" s="410">
        <f>IF(F40&lt;&gt;0,LOOKUP('Year 5'!F40,'Price List'!A3:A81,'Price List'!L3:L81),0)</f>
        <v>0</v>
      </c>
      <c r="M40" s="410">
        <f t="shared" si="3"/>
        <v>0</v>
      </c>
      <c r="N40" s="411">
        <f t="shared" si="4"/>
        <v>0</v>
      </c>
    </row>
    <row r="41" spans="1:14" ht="13.5" thickTop="1">
      <c r="A41" s="473" t="s">
        <v>51</v>
      </c>
      <c r="B41" s="3"/>
      <c r="C41" s="3"/>
      <c r="D41" s="192"/>
      <c r="E41" s="7"/>
      <c r="F41" s="7"/>
      <c r="G41" s="134"/>
      <c r="H41" s="98">
        <f t="shared" si="0"/>
        <v>0</v>
      </c>
      <c r="I41" s="103">
        <f t="shared" si="1"/>
        <v>0</v>
      </c>
      <c r="J41" s="101">
        <f>IF(F41&lt;&gt;0,LOOKUP('Year 5'!F41,'Price List'!A3:A81,'Price List'!C3:C81),0)</f>
        <v>0</v>
      </c>
      <c r="K41" s="101">
        <f t="shared" si="2"/>
        <v>0</v>
      </c>
      <c r="L41" s="101">
        <f>IF(F41&lt;&gt;0,LOOKUP('Year 5'!F41,'Price List'!A3:A81,'Price List'!L3:L81),0)</f>
        <v>0</v>
      </c>
      <c r="M41" s="101">
        <f t="shared" si="3"/>
        <v>0</v>
      </c>
      <c r="N41" s="120">
        <f t="shared" si="4"/>
        <v>0</v>
      </c>
    </row>
    <row r="42" spans="1:14" ht="12.75">
      <c r="A42" s="473"/>
      <c r="B42" s="2"/>
      <c r="C42" s="3"/>
      <c r="D42" s="192"/>
      <c r="E42" s="7"/>
      <c r="F42" s="7"/>
      <c r="G42" s="134"/>
      <c r="H42" s="98">
        <f t="shared" si="0"/>
        <v>0</v>
      </c>
      <c r="I42" s="103">
        <f t="shared" si="1"/>
        <v>0</v>
      </c>
      <c r="J42" s="101">
        <f>IF(F42&lt;&gt;0,LOOKUP('Year 5'!F42,'Price List'!A3:A81,'Price List'!C3:C81),0)</f>
        <v>0</v>
      </c>
      <c r="K42" s="101">
        <f t="shared" si="2"/>
        <v>0</v>
      </c>
      <c r="L42" s="101">
        <f>IF(F42&lt;&gt;0,LOOKUP('Year 5'!F42,'Price List'!A3:A81,'Price List'!L3:L81),0)</f>
        <v>0</v>
      </c>
      <c r="M42" s="101">
        <f t="shared" si="3"/>
        <v>0</v>
      </c>
      <c r="N42" s="120">
        <f t="shared" si="4"/>
        <v>0</v>
      </c>
    </row>
    <row r="43" spans="1:14" ht="12.75">
      <c r="A43" s="473"/>
      <c r="B43" s="2"/>
      <c r="C43" s="3"/>
      <c r="D43" s="192"/>
      <c r="E43" s="7"/>
      <c r="F43" s="7"/>
      <c r="G43" s="134"/>
      <c r="H43" s="98">
        <f t="shared" si="0"/>
        <v>0</v>
      </c>
      <c r="I43" s="103">
        <f t="shared" si="1"/>
        <v>0</v>
      </c>
      <c r="J43" s="101">
        <f>IF(F43&lt;&gt;0,LOOKUP('Year 5'!F43,'Price List'!A3:A81,'Price List'!C3:C81),0)</f>
        <v>0</v>
      </c>
      <c r="K43" s="101">
        <f t="shared" si="2"/>
        <v>0</v>
      </c>
      <c r="L43" s="101">
        <f>IF(F43&lt;&gt;0,LOOKUP('Year 5'!F43,'Price List'!A3:A81,'Price List'!L3:L81),0)</f>
        <v>0</v>
      </c>
      <c r="M43" s="101">
        <f t="shared" si="3"/>
        <v>0</v>
      </c>
      <c r="N43" s="120">
        <f t="shared" si="4"/>
        <v>0</v>
      </c>
    </row>
    <row r="44" spans="1:14" ht="12.75">
      <c r="A44" s="473"/>
      <c r="B44" s="2"/>
      <c r="C44" s="3"/>
      <c r="D44" s="192"/>
      <c r="E44" s="7"/>
      <c r="F44" s="7"/>
      <c r="G44" s="134"/>
      <c r="H44" s="98">
        <f t="shared" si="0"/>
        <v>0</v>
      </c>
      <c r="I44" s="103">
        <f t="shared" si="1"/>
        <v>0</v>
      </c>
      <c r="J44" s="101">
        <f>IF(F44&lt;&gt;0,LOOKUP('Year 5'!F44,'Price List'!A3:A81,'Price List'!C3:C81),0)</f>
        <v>0</v>
      </c>
      <c r="K44" s="101">
        <f t="shared" si="2"/>
        <v>0</v>
      </c>
      <c r="L44" s="101">
        <f>IF(F44&lt;&gt;0,LOOKUP('Year 5'!F44,'Price List'!A3:A81,'Price List'!L3:L81),0)</f>
        <v>0</v>
      </c>
      <c r="M44" s="101">
        <f t="shared" si="3"/>
        <v>0</v>
      </c>
      <c r="N44" s="120">
        <f t="shared" si="4"/>
        <v>0</v>
      </c>
    </row>
    <row r="45" spans="1:14" ht="12.75">
      <c r="A45" s="473"/>
      <c r="B45" s="2"/>
      <c r="C45" s="3"/>
      <c r="D45" s="192"/>
      <c r="E45" s="7"/>
      <c r="F45" s="7"/>
      <c r="G45" s="134"/>
      <c r="H45" s="98">
        <f t="shared" si="0"/>
        <v>0</v>
      </c>
      <c r="I45" s="103">
        <f t="shared" si="1"/>
        <v>0</v>
      </c>
      <c r="J45" s="101">
        <f>IF(F45&lt;&gt;0,LOOKUP('Year 5'!F45,'Price List'!A3:A81,'Price List'!C3:C81),0)</f>
        <v>0</v>
      </c>
      <c r="K45" s="101">
        <f t="shared" si="2"/>
        <v>0</v>
      </c>
      <c r="L45" s="101">
        <f>IF(F45&lt;&gt;0,LOOKUP('Year 5'!F45,'Price List'!A3:A81,'Price List'!L3:L81),0)</f>
        <v>0</v>
      </c>
      <c r="M45" s="101">
        <f t="shared" si="3"/>
        <v>0</v>
      </c>
      <c r="N45" s="120">
        <f t="shared" si="4"/>
        <v>0</v>
      </c>
    </row>
    <row r="46" spans="1:14" ht="12.75">
      <c r="A46" s="473"/>
      <c r="B46" s="2"/>
      <c r="C46" s="3"/>
      <c r="D46" s="192"/>
      <c r="E46" s="7"/>
      <c r="F46" s="7"/>
      <c r="G46" s="134"/>
      <c r="H46" s="98">
        <f t="shared" si="0"/>
        <v>0</v>
      </c>
      <c r="I46" s="103">
        <f t="shared" si="1"/>
        <v>0</v>
      </c>
      <c r="J46" s="101">
        <f>IF(F46&lt;&gt;0,LOOKUP('Year 5'!F46,'Price List'!A3:A81,'Price List'!C3:C81),0)</f>
        <v>0</v>
      </c>
      <c r="K46" s="101">
        <f t="shared" si="2"/>
        <v>0</v>
      </c>
      <c r="L46" s="101">
        <f>IF(F46&lt;&gt;0,LOOKUP('Year 5'!F46,'Price List'!A3:A81,'Price List'!L3:L81),0)</f>
        <v>0</v>
      </c>
      <c r="M46" s="101">
        <f t="shared" si="3"/>
        <v>0</v>
      </c>
      <c r="N46" s="120">
        <f t="shared" si="4"/>
        <v>0</v>
      </c>
    </row>
    <row r="47" spans="1:14" ht="12.75">
      <c r="A47" s="473"/>
      <c r="B47" s="2"/>
      <c r="C47" s="3"/>
      <c r="D47" s="192"/>
      <c r="E47" s="7"/>
      <c r="F47" s="7"/>
      <c r="G47" s="134"/>
      <c r="H47" s="98">
        <f t="shared" si="0"/>
        <v>0</v>
      </c>
      <c r="I47" s="103">
        <f t="shared" si="1"/>
        <v>0</v>
      </c>
      <c r="J47" s="101">
        <f>IF(F47&lt;&gt;0,LOOKUP('Year 5'!F47,'Price List'!A3:A81,'Price List'!C3:C81),0)</f>
        <v>0</v>
      </c>
      <c r="K47" s="101">
        <f t="shared" si="2"/>
        <v>0</v>
      </c>
      <c r="L47" s="101">
        <f>IF(F47&lt;&gt;0,LOOKUP('Year 5'!F47,'Price List'!A3:A81,'Price List'!L3:L81),0)</f>
        <v>0</v>
      </c>
      <c r="M47" s="101">
        <f t="shared" si="3"/>
        <v>0</v>
      </c>
      <c r="N47" s="120">
        <f t="shared" si="4"/>
        <v>0</v>
      </c>
    </row>
    <row r="48" spans="1:14" ht="12.75">
      <c r="A48" s="473"/>
      <c r="B48" s="2"/>
      <c r="C48" s="3"/>
      <c r="D48" s="192"/>
      <c r="E48" s="7"/>
      <c r="F48" s="7"/>
      <c r="G48" s="134"/>
      <c r="H48" s="98">
        <f t="shared" si="0"/>
        <v>0</v>
      </c>
      <c r="I48" s="103">
        <f t="shared" si="1"/>
        <v>0</v>
      </c>
      <c r="J48" s="101">
        <f>IF(F48&lt;&gt;0,LOOKUP('Year 5'!F48,'Price List'!A3:A81,'Price List'!C3:C81),0)</f>
        <v>0</v>
      </c>
      <c r="K48" s="101">
        <f t="shared" si="2"/>
        <v>0</v>
      </c>
      <c r="L48" s="101">
        <f>IF(F48&lt;&gt;0,LOOKUP('Year 5'!F48,'Price List'!A3:A81,'Price List'!L3:L81),0)</f>
        <v>0</v>
      </c>
      <c r="M48" s="101">
        <f t="shared" si="3"/>
        <v>0</v>
      </c>
      <c r="N48" s="120">
        <f t="shared" si="4"/>
        <v>0</v>
      </c>
    </row>
    <row r="49" spans="1:14" ht="12.75">
      <c r="A49" s="473"/>
      <c r="B49" s="2"/>
      <c r="C49" s="3"/>
      <c r="D49" s="192"/>
      <c r="E49" s="7"/>
      <c r="F49" s="7"/>
      <c r="G49" s="134"/>
      <c r="H49" s="98">
        <f t="shared" si="0"/>
        <v>0</v>
      </c>
      <c r="I49" s="103">
        <f t="shared" si="1"/>
        <v>0</v>
      </c>
      <c r="J49" s="101">
        <f>IF(F49&lt;&gt;0,LOOKUP('Year 5'!F49,'Price List'!A3:A81,'Price List'!C3:C81),0)</f>
        <v>0</v>
      </c>
      <c r="K49" s="101">
        <f t="shared" si="2"/>
        <v>0</v>
      </c>
      <c r="L49" s="101">
        <f>IF(F49&lt;&gt;0,LOOKUP('Year 5'!F49,'Price List'!A3:A81,'Price List'!L3:L81),0)</f>
        <v>0</v>
      </c>
      <c r="M49" s="101">
        <f t="shared" si="3"/>
        <v>0</v>
      </c>
      <c r="N49" s="120">
        <f t="shared" si="4"/>
        <v>0</v>
      </c>
    </row>
    <row r="50" spans="1:14" ht="12.75">
      <c r="A50" s="473"/>
      <c r="B50" s="2"/>
      <c r="C50" s="3"/>
      <c r="D50" s="192"/>
      <c r="E50" s="7"/>
      <c r="F50" s="7"/>
      <c r="G50" s="134"/>
      <c r="H50" s="98">
        <f t="shared" si="0"/>
        <v>0</v>
      </c>
      <c r="I50" s="103">
        <f t="shared" si="1"/>
        <v>0</v>
      </c>
      <c r="J50" s="101">
        <f>IF(F50&lt;&gt;0,LOOKUP('Year 5'!F50,'Price List'!A3:A81,'Price List'!C3:C81),0)</f>
        <v>0</v>
      </c>
      <c r="K50" s="101">
        <f t="shared" si="2"/>
        <v>0</v>
      </c>
      <c r="L50" s="101">
        <f>IF(F50&lt;&gt;0,LOOKUP('Year 5'!F50,'Price List'!A3:A81,'Price List'!L3:L81),0)</f>
        <v>0</v>
      </c>
      <c r="M50" s="101">
        <f t="shared" si="3"/>
        <v>0</v>
      </c>
      <c r="N50" s="120">
        <f t="shared" si="4"/>
        <v>0</v>
      </c>
    </row>
    <row r="51" spans="1:14" ht="12.75">
      <c r="A51" s="473"/>
      <c r="B51" s="2"/>
      <c r="C51" s="3"/>
      <c r="D51" s="192"/>
      <c r="E51" s="7"/>
      <c r="F51" s="7"/>
      <c r="G51" s="134"/>
      <c r="H51" s="98">
        <f t="shared" si="0"/>
        <v>0</v>
      </c>
      <c r="I51" s="103">
        <f t="shared" si="1"/>
        <v>0</v>
      </c>
      <c r="J51" s="101">
        <f>IF(F51&lt;&gt;0,LOOKUP('Year 5'!F51,'Price List'!A3:A81,'Price List'!C3:C81),0)</f>
        <v>0</v>
      </c>
      <c r="K51" s="101">
        <f t="shared" si="2"/>
        <v>0</v>
      </c>
      <c r="L51" s="101">
        <f>IF(F51&lt;&gt;0,LOOKUP('Year 5'!F51,'Price List'!A3:A81,'Price List'!L3:L81),0)</f>
        <v>0</v>
      </c>
      <c r="M51" s="101">
        <f t="shared" si="3"/>
        <v>0</v>
      </c>
      <c r="N51" s="120">
        <f t="shared" si="4"/>
        <v>0</v>
      </c>
    </row>
    <row r="52" spans="1:14" ht="12.75">
      <c r="A52" s="473"/>
      <c r="B52" s="2"/>
      <c r="C52" s="3"/>
      <c r="D52" s="192"/>
      <c r="E52" s="7"/>
      <c r="F52" s="7"/>
      <c r="G52" s="134"/>
      <c r="H52" s="98">
        <f t="shared" si="0"/>
        <v>0</v>
      </c>
      <c r="I52" s="103">
        <f t="shared" si="1"/>
        <v>0</v>
      </c>
      <c r="J52" s="101">
        <f>IF(F52&lt;&gt;0,LOOKUP('Year 5'!F52,'Price List'!A3:A81,'Price List'!C3:C81),0)</f>
        <v>0</v>
      </c>
      <c r="K52" s="101">
        <f t="shared" si="2"/>
        <v>0</v>
      </c>
      <c r="L52" s="101">
        <f>IF(F52&lt;&gt;0,LOOKUP('Year 5'!F52,'Price List'!A3:A81,'Price List'!L3:L81),0)</f>
        <v>0</v>
      </c>
      <c r="M52" s="101">
        <f t="shared" si="3"/>
        <v>0</v>
      </c>
      <c r="N52" s="120">
        <f t="shared" si="4"/>
        <v>0</v>
      </c>
    </row>
    <row r="53" spans="1:14" ht="12.75">
      <c r="A53" s="473"/>
      <c r="B53" s="2"/>
      <c r="C53" s="3"/>
      <c r="D53" s="192"/>
      <c r="E53" s="7"/>
      <c r="F53" s="7"/>
      <c r="G53" s="134"/>
      <c r="H53" s="98">
        <f t="shared" si="0"/>
        <v>0</v>
      </c>
      <c r="I53" s="103">
        <f t="shared" si="1"/>
        <v>0</v>
      </c>
      <c r="J53" s="101">
        <f>IF(F53&lt;&gt;0,LOOKUP('Year 5'!F53,'Price List'!A3:A81,'Price List'!C3:C81),0)</f>
        <v>0</v>
      </c>
      <c r="K53" s="101">
        <f t="shared" si="2"/>
        <v>0</v>
      </c>
      <c r="L53" s="101">
        <f>IF(F53&lt;&gt;0,LOOKUP('Year 5'!F53,'Price List'!A3:A81,'Price List'!L3:L81),0)</f>
        <v>0</v>
      </c>
      <c r="M53" s="101">
        <f t="shared" si="3"/>
        <v>0</v>
      </c>
      <c r="N53" s="120">
        <f t="shared" si="4"/>
        <v>0</v>
      </c>
    </row>
    <row r="54" spans="1:14" ht="12.75">
      <c r="A54" s="473"/>
      <c r="B54" s="2"/>
      <c r="C54" s="3"/>
      <c r="D54" s="192"/>
      <c r="E54" s="7"/>
      <c r="F54" s="7"/>
      <c r="G54" s="134"/>
      <c r="H54" s="98">
        <f t="shared" si="0"/>
        <v>0</v>
      </c>
      <c r="I54" s="103">
        <f t="shared" si="1"/>
        <v>0</v>
      </c>
      <c r="J54" s="101">
        <f>IF(F54&lt;&gt;0,LOOKUP('Year 5'!F54,'Price List'!A3:A81,'Price List'!C3:C81),0)</f>
        <v>0</v>
      </c>
      <c r="K54" s="101">
        <f t="shared" si="2"/>
        <v>0</v>
      </c>
      <c r="L54" s="101">
        <f>IF(F54&lt;&gt;0,LOOKUP('Year 5'!F54,'Price List'!A3:A81,'Price List'!L3:L81),0)</f>
        <v>0</v>
      </c>
      <c r="M54" s="101">
        <f t="shared" si="3"/>
        <v>0</v>
      </c>
      <c r="N54" s="120">
        <f t="shared" si="4"/>
        <v>0</v>
      </c>
    </row>
    <row r="55" spans="1:14" ht="12.75">
      <c r="A55" s="473"/>
      <c r="B55" s="2"/>
      <c r="C55" s="3"/>
      <c r="D55" s="192"/>
      <c r="E55" s="7"/>
      <c r="F55" s="7"/>
      <c r="G55" s="134"/>
      <c r="H55" s="98">
        <f t="shared" si="0"/>
        <v>0</v>
      </c>
      <c r="I55" s="103">
        <f t="shared" si="1"/>
        <v>0</v>
      </c>
      <c r="J55" s="101">
        <f>IF(F55&lt;&gt;0,LOOKUP('Year 5'!F55,'Price List'!A3:A81,'Price List'!C3:C81),0)</f>
        <v>0</v>
      </c>
      <c r="K55" s="101">
        <f t="shared" si="2"/>
        <v>0</v>
      </c>
      <c r="L55" s="101">
        <f>IF(F55&lt;&gt;0,LOOKUP('Year 5'!F55,'Price List'!A3:A81,'Price List'!L3:L81),0)</f>
        <v>0</v>
      </c>
      <c r="M55" s="101">
        <f t="shared" si="3"/>
        <v>0</v>
      </c>
      <c r="N55" s="120">
        <f t="shared" si="4"/>
        <v>0</v>
      </c>
    </row>
    <row r="56" spans="1:14" ht="12.75">
      <c r="A56" s="473"/>
      <c r="B56" s="2"/>
      <c r="C56" s="3"/>
      <c r="D56" s="192"/>
      <c r="E56" s="7"/>
      <c r="F56" s="7"/>
      <c r="G56" s="134"/>
      <c r="H56" s="98">
        <f t="shared" si="0"/>
        <v>0</v>
      </c>
      <c r="I56" s="103">
        <f t="shared" si="1"/>
        <v>0</v>
      </c>
      <c r="J56" s="101">
        <f>IF(F56&lt;&gt;0,LOOKUP('Year 5'!F56,'Price List'!A3:A81,'Price List'!C3:C81),0)</f>
        <v>0</v>
      </c>
      <c r="K56" s="101">
        <f t="shared" si="2"/>
        <v>0</v>
      </c>
      <c r="L56" s="101">
        <f>IF(F56&lt;&gt;0,LOOKUP('Year 5'!F56,'Price List'!A3:A81,'Price List'!L3:L81),0)</f>
        <v>0</v>
      </c>
      <c r="M56" s="101">
        <f t="shared" si="3"/>
        <v>0</v>
      </c>
      <c r="N56" s="120">
        <f t="shared" si="4"/>
        <v>0</v>
      </c>
    </row>
    <row r="57" spans="1:14" ht="12.75">
      <c r="A57" s="473"/>
      <c r="B57" s="2"/>
      <c r="C57" s="3"/>
      <c r="D57" s="192"/>
      <c r="E57" s="7"/>
      <c r="F57" s="7"/>
      <c r="G57" s="134"/>
      <c r="H57" s="98">
        <f t="shared" si="0"/>
        <v>0</v>
      </c>
      <c r="I57" s="103">
        <f t="shared" si="1"/>
        <v>0</v>
      </c>
      <c r="J57" s="101">
        <f>IF(F57&lt;&gt;0,LOOKUP('Year 5'!F57,'Price List'!A3:A81,'Price List'!C3:C81),0)</f>
        <v>0</v>
      </c>
      <c r="K57" s="101">
        <f t="shared" si="2"/>
        <v>0</v>
      </c>
      <c r="L57" s="101">
        <f>IF(F57&lt;&gt;0,LOOKUP('Year 5'!F57,'Price List'!A3:A81,'Price List'!L3:L81),0)</f>
        <v>0</v>
      </c>
      <c r="M57" s="101">
        <f t="shared" si="3"/>
        <v>0</v>
      </c>
      <c r="N57" s="120">
        <f t="shared" si="4"/>
        <v>0</v>
      </c>
    </row>
    <row r="58" spans="1:14" ht="12.75">
      <c r="A58" s="473"/>
      <c r="B58" s="2"/>
      <c r="C58" s="3"/>
      <c r="D58" s="192"/>
      <c r="E58" s="7"/>
      <c r="F58" s="7"/>
      <c r="G58" s="134"/>
      <c r="H58" s="98">
        <f t="shared" si="0"/>
        <v>0</v>
      </c>
      <c r="I58" s="103">
        <f t="shared" si="1"/>
        <v>0</v>
      </c>
      <c r="J58" s="101">
        <f>IF(F58&lt;&gt;0,LOOKUP('Year 5'!F58,'Price List'!A3:A81,'Price List'!C3:C81),0)</f>
        <v>0</v>
      </c>
      <c r="K58" s="101">
        <f t="shared" si="2"/>
        <v>0</v>
      </c>
      <c r="L58" s="101">
        <f>IF(F58&lt;&gt;0,LOOKUP('Year 5'!F58,'Price List'!A3:A81,'Price List'!L3:L81),0)</f>
        <v>0</v>
      </c>
      <c r="M58" s="101">
        <f t="shared" si="3"/>
        <v>0</v>
      </c>
      <c r="N58" s="120">
        <f t="shared" si="4"/>
        <v>0</v>
      </c>
    </row>
    <row r="59" spans="1:14" ht="12.75">
      <c r="A59" s="474"/>
      <c r="B59" s="123"/>
      <c r="C59" s="142"/>
      <c r="D59" s="193"/>
      <c r="E59" s="124"/>
      <c r="F59" s="124"/>
      <c r="G59" s="135"/>
      <c r="H59" s="125">
        <f t="shared" si="0"/>
        <v>0</v>
      </c>
      <c r="I59" s="126">
        <f t="shared" si="1"/>
        <v>0</v>
      </c>
      <c r="J59" s="128">
        <f>IF(F59&lt;&gt;0,LOOKUP('Year 5'!F59,'Price List'!A3:A81,'Price List'!C3:C81),0)</f>
        <v>0</v>
      </c>
      <c r="K59" s="128">
        <f t="shared" si="2"/>
        <v>0</v>
      </c>
      <c r="L59" s="128">
        <f>IF(F59&lt;&gt;0,LOOKUP('Year 5'!F59,'Price List'!A3:A81,'Price List'!L3:L81),0)</f>
        <v>0</v>
      </c>
      <c r="M59" s="128">
        <f t="shared" si="3"/>
        <v>0</v>
      </c>
      <c r="N59" s="129">
        <f t="shared" si="4"/>
        <v>0</v>
      </c>
    </row>
    <row r="60" spans="1:14" ht="12.75">
      <c r="A60" s="144"/>
      <c r="B60" s="144"/>
      <c r="C60" s="144"/>
      <c r="D60" s="144"/>
      <c r="E60" s="144"/>
      <c r="F60" s="144"/>
      <c r="G60" s="144"/>
      <c r="H60" s="144"/>
      <c r="I60" s="144"/>
      <c r="J60" s="145"/>
      <c r="K60" s="145"/>
      <c r="L60" s="145"/>
      <c r="M60" s="145"/>
      <c r="N60" s="144"/>
    </row>
    <row r="61" spans="1:14" ht="12.75">
      <c r="A61" s="144"/>
      <c r="B61" s="144"/>
      <c r="C61" s="144"/>
      <c r="D61" s="144"/>
      <c r="E61" s="144"/>
      <c r="F61" s="144"/>
      <c r="G61" s="144"/>
      <c r="H61" s="144"/>
      <c r="I61" s="144"/>
      <c r="J61" s="145"/>
      <c r="K61" s="145"/>
      <c r="L61" s="145"/>
      <c r="M61" s="145"/>
      <c r="N61" s="144"/>
    </row>
    <row r="62" spans="1:14" ht="13.5" customHeight="1">
      <c r="A62" s="144"/>
      <c r="B62" s="144"/>
      <c r="C62" s="144"/>
      <c r="D62" s="144"/>
      <c r="E62" s="144"/>
      <c r="F62" s="144"/>
      <c r="G62" s="144"/>
      <c r="H62" s="144"/>
      <c r="I62" s="144"/>
      <c r="J62" s="145"/>
      <c r="K62" s="145"/>
      <c r="L62" s="145"/>
      <c r="M62" s="145"/>
      <c r="N62" s="144"/>
    </row>
    <row r="63" spans="1:33" ht="12.75" customHeight="1" hidden="1">
      <c r="A63" s="53" t="s">
        <v>99</v>
      </c>
      <c r="B63" s="53" t="s">
        <v>59</v>
      </c>
      <c r="C63" s="53" t="s">
        <v>58</v>
      </c>
      <c r="D63" s="53" t="s">
        <v>113</v>
      </c>
      <c r="G63" s="75" t="s">
        <v>100</v>
      </c>
      <c r="J63" s="8"/>
      <c r="K63" s="8"/>
      <c r="L63" s="8"/>
      <c r="M63" s="8"/>
      <c r="N63" s="53" t="s">
        <v>60</v>
      </c>
      <c r="O63"/>
      <c r="P63"/>
      <c r="Q63"/>
      <c r="R63"/>
      <c r="S63"/>
      <c r="T63"/>
      <c r="U63"/>
      <c r="V63"/>
      <c r="W63"/>
      <c r="X63"/>
      <c r="Y63"/>
      <c r="Z63"/>
      <c r="AA63"/>
      <c r="AB63"/>
      <c r="AC63"/>
      <c r="AD63"/>
      <c r="AE63"/>
      <c r="AF63"/>
      <c r="AG63"/>
    </row>
    <row r="64" spans="1:33" ht="12.75" customHeight="1" hidden="1">
      <c r="A64" s="48" t="s">
        <v>63</v>
      </c>
      <c r="B64" s="57" t="s">
        <v>115</v>
      </c>
      <c r="C64" s="143" t="s">
        <v>123</v>
      </c>
      <c r="D64" s="140" t="s">
        <v>114</v>
      </c>
      <c r="E64" s="47"/>
      <c r="F64" s="290" t="s">
        <v>189</v>
      </c>
      <c r="G64" s="47" t="s">
        <v>97</v>
      </c>
      <c r="J64" s="8" t="e">
        <f>IF(#REF!&lt;&gt;0,LOOKUP('[1]Tonnage Yr1'!D63,'[1]Price List'!$A$5:$A$78,'[1]Price List'!$C$5:$C$78),0)</f>
        <v>#REF!</v>
      </c>
      <c r="K64" s="8"/>
      <c r="L64" s="8"/>
      <c r="M64" s="8"/>
      <c r="N64" s="4" t="s">
        <v>61</v>
      </c>
      <c r="O64"/>
      <c r="P64"/>
      <c r="Q64"/>
      <c r="R64"/>
      <c r="S64"/>
      <c r="T64"/>
      <c r="U64"/>
      <c r="V64"/>
      <c r="W64"/>
      <c r="X64"/>
      <c r="Y64"/>
      <c r="Z64"/>
      <c r="AA64"/>
      <c r="AB64"/>
      <c r="AC64"/>
      <c r="AD64"/>
      <c r="AE64"/>
      <c r="AF64"/>
      <c r="AG64"/>
    </row>
    <row r="65" spans="1:33" ht="12.75" customHeight="1" hidden="1">
      <c r="A65" s="48" t="s">
        <v>64</v>
      </c>
      <c r="B65" s="57" t="s">
        <v>117</v>
      </c>
      <c r="C65" s="140" t="s">
        <v>124</v>
      </c>
      <c r="D65" s="140" t="s">
        <v>131</v>
      </c>
      <c r="E65" s="60"/>
      <c r="F65" s="54" t="s">
        <v>190</v>
      </c>
      <c r="G65" s="4" t="s">
        <v>98</v>
      </c>
      <c r="J65" s="8" t="e">
        <f>IF(#REF!&lt;&gt;0,LOOKUP('[1]Tonnage Yr1'!D64,'[1]Price List'!$A$5:$A$78,'[1]Price List'!$C$5:$C$78),0)</f>
        <v>#REF!</v>
      </c>
      <c r="K65" s="8"/>
      <c r="L65" s="8"/>
      <c r="M65" s="8"/>
      <c r="N65" s="4" t="s">
        <v>62</v>
      </c>
      <c r="O65"/>
      <c r="P65"/>
      <c r="Q65"/>
      <c r="R65"/>
      <c r="S65"/>
      <c r="T65"/>
      <c r="U65"/>
      <c r="V65"/>
      <c r="W65"/>
      <c r="X65"/>
      <c r="Y65"/>
      <c r="Z65"/>
      <c r="AA65"/>
      <c r="AB65"/>
      <c r="AC65"/>
      <c r="AD65"/>
      <c r="AE65"/>
      <c r="AF65"/>
      <c r="AG65"/>
    </row>
    <row r="66" spans="1:33" ht="12.75" customHeight="1" hidden="1">
      <c r="A66" s="50" t="s">
        <v>65</v>
      </c>
      <c r="B66" s="57" t="s">
        <v>119</v>
      </c>
      <c r="C66" s="140" t="s">
        <v>125</v>
      </c>
      <c r="D66" s="59"/>
      <c r="E66" s="60"/>
      <c r="F66" s="54" t="s">
        <v>191</v>
      </c>
      <c r="J66" s="8" t="e">
        <f>IF(#REF!&lt;&gt;0,LOOKUP('[1]Tonnage Yr1'!D65,'[1]Price List'!$A$5:$A$78,'[1]Price List'!$C$5:$C$78),0)</f>
        <v>#REF!</v>
      </c>
      <c r="K66" s="8"/>
      <c r="L66" s="8"/>
      <c r="M66" s="8"/>
      <c r="N66" s="4"/>
      <c r="O66"/>
      <c r="P66"/>
      <c r="Q66"/>
      <c r="R66"/>
      <c r="S66"/>
      <c r="T66"/>
      <c r="U66"/>
      <c r="V66"/>
      <c r="W66"/>
      <c r="X66"/>
      <c r="Y66"/>
      <c r="Z66"/>
      <c r="AA66"/>
      <c r="AB66"/>
      <c r="AC66"/>
      <c r="AD66"/>
      <c r="AE66"/>
      <c r="AF66"/>
      <c r="AG66"/>
    </row>
    <row r="67" spans="1:33" ht="12.75" customHeight="1" hidden="1">
      <c r="A67" s="50" t="s">
        <v>66</v>
      </c>
      <c r="B67" s="57" t="s">
        <v>118</v>
      </c>
      <c r="C67" s="141" t="s">
        <v>126</v>
      </c>
      <c r="D67" s="59"/>
      <c r="E67" s="60"/>
      <c r="F67" s="54" t="s">
        <v>192</v>
      </c>
      <c r="J67" s="8" t="e">
        <f>IF(#REF!&lt;&gt;0,LOOKUP('[1]Tonnage Yr1'!D66,'[1]Price List'!$A$5:$A$78,'[1]Price List'!$C$5:$C$78),0)</f>
        <v>#REF!</v>
      </c>
      <c r="K67" s="8"/>
      <c r="L67" s="8"/>
      <c r="M67" s="8"/>
      <c r="N67" s="4"/>
      <c r="O67"/>
      <c r="P67"/>
      <c r="Q67"/>
      <c r="R67"/>
      <c r="S67"/>
      <c r="T67"/>
      <c r="U67"/>
      <c r="V67"/>
      <c r="W67"/>
      <c r="X67"/>
      <c r="Y67"/>
      <c r="Z67"/>
      <c r="AA67"/>
      <c r="AB67"/>
      <c r="AC67"/>
      <c r="AD67"/>
      <c r="AE67"/>
      <c r="AF67"/>
      <c r="AG67"/>
    </row>
    <row r="68" spans="1:33" ht="12.75" customHeight="1" hidden="1">
      <c r="A68" s="50" t="s">
        <v>67</v>
      </c>
      <c r="B68" s="57" t="s">
        <v>120</v>
      </c>
      <c r="C68" s="140" t="s">
        <v>127</v>
      </c>
      <c r="D68" s="59"/>
      <c r="E68" s="60"/>
      <c r="F68" s="54" t="s">
        <v>193</v>
      </c>
      <c r="J68" s="8" t="e">
        <f>IF(#REF!&lt;&gt;0,LOOKUP('[1]Tonnage Yr1'!D67,'[1]Price List'!$A$5:$A$78,'[1]Price List'!$C$5:$C$78),0)</f>
        <v>#REF!</v>
      </c>
      <c r="K68" s="8"/>
      <c r="L68" s="8"/>
      <c r="M68" s="8"/>
      <c r="N68" s="4"/>
      <c r="O68"/>
      <c r="P68"/>
      <c r="Q68"/>
      <c r="R68"/>
      <c r="S68"/>
      <c r="T68"/>
      <c r="U68"/>
      <c r="V68"/>
      <c r="W68"/>
      <c r="X68"/>
      <c r="Y68"/>
      <c r="Z68"/>
      <c r="AA68"/>
      <c r="AB68"/>
      <c r="AC68"/>
      <c r="AD68"/>
      <c r="AE68"/>
      <c r="AF68"/>
      <c r="AG68"/>
    </row>
    <row r="69" spans="1:33" ht="12.75" customHeight="1" hidden="1">
      <c r="A69" s="50" t="s">
        <v>4</v>
      </c>
      <c r="B69" s="57" t="s">
        <v>116</v>
      </c>
      <c r="C69" s="140" t="s">
        <v>128</v>
      </c>
      <c r="D69" s="59"/>
      <c r="E69" s="60"/>
      <c r="J69" s="8" t="e">
        <f>IF(#REF!&lt;&gt;0,LOOKUP('[1]Tonnage Yr1'!D68,'[1]Price List'!$A$5:$A$78,'[1]Price List'!$C$5:$C$78),0)</f>
        <v>#REF!</v>
      </c>
      <c r="K69" s="8"/>
      <c r="L69" s="8"/>
      <c r="M69" s="8"/>
      <c r="N69" s="4"/>
      <c r="O69"/>
      <c r="P69"/>
      <c r="Q69"/>
      <c r="R69"/>
      <c r="S69"/>
      <c r="T69"/>
      <c r="U69"/>
      <c r="V69"/>
      <c r="W69"/>
      <c r="X69"/>
      <c r="Y69"/>
      <c r="Z69"/>
      <c r="AA69"/>
      <c r="AB69"/>
      <c r="AC69"/>
      <c r="AD69"/>
      <c r="AE69"/>
      <c r="AF69"/>
      <c r="AG69"/>
    </row>
    <row r="70" spans="1:33" ht="12.75" customHeight="1" hidden="1">
      <c r="A70" s="50" t="s">
        <v>147</v>
      </c>
      <c r="B70" s="58" t="s">
        <v>121</v>
      </c>
      <c r="C70" s="139" t="s">
        <v>129</v>
      </c>
      <c r="D70" s="59"/>
      <c r="E70" s="60"/>
      <c r="J70" s="8" t="e">
        <f>IF(#REF!&lt;&gt;0,LOOKUP('[1]Tonnage Yr1'!D69,'[1]Price List'!$A$5:$A$78,'[1]Price List'!$C$5:$C$78),0)</f>
        <v>#REF!</v>
      </c>
      <c r="K70" s="8"/>
      <c r="L70" s="8"/>
      <c r="M70" s="8"/>
      <c r="N70" s="4"/>
      <c r="O70"/>
      <c r="P70"/>
      <c r="Q70"/>
      <c r="R70"/>
      <c r="S70"/>
      <c r="T70"/>
      <c r="U70"/>
      <c r="V70"/>
      <c r="W70"/>
      <c r="X70"/>
      <c r="Y70"/>
      <c r="Z70"/>
      <c r="AA70"/>
      <c r="AB70"/>
      <c r="AC70"/>
      <c r="AD70"/>
      <c r="AE70"/>
      <c r="AF70"/>
      <c r="AG70"/>
    </row>
    <row r="71" spans="1:33" ht="12.75" customHeight="1" hidden="1">
      <c r="A71" s="50" t="s">
        <v>148</v>
      </c>
      <c r="B71" s="58"/>
      <c r="C71" s="140" t="s">
        <v>130</v>
      </c>
      <c r="D71" s="59"/>
      <c r="E71" s="60"/>
      <c r="J71" s="8"/>
      <c r="K71" s="8"/>
      <c r="L71" s="8"/>
      <c r="M71" s="8"/>
      <c r="N71" s="4"/>
      <c r="O71"/>
      <c r="P71"/>
      <c r="Q71"/>
      <c r="R71"/>
      <c r="S71"/>
      <c r="T71"/>
      <c r="U71"/>
      <c r="V71"/>
      <c r="W71"/>
      <c r="X71"/>
      <c r="Y71"/>
      <c r="Z71"/>
      <c r="AA71"/>
      <c r="AB71"/>
      <c r="AC71"/>
      <c r="AD71"/>
      <c r="AE71"/>
      <c r="AF71"/>
      <c r="AG71"/>
    </row>
    <row r="72" spans="1:33" ht="12.75" customHeight="1" hidden="1">
      <c r="A72" s="51" t="s">
        <v>54</v>
      </c>
      <c r="B72" s="57" t="s">
        <v>122</v>
      </c>
      <c r="C72" s="140" t="s">
        <v>132</v>
      </c>
      <c r="D72" s="59"/>
      <c r="E72" s="60"/>
      <c r="J72" s="8" t="e">
        <f>IF(#REF!&lt;&gt;0,LOOKUP('[1]Tonnage Yr1'!D70,'[1]Price List'!$A$5:$A$78,'[1]Price List'!$C$5:$C$78),0)</f>
        <v>#REF!</v>
      </c>
      <c r="K72" s="8"/>
      <c r="L72" s="8"/>
      <c r="M72" s="8"/>
      <c r="N72" s="4"/>
      <c r="O72"/>
      <c r="P72"/>
      <c r="Q72"/>
      <c r="R72"/>
      <c r="S72"/>
      <c r="T72"/>
      <c r="U72"/>
      <c r="V72"/>
      <c r="W72"/>
      <c r="X72"/>
      <c r="Y72"/>
      <c r="Z72"/>
      <c r="AA72"/>
      <c r="AB72"/>
      <c r="AC72"/>
      <c r="AD72"/>
      <c r="AE72"/>
      <c r="AF72"/>
      <c r="AG72"/>
    </row>
    <row r="73" spans="1:33" ht="12.75" customHeight="1" hidden="1">
      <c r="A73" s="50" t="s">
        <v>6</v>
      </c>
      <c r="C73" s="140" t="s">
        <v>133</v>
      </c>
      <c r="D73" s="59"/>
      <c r="E73" s="60"/>
      <c r="J73" s="8" t="e">
        <f>IF(#REF!&lt;&gt;0,LOOKUP('[1]Tonnage Yr1'!D71,'[1]Price List'!$A$5:$A$78,'[1]Price List'!$C$5:$C$78),0)</f>
        <v>#REF!</v>
      </c>
      <c r="K73" s="8"/>
      <c r="L73" s="8"/>
      <c r="M73" s="8"/>
      <c r="N73" s="4"/>
      <c r="O73"/>
      <c r="P73"/>
      <c r="Q73"/>
      <c r="R73"/>
      <c r="S73"/>
      <c r="T73"/>
      <c r="U73"/>
      <c r="V73"/>
      <c r="W73"/>
      <c r="X73"/>
      <c r="Y73"/>
      <c r="Z73"/>
      <c r="AA73"/>
      <c r="AB73"/>
      <c r="AC73"/>
      <c r="AD73"/>
      <c r="AE73"/>
      <c r="AF73"/>
      <c r="AG73"/>
    </row>
    <row r="74" spans="1:33" ht="12.75" customHeight="1" hidden="1">
      <c r="A74" s="50" t="s">
        <v>7</v>
      </c>
      <c r="C74" s="140" t="s">
        <v>134</v>
      </c>
      <c r="D74" s="59"/>
      <c r="E74" s="60"/>
      <c r="J74" s="8" t="e">
        <f>IF(#REF!&lt;&gt;0,LOOKUP('[1]Tonnage Yr1'!D72,'[1]Price List'!$A$5:$A$78,'[1]Price List'!$C$5:$C$78),0)</f>
        <v>#REF!</v>
      </c>
      <c r="K74" s="8"/>
      <c r="L74" s="8"/>
      <c r="M74" s="8"/>
      <c r="N74" s="4"/>
      <c r="O74"/>
      <c r="P74"/>
      <c r="Q74"/>
      <c r="R74"/>
      <c r="S74"/>
      <c r="T74"/>
      <c r="U74"/>
      <c r="V74"/>
      <c r="W74"/>
      <c r="X74"/>
      <c r="Y74"/>
      <c r="Z74"/>
      <c r="AA74"/>
      <c r="AB74"/>
      <c r="AC74"/>
      <c r="AD74"/>
      <c r="AE74"/>
      <c r="AF74"/>
      <c r="AG74"/>
    </row>
    <row r="75" spans="1:33" ht="12.75" customHeight="1" hidden="1">
      <c r="A75" s="50" t="s">
        <v>8</v>
      </c>
      <c r="C75" s="140" t="s">
        <v>135</v>
      </c>
      <c r="D75" s="59"/>
      <c r="E75" s="60"/>
      <c r="J75" s="8" t="e">
        <f>IF(#REF!&lt;&gt;0,LOOKUP('[1]Tonnage Yr1'!D73,'[1]Price List'!$A$5:$A$78,'[1]Price List'!$C$5:$C$78),0)</f>
        <v>#REF!</v>
      </c>
      <c r="K75" s="8"/>
      <c r="L75" s="8"/>
      <c r="M75" s="8"/>
      <c r="N75" s="4"/>
      <c r="O75"/>
      <c r="P75"/>
      <c r="Q75"/>
      <c r="R75"/>
      <c r="S75"/>
      <c r="T75"/>
      <c r="U75"/>
      <c r="V75"/>
      <c r="W75"/>
      <c r="X75"/>
      <c r="Y75"/>
      <c r="Z75"/>
      <c r="AA75"/>
      <c r="AB75"/>
      <c r="AC75"/>
      <c r="AD75"/>
      <c r="AE75"/>
      <c r="AF75"/>
      <c r="AG75"/>
    </row>
    <row r="76" spans="1:33" ht="12.75" customHeight="1" hidden="1">
      <c r="A76" s="50" t="s">
        <v>9</v>
      </c>
      <c r="C76" s="140" t="s">
        <v>136</v>
      </c>
      <c r="J76" s="8" t="e">
        <f>IF(#REF!&lt;&gt;0,LOOKUP('[1]Tonnage Yr1'!D74,'[1]Price List'!$A$5:$A$78,'[1]Price List'!$C$5:$C$78),0)</f>
        <v>#REF!</v>
      </c>
      <c r="K76" s="8"/>
      <c r="L76" s="8"/>
      <c r="M76" s="8"/>
      <c r="N76" s="4"/>
      <c r="O76"/>
      <c r="P76"/>
      <c r="Q76"/>
      <c r="R76"/>
      <c r="S76"/>
      <c r="T76"/>
      <c r="U76"/>
      <c r="V76"/>
      <c r="W76"/>
      <c r="X76"/>
      <c r="Y76"/>
      <c r="Z76"/>
      <c r="AA76"/>
      <c r="AB76"/>
      <c r="AC76"/>
      <c r="AD76"/>
      <c r="AE76"/>
      <c r="AF76"/>
      <c r="AG76"/>
    </row>
    <row r="77" spans="1:33" ht="12.75" customHeight="1" hidden="1">
      <c r="A77" s="50" t="s">
        <v>68</v>
      </c>
      <c r="C77" s="140" t="s">
        <v>137</v>
      </c>
      <c r="J77" s="8" t="e">
        <f>IF(#REF!&lt;&gt;0,LOOKUP('[1]Tonnage Yr1'!D75,'[1]Price List'!$A$5:$A$78,'[1]Price List'!$C$5:$C$78),0)</f>
        <v>#REF!</v>
      </c>
      <c r="K77" s="8"/>
      <c r="L77" s="8"/>
      <c r="M77" s="8"/>
      <c r="N77" s="4"/>
      <c r="O77"/>
      <c r="P77"/>
      <c r="Q77"/>
      <c r="R77"/>
      <c r="S77"/>
      <c r="T77"/>
      <c r="U77"/>
      <c r="V77"/>
      <c r="W77"/>
      <c r="X77"/>
      <c r="Y77"/>
      <c r="Z77"/>
      <c r="AA77"/>
      <c r="AB77"/>
      <c r="AC77"/>
      <c r="AD77"/>
      <c r="AE77"/>
      <c r="AF77"/>
      <c r="AG77"/>
    </row>
    <row r="78" spans="1:33" ht="12.75" hidden="1">
      <c r="A78" s="51" t="s">
        <v>69</v>
      </c>
      <c r="C78" s="140" t="s">
        <v>138</v>
      </c>
      <c r="J78" s="8" t="e">
        <f>IF(#REF!&lt;&gt;0,LOOKUP('[1]Tonnage Yr1'!D76,'[1]Price List'!$A$5:$A$78,'[1]Price List'!$C$5:$C$78),0)</f>
        <v>#REF!</v>
      </c>
      <c r="K78" s="8"/>
      <c r="L78" s="8"/>
      <c r="M78" s="8"/>
      <c r="N78" s="4"/>
      <c r="O78"/>
      <c r="P78"/>
      <c r="Q78"/>
      <c r="R78"/>
      <c r="S78"/>
      <c r="T78"/>
      <c r="U78"/>
      <c r="V78"/>
      <c r="W78"/>
      <c r="X78"/>
      <c r="Y78"/>
      <c r="Z78"/>
      <c r="AA78"/>
      <c r="AB78"/>
      <c r="AC78"/>
      <c r="AD78"/>
      <c r="AE78"/>
      <c r="AF78"/>
      <c r="AG78"/>
    </row>
    <row r="79" spans="1:33" ht="12.75" hidden="1">
      <c r="A79" s="50" t="s">
        <v>11</v>
      </c>
      <c r="C79" s="140" t="s">
        <v>139</v>
      </c>
      <c r="J79" s="8" t="e">
        <f>IF(#REF!&lt;&gt;0,LOOKUP('[1]Tonnage Yr1'!D77,'[1]Price List'!$A$5:$A$78,'[1]Price List'!$C$5:$C$78),0)</f>
        <v>#REF!</v>
      </c>
      <c r="K79" s="8"/>
      <c r="L79" s="8"/>
      <c r="M79" s="8"/>
      <c r="N79" s="4"/>
      <c r="O79"/>
      <c r="P79"/>
      <c r="Q79"/>
      <c r="R79"/>
      <c r="S79"/>
      <c r="T79"/>
      <c r="U79"/>
      <c r="V79"/>
      <c r="W79"/>
      <c r="X79"/>
      <c r="Y79"/>
      <c r="Z79"/>
      <c r="AA79"/>
      <c r="AB79"/>
      <c r="AC79"/>
      <c r="AD79"/>
      <c r="AE79"/>
      <c r="AF79"/>
      <c r="AG79"/>
    </row>
    <row r="80" spans="1:33" ht="12.75" hidden="1">
      <c r="A80" s="50" t="s">
        <v>12</v>
      </c>
      <c r="B80" s="57"/>
      <c r="J80" s="8" t="e">
        <f>IF(#REF!&lt;&gt;0,LOOKUP('[1]Tonnage Yr1'!D78,'[1]Price List'!$A$5:$A$78,'[1]Price List'!$C$5:$C$78),0)</f>
        <v>#REF!</v>
      </c>
      <c r="K80" s="8"/>
      <c r="L80" s="8"/>
      <c r="M80" s="8"/>
      <c r="N80" s="4"/>
      <c r="O80"/>
      <c r="P80"/>
      <c r="Q80"/>
      <c r="R80"/>
      <c r="S80"/>
      <c r="T80"/>
      <c r="U80"/>
      <c r="V80"/>
      <c r="W80"/>
      <c r="X80"/>
      <c r="Y80"/>
      <c r="Z80"/>
      <c r="AA80"/>
      <c r="AB80"/>
      <c r="AC80"/>
      <c r="AD80"/>
      <c r="AE80"/>
      <c r="AF80"/>
      <c r="AG80"/>
    </row>
    <row r="81" spans="1:33" ht="12.75" hidden="1">
      <c r="A81" s="50" t="s">
        <v>70</v>
      </c>
      <c r="B81" s="56"/>
      <c r="J81" s="8" t="e">
        <f>IF(#REF!&lt;&gt;0,LOOKUP('[1]Tonnage Yr1'!D79,'[1]Price List'!$A$5:$A$78,'[1]Price List'!$C$5:$C$78),0)</f>
        <v>#REF!</v>
      </c>
      <c r="K81" s="8"/>
      <c r="L81" s="8"/>
      <c r="M81" s="8"/>
      <c r="N81" s="4"/>
      <c r="O81"/>
      <c r="P81"/>
      <c r="Q81"/>
      <c r="R81"/>
      <c r="S81"/>
      <c r="T81"/>
      <c r="U81"/>
      <c r="V81"/>
      <c r="W81"/>
      <c r="X81"/>
      <c r="Y81"/>
      <c r="Z81"/>
      <c r="AA81"/>
      <c r="AB81"/>
      <c r="AC81"/>
      <c r="AD81"/>
      <c r="AE81"/>
      <c r="AF81"/>
      <c r="AG81"/>
    </row>
    <row r="82" spans="1:33" ht="12.75" hidden="1">
      <c r="A82" s="50" t="s">
        <v>71</v>
      </c>
      <c r="B82" s="56"/>
      <c r="J82" s="8" t="e">
        <f>IF(#REF!&lt;&gt;0,LOOKUP('[1]Tonnage Yr1'!D80,'[1]Price List'!$A$5:$A$78,'[1]Price List'!$C$5:$C$78),0)</f>
        <v>#REF!</v>
      </c>
      <c r="K82" s="8"/>
      <c r="L82" s="8"/>
      <c r="M82" s="8"/>
      <c r="N82" s="4"/>
      <c r="O82"/>
      <c r="P82"/>
      <c r="Q82"/>
      <c r="R82"/>
      <c r="S82"/>
      <c r="T82"/>
      <c r="U82"/>
      <c r="V82"/>
      <c r="W82"/>
      <c r="X82"/>
      <c r="Y82"/>
      <c r="Z82"/>
      <c r="AA82"/>
      <c r="AB82"/>
      <c r="AC82"/>
      <c r="AD82"/>
      <c r="AE82"/>
      <c r="AF82"/>
      <c r="AG82"/>
    </row>
    <row r="83" spans="1:33" ht="12.75" hidden="1">
      <c r="A83" s="50" t="s">
        <v>14</v>
      </c>
      <c r="B83" s="56"/>
      <c r="C83" s="56"/>
      <c r="J83" s="8" t="e">
        <f>IF(#REF!&lt;&gt;0,LOOKUP('[1]Tonnage Yr1'!D81,'[1]Price List'!$A$5:$A$78,'[1]Price List'!$C$5:$C$78),0)</f>
        <v>#REF!</v>
      </c>
      <c r="K83" s="8"/>
      <c r="L83" s="8"/>
      <c r="M83" s="8"/>
      <c r="N83" s="4"/>
      <c r="O83"/>
      <c r="P83"/>
      <c r="Q83"/>
      <c r="R83"/>
      <c r="S83"/>
      <c r="T83"/>
      <c r="U83"/>
      <c r="V83"/>
      <c r="W83"/>
      <c r="X83"/>
      <c r="Y83"/>
      <c r="Z83"/>
      <c r="AA83"/>
      <c r="AB83"/>
      <c r="AC83"/>
      <c r="AD83"/>
      <c r="AE83"/>
      <c r="AF83"/>
      <c r="AG83"/>
    </row>
    <row r="84" spans="1:33" ht="12.75" hidden="1">
      <c r="A84" s="50" t="s">
        <v>72</v>
      </c>
      <c r="B84" s="54"/>
      <c r="J84" s="8" t="e">
        <f>IF(#REF!&lt;&gt;0,LOOKUP('[1]Tonnage Yr1'!D82,'[1]Price List'!$A$5:$A$78,'[1]Price List'!$C$5:$C$78),0)</f>
        <v>#REF!</v>
      </c>
      <c r="K84" s="8"/>
      <c r="L84" s="8"/>
      <c r="M84" s="8"/>
      <c r="N84" s="4"/>
      <c r="O84"/>
      <c r="P84"/>
      <c r="Q84"/>
      <c r="R84"/>
      <c r="S84"/>
      <c r="T84"/>
      <c r="U84"/>
      <c r="V84"/>
      <c r="W84"/>
      <c r="X84"/>
      <c r="Y84"/>
      <c r="Z84"/>
      <c r="AA84"/>
      <c r="AB84"/>
      <c r="AC84"/>
      <c r="AD84"/>
      <c r="AE84"/>
      <c r="AF84"/>
      <c r="AG84"/>
    </row>
    <row r="85" spans="1:33" ht="12.75" hidden="1">
      <c r="A85" s="50" t="s">
        <v>73</v>
      </c>
      <c r="B85" s="54"/>
      <c r="J85" s="8" t="e">
        <f>IF(#REF!&lt;&gt;0,LOOKUP('[1]Tonnage Yr1'!D83,'[1]Price List'!$A$5:$A$78,'[1]Price List'!$C$5:$C$78),0)</f>
        <v>#REF!</v>
      </c>
      <c r="K85" s="8"/>
      <c r="L85" s="8"/>
      <c r="M85" s="8"/>
      <c r="N85" s="4"/>
      <c r="O85"/>
      <c r="P85"/>
      <c r="Q85"/>
      <c r="R85"/>
      <c r="S85"/>
      <c r="T85"/>
      <c r="U85"/>
      <c r="V85"/>
      <c r="W85"/>
      <c r="X85"/>
      <c r="Y85"/>
      <c r="Z85"/>
      <c r="AA85"/>
      <c r="AB85"/>
      <c r="AC85"/>
      <c r="AD85"/>
      <c r="AE85"/>
      <c r="AF85"/>
      <c r="AG85"/>
    </row>
    <row r="86" spans="1:33" ht="12.75" hidden="1">
      <c r="A86" s="50" t="s">
        <v>74</v>
      </c>
      <c r="B86" s="54"/>
      <c r="J86" s="8" t="e">
        <f>IF(#REF!&lt;&gt;0,LOOKUP('[1]Tonnage Yr1'!D84,'[1]Price List'!$A$5:$A$78,'[1]Price List'!$C$5:$C$78),0)</f>
        <v>#REF!</v>
      </c>
      <c r="K86" s="8"/>
      <c r="L86" s="8"/>
      <c r="M86" s="8"/>
      <c r="N86" s="4"/>
      <c r="O86"/>
      <c r="P86"/>
      <c r="Q86"/>
      <c r="R86"/>
      <c r="S86"/>
      <c r="T86"/>
      <c r="U86"/>
      <c r="V86"/>
      <c r="W86"/>
      <c r="X86"/>
      <c r="Y86"/>
      <c r="Z86"/>
      <c r="AA86"/>
      <c r="AB86"/>
      <c r="AC86"/>
      <c r="AD86"/>
      <c r="AE86"/>
      <c r="AF86"/>
      <c r="AG86"/>
    </row>
    <row r="87" spans="1:33" ht="12.75" hidden="1">
      <c r="A87" s="50" t="s">
        <v>142</v>
      </c>
      <c r="B87" s="54"/>
      <c r="J87" s="8" t="e">
        <f>IF(#REF!&lt;&gt;0,LOOKUP('[1]Tonnage Yr1'!D85,'[1]Price List'!$A$5:$A$78,'[1]Price List'!$C$5:$C$78),0)</f>
        <v>#REF!</v>
      </c>
      <c r="K87" s="8"/>
      <c r="L87" s="8"/>
      <c r="M87" s="8"/>
      <c r="N87" s="4"/>
      <c r="O87"/>
      <c r="P87"/>
      <c r="Q87"/>
      <c r="R87"/>
      <c r="S87"/>
      <c r="T87"/>
      <c r="U87"/>
      <c r="V87"/>
      <c r="W87"/>
      <c r="X87"/>
      <c r="Y87"/>
      <c r="Z87"/>
      <c r="AA87"/>
      <c r="AB87"/>
      <c r="AC87"/>
      <c r="AD87"/>
      <c r="AE87"/>
      <c r="AF87"/>
      <c r="AG87"/>
    </row>
    <row r="88" spans="1:33" ht="12.75" hidden="1">
      <c r="A88" s="50" t="s">
        <v>143</v>
      </c>
      <c r="B88" s="54"/>
      <c r="J88" s="8" t="e">
        <f>IF(#REF!&lt;&gt;0,LOOKUP('[1]Tonnage Yr1'!D86,'[1]Price List'!$A$5:$A$78,'[1]Price List'!$C$5:$C$78),0)</f>
        <v>#REF!</v>
      </c>
      <c r="K88" s="8"/>
      <c r="L88" s="8"/>
      <c r="M88" s="8"/>
      <c r="N88" s="4"/>
      <c r="O88"/>
      <c r="P88"/>
      <c r="Q88"/>
      <c r="R88"/>
      <c r="S88"/>
      <c r="T88"/>
      <c r="U88"/>
      <c r="V88"/>
      <c r="W88"/>
      <c r="X88"/>
      <c r="Y88"/>
      <c r="Z88"/>
      <c r="AA88"/>
      <c r="AB88"/>
      <c r="AC88"/>
      <c r="AD88"/>
      <c r="AE88"/>
      <c r="AF88"/>
      <c r="AG88"/>
    </row>
    <row r="89" spans="1:33" ht="12.75" hidden="1">
      <c r="A89" s="50" t="s">
        <v>15</v>
      </c>
      <c r="B89" s="54"/>
      <c r="J89" s="8" t="e">
        <f>IF(#REF!&lt;&gt;0,LOOKUP('[1]Tonnage Yr1'!D87,'[1]Price List'!$A$5:$A$78,'[1]Price List'!$C$5:$C$78),0)</f>
        <v>#REF!</v>
      </c>
      <c r="K89" s="8"/>
      <c r="L89" s="8"/>
      <c r="M89" s="8"/>
      <c r="N89" s="4"/>
      <c r="O89"/>
      <c r="P89"/>
      <c r="Q89"/>
      <c r="R89"/>
      <c r="S89"/>
      <c r="T89"/>
      <c r="U89"/>
      <c r="V89"/>
      <c r="W89"/>
      <c r="X89"/>
      <c r="Y89"/>
      <c r="Z89"/>
      <c r="AA89"/>
      <c r="AB89"/>
      <c r="AC89"/>
      <c r="AD89"/>
      <c r="AE89"/>
      <c r="AF89"/>
      <c r="AG89"/>
    </row>
    <row r="90" spans="1:33" ht="12.75" hidden="1">
      <c r="A90" s="50" t="s">
        <v>16</v>
      </c>
      <c r="J90" s="8" t="e">
        <f>IF(#REF!&lt;&gt;0,LOOKUP('[1]Tonnage Yr1'!D88,'[1]Price List'!$A$5:$A$78,'[1]Price List'!$C$5:$C$78),0)</f>
        <v>#REF!</v>
      </c>
      <c r="K90" s="8"/>
      <c r="L90" s="8"/>
      <c r="M90" s="8"/>
      <c r="N90" s="4"/>
      <c r="O90"/>
      <c r="P90"/>
      <c r="Q90"/>
      <c r="R90"/>
      <c r="S90"/>
      <c r="T90"/>
      <c r="U90"/>
      <c r="V90"/>
      <c r="W90"/>
      <c r="X90"/>
      <c r="Y90"/>
      <c r="Z90"/>
      <c r="AA90"/>
      <c r="AB90"/>
      <c r="AC90"/>
      <c r="AD90"/>
      <c r="AE90"/>
      <c r="AF90"/>
      <c r="AG90"/>
    </row>
    <row r="91" spans="1:33" ht="12.75" hidden="1">
      <c r="A91" s="50" t="s">
        <v>17</v>
      </c>
      <c r="J91" s="8" t="e">
        <f>IF(#REF!&lt;&gt;0,LOOKUP('[1]Tonnage Yr1'!D89,'[1]Price List'!$A$5:$A$78,'[1]Price List'!$C$5:$C$78),0)</f>
        <v>#REF!</v>
      </c>
      <c r="K91" s="8"/>
      <c r="L91" s="8"/>
      <c r="M91" s="8"/>
      <c r="N91" s="4"/>
      <c r="O91"/>
      <c r="P91"/>
      <c r="Q91"/>
      <c r="R91"/>
      <c r="S91"/>
      <c r="T91"/>
      <c r="U91"/>
      <c r="V91"/>
      <c r="W91"/>
      <c r="X91"/>
      <c r="Y91"/>
      <c r="Z91"/>
      <c r="AA91"/>
      <c r="AB91"/>
      <c r="AC91"/>
      <c r="AD91"/>
      <c r="AE91"/>
      <c r="AF91"/>
      <c r="AG91"/>
    </row>
    <row r="92" spans="1:33" ht="12.75" hidden="1">
      <c r="A92" s="50" t="s">
        <v>149</v>
      </c>
      <c r="J92" s="8"/>
      <c r="K92" s="8"/>
      <c r="L92" s="8"/>
      <c r="M92" s="8"/>
      <c r="N92" s="4"/>
      <c r="O92"/>
      <c r="P92"/>
      <c r="Q92"/>
      <c r="R92"/>
      <c r="S92"/>
      <c r="T92"/>
      <c r="U92"/>
      <c r="V92"/>
      <c r="W92"/>
      <c r="X92"/>
      <c r="Y92"/>
      <c r="Z92"/>
      <c r="AA92"/>
      <c r="AB92"/>
      <c r="AC92"/>
      <c r="AD92"/>
      <c r="AE92"/>
      <c r="AF92"/>
      <c r="AG92"/>
    </row>
    <row r="93" spans="1:33" ht="12.75" hidden="1">
      <c r="A93" s="50" t="s">
        <v>57</v>
      </c>
      <c r="J93" s="8" t="e">
        <f>IF(#REF!&lt;&gt;0,LOOKUP('[1]Tonnage Yr1'!D91,'[1]Price List'!$A$5:$A$78,'[1]Price List'!$C$5:$C$78),0)</f>
        <v>#REF!</v>
      </c>
      <c r="K93" s="8"/>
      <c r="L93" s="8"/>
      <c r="M93" s="8"/>
      <c r="N93" s="4"/>
      <c r="O93"/>
      <c r="P93"/>
      <c r="Q93"/>
      <c r="R93"/>
      <c r="S93"/>
      <c r="T93"/>
      <c r="U93"/>
      <c r="V93"/>
      <c r="W93"/>
      <c r="X93"/>
      <c r="Y93"/>
      <c r="Z93"/>
      <c r="AA93"/>
      <c r="AB93"/>
      <c r="AC93"/>
      <c r="AD93"/>
      <c r="AE93"/>
      <c r="AF93"/>
      <c r="AG93"/>
    </row>
    <row r="94" spans="1:33" ht="12.75" hidden="1">
      <c r="A94" s="50" t="s">
        <v>18</v>
      </c>
      <c r="J94" s="8" t="e">
        <f>IF(#REF!&lt;&gt;0,LOOKUP('[1]Tonnage Yr1'!D92,'[1]Price List'!$A$5:$A$78,'[1]Price List'!$C$5:$C$78),0)</f>
        <v>#REF!</v>
      </c>
      <c r="K94" s="8"/>
      <c r="L94" s="8"/>
      <c r="M94" s="8"/>
      <c r="N94" s="4"/>
      <c r="O94"/>
      <c r="P94"/>
      <c r="Q94"/>
      <c r="R94"/>
      <c r="S94"/>
      <c r="T94"/>
      <c r="U94"/>
      <c r="V94"/>
      <c r="W94"/>
      <c r="X94"/>
      <c r="Y94"/>
      <c r="Z94"/>
      <c r="AA94"/>
      <c r="AB94"/>
      <c r="AC94"/>
      <c r="AD94"/>
      <c r="AE94"/>
      <c r="AF94"/>
      <c r="AG94"/>
    </row>
    <row r="95" spans="1:33" ht="12.75" hidden="1">
      <c r="A95" s="50" t="s">
        <v>19</v>
      </c>
      <c r="J95" s="8" t="e">
        <f>IF(#REF!&lt;&gt;0,LOOKUP('[1]Tonnage Yr1'!D93,'[1]Price List'!$A$5:$A$78,'[1]Price List'!$C$5:$C$78),0)</f>
        <v>#REF!</v>
      </c>
      <c r="K95" s="8"/>
      <c r="L95" s="8"/>
      <c r="M95" s="8"/>
      <c r="N95" s="4"/>
      <c r="O95"/>
      <c r="P95"/>
      <c r="Q95"/>
      <c r="R95"/>
      <c r="S95"/>
      <c r="T95"/>
      <c r="U95"/>
      <c r="V95"/>
      <c r="W95"/>
      <c r="X95"/>
      <c r="Y95"/>
      <c r="Z95"/>
      <c r="AA95"/>
      <c r="AB95"/>
      <c r="AC95"/>
      <c r="AD95"/>
      <c r="AE95"/>
      <c r="AF95"/>
      <c r="AG95"/>
    </row>
    <row r="96" spans="1:33" ht="12.75" hidden="1">
      <c r="A96" s="50" t="s">
        <v>20</v>
      </c>
      <c r="J96" s="8" t="e">
        <f>IF(#REF!&lt;&gt;0,LOOKUP('[1]Tonnage Yr1'!D94,'[1]Price List'!$A$5:$A$78,'[1]Price List'!$C$5:$C$78),0)</f>
        <v>#REF!</v>
      </c>
      <c r="K96" s="8"/>
      <c r="L96" s="8"/>
      <c r="M96" s="8"/>
      <c r="N96" s="4"/>
      <c r="O96"/>
      <c r="P96"/>
      <c r="Q96"/>
      <c r="R96"/>
      <c r="S96"/>
      <c r="T96"/>
      <c r="U96"/>
      <c r="V96"/>
      <c r="W96"/>
      <c r="X96"/>
      <c r="Y96"/>
      <c r="Z96"/>
      <c r="AA96"/>
      <c r="AB96"/>
      <c r="AC96"/>
      <c r="AD96"/>
      <c r="AE96"/>
      <c r="AF96"/>
      <c r="AG96"/>
    </row>
    <row r="97" spans="1:33" ht="12.75" hidden="1">
      <c r="A97" s="50" t="s">
        <v>21</v>
      </c>
      <c r="J97" s="8" t="e">
        <f>IF(#REF!&lt;&gt;0,LOOKUP('[1]Tonnage Yr1'!D95,'[1]Price List'!$A$5:$A$78,'[1]Price List'!$C$5:$C$78),0)</f>
        <v>#REF!</v>
      </c>
      <c r="K97" s="8"/>
      <c r="L97" s="8"/>
      <c r="M97" s="8"/>
      <c r="N97" s="4"/>
      <c r="O97"/>
      <c r="P97"/>
      <c r="Q97"/>
      <c r="R97"/>
      <c r="S97"/>
      <c r="T97"/>
      <c r="U97"/>
      <c r="V97"/>
      <c r="W97"/>
      <c r="X97"/>
      <c r="Y97"/>
      <c r="Z97"/>
      <c r="AA97"/>
      <c r="AB97"/>
      <c r="AC97"/>
      <c r="AD97"/>
      <c r="AE97"/>
      <c r="AF97"/>
      <c r="AG97"/>
    </row>
    <row r="98" spans="1:33" ht="12.75" hidden="1">
      <c r="A98" s="50" t="s">
        <v>22</v>
      </c>
      <c r="J98" s="8" t="e">
        <f>IF(#REF!&lt;&gt;0,LOOKUP('[1]Tonnage Yr1'!D96,'[1]Price List'!$A$5:$A$78,'[1]Price List'!$C$5:$C$78),0)</f>
        <v>#REF!</v>
      </c>
      <c r="K98" s="8"/>
      <c r="L98" s="8"/>
      <c r="M98" s="8"/>
      <c r="N98" s="4"/>
      <c r="O98"/>
      <c r="P98"/>
      <c r="Q98"/>
      <c r="R98"/>
      <c r="S98"/>
      <c r="T98"/>
      <c r="U98"/>
      <c r="V98"/>
      <c r="W98"/>
      <c r="X98"/>
      <c r="Y98"/>
      <c r="Z98"/>
      <c r="AA98"/>
      <c r="AB98"/>
      <c r="AC98"/>
      <c r="AD98"/>
      <c r="AE98"/>
      <c r="AF98"/>
      <c r="AG98"/>
    </row>
    <row r="99" spans="1:33" ht="12.75" hidden="1">
      <c r="A99" s="50" t="s">
        <v>23</v>
      </c>
      <c r="J99" s="8" t="e">
        <f>IF(#REF!&lt;&gt;0,LOOKUP('[1]Tonnage Yr1'!D97,'[1]Price List'!$A$5:$A$78,'[1]Price List'!$C$5:$C$78),0)</f>
        <v>#REF!</v>
      </c>
      <c r="K99" s="8"/>
      <c r="L99" s="8"/>
      <c r="M99" s="8"/>
      <c r="N99" s="4"/>
      <c r="O99"/>
      <c r="P99"/>
      <c r="Q99"/>
      <c r="R99"/>
      <c r="S99"/>
      <c r="T99"/>
      <c r="U99"/>
      <c r="V99"/>
      <c r="W99"/>
      <c r="X99"/>
      <c r="Y99"/>
      <c r="Z99"/>
      <c r="AA99"/>
      <c r="AB99"/>
      <c r="AC99"/>
      <c r="AD99"/>
      <c r="AE99"/>
      <c r="AF99"/>
      <c r="AG99"/>
    </row>
    <row r="100" spans="1:33" ht="12.75" hidden="1">
      <c r="A100" s="50" t="s">
        <v>24</v>
      </c>
      <c r="J100" s="8" t="e">
        <f>IF(#REF!&lt;&gt;0,LOOKUP('[1]Tonnage Yr1'!D98,'[1]Price List'!$A$5:$A$78,'[1]Price List'!$C$5:$C$78),0)</f>
        <v>#REF!</v>
      </c>
      <c r="K100" s="8"/>
      <c r="L100" s="8"/>
      <c r="M100" s="8"/>
      <c r="N100" s="4"/>
      <c r="O100"/>
      <c r="P100"/>
      <c r="Q100"/>
      <c r="R100"/>
      <c r="S100"/>
      <c r="T100"/>
      <c r="U100"/>
      <c r="V100"/>
      <c r="W100"/>
      <c r="X100"/>
      <c r="Y100"/>
      <c r="Z100"/>
      <c r="AA100"/>
      <c r="AB100"/>
      <c r="AC100"/>
      <c r="AD100"/>
      <c r="AE100"/>
      <c r="AF100"/>
      <c r="AG100"/>
    </row>
    <row r="101" spans="1:33" ht="12.75" hidden="1">
      <c r="A101" s="50" t="s">
        <v>76</v>
      </c>
      <c r="J101" s="8" t="e">
        <f>IF(#REF!&lt;&gt;0,LOOKUP('[1]Tonnage Yr1'!D99,'[1]Price List'!$A$5:$A$78,'[1]Price List'!$C$5:$C$78),0)</f>
        <v>#REF!</v>
      </c>
      <c r="K101" s="8"/>
      <c r="L101" s="8"/>
      <c r="M101" s="8"/>
      <c r="N101" s="4"/>
      <c r="O101"/>
      <c r="P101"/>
      <c r="Q101"/>
      <c r="R101"/>
      <c r="S101"/>
      <c r="T101"/>
      <c r="U101"/>
      <c r="V101"/>
      <c r="W101"/>
      <c r="X101"/>
      <c r="Y101"/>
      <c r="Z101"/>
      <c r="AA101"/>
      <c r="AB101"/>
      <c r="AC101"/>
      <c r="AD101"/>
      <c r="AE101"/>
      <c r="AF101"/>
      <c r="AG101"/>
    </row>
    <row r="102" spans="1:33" ht="12.75" hidden="1">
      <c r="A102" s="50" t="s">
        <v>25</v>
      </c>
      <c r="J102" s="8" t="e">
        <f>IF(#REF!&lt;&gt;0,LOOKUP('[1]Tonnage Yr1'!D100,'[1]Price List'!$A$5:$A$78,'[1]Price List'!$C$5:$C$78),0)</f>
        <v>#REF!</v>
      </c>
      <c r="K102" s="8"/>
      <c r="L102" s="8"/>
      <c r="M102" s="8"/>
      <c r="N102" s="4"/>
      <c r="O102"/>
      <c r="P102"/>
      <c r="Q102"/>
      <c r="R102"/>
      <c r="S102"/>
      <c r="T102"/>
      <c r="U102"/>
      <c r="V102"/>
      <c r="W102"/>
      <c r="X102"/>
      <c r="Y102"/>
      <c r="Z102"/>
      <c r="AA102"/>
      <c r="AB102"/>
      <c r="AC102"/>
      <c r="AD102"/>
      <c r="AE102"/>
      <c r="AF102"/>
      <c r="AG102"/>
    </row>
    <row r="103" spans="1:33" ht="12.75" hidden="1">
      <c r="A103" s="50" t="s">
        <v>55</v>
      </c>
      <c r="J103" s="8" t="e">
        <f>IF(#REF!&lt;&gt;0,LOOKUP('[1]Tonnage Yr1'!D101,'[1]Price List'!$A$5:$A$78,'[1]Price List'!$C$5:$C$78),0)</f>
        <v>#REF!</v>
      </c>
      <c r="K103" s="8"/>
      <c r="L103" s="8"/>
      <c r="M103" s="8"/>
      <c r="N103" s="4"/>
      <c r="O103"/>
      <c r="P103"/>
      <c r="Q103"/>
      <c r="R103"/>
      <c r="S103"/>
      <c r="T103"/>
      <c r="U103"/>
      <c r="V103"/>
      <c r="W103"/>
      <c r="X103"/>
      <c r="Y103"/>
      <c r="Z103"/>
      <c r="AA103"/>
      <c r="AB103"/>
      <c r="AC103"/>
      <c r="AD103"/>
      <c r="AE103"/>
      <c r="AF103"/>
      <c r="AG103"/>
    </row>
    <row r="104" spans="1:33" ht="12.75" hidden="1">
      <c r="A104" s="50" t="s">
        <v>77</v>
      </c>
      <c r="J104" s="8" t="e">
        <f>IF(#REF!&lt;&gt;0,LOOKUP('[1]Tonnage Yr1'!D102,'[1]Price List'!$A$5:$A$78,'[1]Price List'!$C$5:$C$78),0)</f>
        <v>#REF!</v>
      </c>
      <c r="K104" s="8"/>
      <c r="L104" s="8"/>
      <c r="M104" s="8"/>
      <c r="N104" s="4"/>
      <c r="O104"/>
      <c r="P104"/>
      <c r="Q104"/>
      <c r="R104"/>
      <c r="S104"/>
      <c r="T104"/>
      <c r="U104"/>
      <c r="V104"/>
      <c r="W104"/>
      <c r="X104"/>
      <c r="Y104"/>
      <c r="Z104"/>
      <c r="AA104"/>
      <c r="AB104"/>
      <c r="AC104"/>
      <c r="AD104"/>
      <c r="AE104"/>
      <c r="AF104"/>
      <c r="AG104"/>
    </row>
    <row r="105" spans="1:33" ht="12.75" hidden="1">
      <c r="A105" s="50" t="s">
        <v>26</v>
      </c>
      <c r="J105" s="8" t="e">
        <f>IF(#REF!&lt;&gt;0,LOOKUP('[1]Tonnage Yr1'!D103,'[1]Price List'!$A$5:$A$78,'[1]Price List'!$C$5:$C$78),0)</f>
        <v>#REF!</v>
      </c>
      <c r="K105" s="8"/>
      <c r="L105" s="8"/>
      <c r="M105" s="8"/>
      <c r="N105" s="4"/>
      <c r="O105"/>
      <c r="P105"/>
      <c r="Q105"/>
      <c r="R105"/>
      <c r="S105"/>
      <c r="T105"/>
      <c r="U105"/>
      <c r="V105"/>
      <c r="W105"/>
      <c r="X105"/>
      <c r="Y105"/>
      <c r="Z105"/>
      <c r="AA105"/>
      <c r="AB105"/>
      <c r="AC105"/>
      <c r="AD105"/>
      <c r="AE105"/>
      <c r="AF105"/>
      <c r="AG105"/>
    </row>
    <row r="106" spans="1:33" ht="12.75" hidden="1">
      <c r="A106" s="50" t="s">
        <v>78</v>
      </c>
      <c r="J106" s="8" t="e">
        <f>IF(#REF!&lt;&gt;0,LOOKUP('[1]Tonnage Yr1'!D104,'[1]Price List'!$A$5:$A$78,'[1]Price List'!$C$5:$C$78),0)</f>
        <v>#REF!</v>
      </c>
      <c r="K106" s="8"/>
      <c r="L106" s="8"/>
      <c r="M106" s="8"/>
      <c r="N106" s="4"/>
      <c r="O106"/>
      <c r="P106"/>
      <c r="Q106"/>
      <c r="R106"/>
      <c r="S106"/>
      <c r="T106"/>
      <c r="U106"/>
      <c r="V106"/>
      <c r="W106"/>
      <c r="X106"/>
      <c r="Y106"/>
      <c r="Z106"/>
      <c r="AA106"/>
      <c r="AB106"/>
      <c r="AC106"/>
      <c r="AD106"/>
      <c r="AE106"/>
      <c r="AF106"/>
      <c r="AG106"/>
    </row>
    <row r="107" spans="1:33" ht="12.75" hidden="1">
      <c r="A107" s="50" t="s">
        <v>79</v>
      </c>
      <c r="J107" s="8" t="e">
        <f>IF(#REF!&lt;&gt;0,LOOKUP('[1]Tonnage Yr1'!D105,'[1]Price List'!$A$5:$A$78,'[1]Price List'!$C$5:$C$78),0)</f>
        <v>#REF!</v>
      </c>
      <c r="K107" s="8"/>
      <c r="L107" s="8"/>
      <c r="M107" s="8"/>
      <c r="N107" s="4"/>
      <c r="O107"/>
      <c r="P107"/>
      <c r="Q107"/>
      <c r="R107"/>
      <c r="S107"/>
      <c r="T107"/>
      <c r="U107"/>
      <c r="V107"/>
      <c r="W107"/>
      <c r="X107"/>
      <c r="Y107"/>
      <c r="Z107"/>
      <c r="AA107"/>
      <c r="AB107"/>
      <c r="AC107"/>
      <c r="AD107"/>
      <c r="AE107"/>
      <c r="AF107"/>
      <c r="AG107"/>
    </row>
    <row r="108" spans="1:33" ht="12.75" hidden="1">
      <c r="A108" s="50" t="s">
        <v>27</v>
      </c>
      <c r="J108" s="8" t="e">
        <f>IF(#REF!&lt;&gt;0,LOOKUP('[1]Tonnage Yr1'!D106,'[1]Price List'!$A$5:$A$78,'[1]Price List'!$C$5:$C$78),0)</f>
        <v>#REF!</v>
      </c>
      <c r="K108" s="8"/>
      <c r="L108" s="8"/>
      <c r="M108" s="8"/>
      <c r="N108" s="4"/>
      <c r="O108"/>
      <c r="P108"/>
      <c r="Q108"/>
      <c r="R108"/>
      <c r="S108"/>
      <c r="T108"/>
      <c r="U108"/>
      <c r="V108"/>
      <c r="W108"/>
      <c r="X108"/>
      <c r="Y108"/>
      <c r="Z108"/>
      <c r="AA108"/>
      <c r="AB108"/>
      <c r="AC108"/>
      <c r="AD108"/>
      <c r="AE108"/>
      <c r="AF108"/>
      <c r="AG108"/>
    </row>
    <row r="109" spans="1:33" ht="12.75" hidden="1">
      <c r="A109" s="50" t="s">
        <v>30</v>
      </c>
      <c r="J109" s="8" t="e">
        <f>IF(#REF!&lt;&gt;0,LOOKUP('[1]Tonnage Yr1'!D109,'[1]Price List'!$A$5:$A$78,'[1]Price List'!$C$5:$C$78),0)</f>
        <v>#REF!</v>
      </c>
      <c r="K109" s="8"/>
      <c r="L109" s="8"/>
      <c r="M109" s="8"/>
      <c r="N109" s="4"/>
      <c r="O109"/>
      <c r="P109"/>
      <c r="Q109"/>
      <c r="R109"/>
      <c r="S109"/>
      <c r="T109"/>
      <c r="U109"/>
      <c r="V109"/>
      <c r="W109"/>
      <c r="X109"/>
      <c r="Y109"/>
      <c r="Z109"/>
      <c r="AA109"/>
      <c r="AB109"/>
      <c r="AC109"/>
      <c r="AD109"/>
      <c r="AE109"/>
      <c r="AF109"/>
      <c r="AG109"/>
    </row>
    <row r="110" spans="1:33" ht="12.75" hidden="1">
      <c r="A110" s="50" t="s">
        <v>80</v>
      </c>
      <c r="J110" s="8" t="e">
        <f>IF(#REF!&lt;&gt;0,LOOKUP('[1]Tonnage Yr1'!D110,'[1]Price List'!$A$5:$A$78,'[1]Price List'!$C$5:$C$78),0)</f>
        <v>#REF!</v>
      </c>
      <c r="K110" s="8"/>
      <c r="L110" s="8"/>
      <c r="M110" s="8"/>
      <c r="N110" s="4"/>
      <c r="O110"/>
      <c r="P110"/>
      <c r="Q110"/>
      <c r="R110"/>
      <c r="S110"/>
      <c r="T110"/>
      <c r="U110"/>
      <c r="V110"/>
      <c r="W110"/>
      <c r="X110"/>
      <c r="Y110"/>
      <c r="Z110"/>
      <c r="AA110"/>
      <c r="AB110"/>
      <c r="AC110"/>
      <c r="AD110"/>
      <c r="AE110"/>
      <c r="AF110"/>
      <c r="AG110"/>
    </row>
    <row r="111" spans="1:33" ht="12.75" hidden="1">
      <c r="A111" s="50" t="s">
        <v>56</v>
      </c>
      <c r="J111" s="8" t="e">
        <f>IF(#REF!&lt;&gt;0,LOOKUP('[1]Tonnage Yr1'!D111,'[1]Price List'!$A$5:$A$78,'[1]Price List'!$C$5:$C$78),0)</f>
        <v>#REF!</v>
      </c>
      <c r="K111" s="8"/>
      <c r="L111" s="8"/>
      <c r="M111" s="8"/>
      <c r="N111" s="4"/>
      <c r="O111"/>
      <c r="P111"/>
      <c r="Q111"/>
      <c r="R111"/>
      <c r="S111"/>
      <c r="T111"/>
      <c r="U111"/>
      <c r="V111"/>
      <c r="W111"/>
      <c r="X111"/>
      <c r="Y111"/>
      <c r="Z111"/>
      <c r="AA111"/>
      <c r="AB111"/>
      <c r="AC111"/>
      <c r="AD111"/>
      <c r="AE111"/>
      <c r="AF111"/>
      <c r="AG111"/>
    </row>
    <row r="112" spans="1:33" ht="12.75" hidden="1">
      <c r="A112" s="50" t="s">
        <v>31</v>
      </c>
      <c r="J112" s="8" t="e">
        <f>IF(#REF!&lt;&gt;0,LOOKUP('[1]Tonnage Yr1'!D112,'[1]Price List'!$A$5:$A$78,'[1]Price List'!$C$5:$C$78),0)</f>
        <v>#REF!</v>
      </c>
      <c r="K112" s="8"/>
      <c r="L112" s="8"/>
      <c r="M112" s="8"/>
      <c r="N112" s="4"/>
      <c r="O112"/>
      <c r="P112"/>
      <c r="Q112"/>
      <c r="R112"/>
      <c r="S112"/>
      <c r="T112"/>
      <c r="U112"/>
      <c r="V112"/>
      <c r="W112"/>
      <c r="X112"/>
      <c r="Y112"/>
      <c r="Z112"/>
      <c r="AA112"/>
      <c r="AB112"/>
      <c r="AC112"/>
      <c r="AD112"/>
      <c r="AE112"/>
      <c r="AF112"/>
      <c r="AG112"/>
    </row>
    <row r="113" spans="1:33" ht="12.75" hidden="1">
      <c r="A113" s="50" t="s">
        <v>32</v>
      </c>
      <c r="J113" s="8" t="e">
        <f>IF(#REF!&lt;&gt;0,LOOKUP('[1]Tonnage Yr1'!D113,'[1]Price List'!$A$5:$A$78,'[1]Price List'!$C$5:$C$78),0)</f>
        <v>#REF!</v>
      </c>
      <c r="K113" s="8"/>
      <c r="L113" s="8"/>
      <c r="M113" s="8"/>
      <c r="N113" s="4"/>
      <c r="O113"/>
      <c r="P113"/>
      <c r="Q113"/>
      <c r="R113"/>
      <c r="S113"/>
      <c r="T113"/>
      <c r="U113"/>
      <c r="V113"/>
      <c r="W113"/>
      <c r="X113"/>
      <c r="Y113"/>
      <c r="Z113"/>
      <c r="AA113"/>
      <c r="AB113"/>
      <c r="AC113"/>
      <c r="AD113"/>
      <c r="AE113"/>
      <c r="AF113"/>
      <c r="AG113"/>
    </row>
    <row r="114" spans="1:33" ht="12.75" hidden="1">
      <c r="A114" s="50" t="s">
        <v>33</v>
      </c>
      <c r="J114" s="8" t="e">
        <f>IF(#REF!&lt;&gt;0,LOOKUP('[1]Tonnage Yr1'!D114,'[1]Price List'!$A$5:$A$78,'[1]Price List'!$C$5:$C$78),0)</f>
        <v>#REF!</v>
      </c>
      <c r="K114" s="8"/>
      <c r="L114" s="8"/>
      <c r="M114" s="8"/>
      <c r="N114" s="4"/>
      <c r="O114"/>
      <c r="P114"/>
      <c r="Q114"/>
      <c r="R114"/>
      <c r="S114"/>
      <c r="T114"/>
      <c r="U114"/>
      <c r="V114"/>
      <c r="W114"/>
      <c r="X114"/>
      <c r="Y114"/>
      <c r="Z114"/>
      <c r="AA114"/>
      <c r="AB114"/>
      <c r="AC114"/>
      <c r="AD114"/>
      <c r="AE114"/>
      <c r="AF114"/>
      <c r="AG114"/>
    </row>
    <row r="115" spans="1:33" ht="12.75" hidden="1">
      <c r="A115" s="50" t="s">
        <v>34</v>
      </c>
      <c r="J115" s="8" t="e">
        <f>IF(#REF!&lt;&gt;0,LOOKUP('[1]Tonnage Yr1'!D115,'[1]Price List'!$A$5:$A$78,'[1]Price List'!$C$5:$C$78),0)</f>
        <v>#REF!</v>
      </c>
      <c r="K115" s="8"/>
      <c r="L115" s="8"/>
      <c r="M115" s="8"/>
      <c r="N115" s="4"/>
      <c r="O115"/>
      <c r="P115"/>
      <c r="Q115"/>
      <c r="R115"/>
      <c r="S115"/>
      <c r="T115"/>
      <c r="U115"/>
      <c r="V115"/>
      <c r="W115"/>
      <c r="X115"/>
      <c r="Y115"/>
      <c r="Z115"/>
      <c r="AA115"/>
      <c r="AB115"/>
      <c r="AC115"/>
      <c r="AD115"/>
      <c r="AE115"/>
      <c r="AF115"/>
      <c r="AG115"/>
    </row>
    <row r="116" spans="1:33" ht="12.75" hidden="1">
      <c r="A116" s="50" t="s">
        <v>35</v>
      </c>
      <c r="J116" s="8" t="e">
        <f>IF(#REF!&lt;&gt;0,LOOKUP('[1]Tonnage Yr1'!D116,'[1]Price List'!$A$5:$A$78,'[1]Price List'!$C$5:$C$78),0)</f>
        <v>#REF!</v>
      </c>
      <c r="K116" s="8"/>
      <c r="L116" s="8"/>
      <c r="M116" s="8"/>
      <c r="N116" s="4"/>
      <c r="O116"/>
      <c r="P116"/>
      <c r="Q116"/>
      <c r="R116"/>
      <c r="S116"/>
      <c r="T116"/>
      <c r="U116"/>
      <c r="V116"/>
      <c r="W116"/>
      <c r="X116"/>
      <c r="Y116"/>
      <c r="Z116"/>
      <c r="AA116"/>
      <c r="AB116"/>
      <c r="AC116"/>
      <c r="AD116"/>
      <c r="AE116"/>
      <c r="AF116"/>
      <c r="AG116"/>
    </row>
    <row r="117" spans="1:33" ht="12.75" hidden="1">
      <c r="A117" s="50" t="s">
        <v>81</v>
      </c>
      <c r="J117" s="8" t="e">
        <f>IF(#REF!&lt;&gt;0,LOOKUP('[1]Tonnage Yr1'!D117,'[1]Price List'!$A$5:$A$78,'[1]Price List'!$C$5:$C$78),0)</f>
        <v>#REF!</v>
      </c>
      <c r="K117" s="8"/>
      <c r="L117" s="8"/>
      <c r="M117" s="8"/>
      <c r="N117" s="4"/>
      <c r="O117"/>
      <c r="P117"/>
      <c r="Q117"/>
      <c r="R117"/>
      <c r="S117"/>
      <c r="T117"/>
      <c r="U117"/>
      <c r="V117"/>
      <c r="W117"/>
      <c r="X117"/>
      <c r="Y117"/>
      <c r="Z117"/>
      <c r="AA117"/>
      <c r="AB117"/>
      <c r="AC117"/>
      <c r="AD117"/>
      <c r="AE117"/>
      <c r="AF117"/>
      <c r="AG117"/>
    </row>
    <row r="118" spans="1:33" ht="12.75" hidden="1">
      <c r="A118" s="50" t="s">
        <v>36</v>
      </c>
      <c r="J118" s="8" t="e">
        <f>IF(#REF!&lt;&gt;0,LOOKUP('[1]Tonnage Yr1'!D118,'[1]Price List'!$A$5:$A$78,'[1]Price List'!$C$5:$C$78),0)</f>
        <v>#REF!</v>
      </c>
      <c r="K118" s="8"/>
      <c r="L118" s="8"/>
      <c r="M118" s="8"/>
      <c r="N118" s="4"/>
      <c r="O118"/>
      <c r="P118"/>
      <c r="Q118"/>
      <c r="R118"/>
      <c r="S118"/>
      <c r="T118"/>
      <c r="U118"/>
      <c r="V118"/>
      <c r="W118"/>
      <c r="X118"/>
      <c r="Y118"/>
      <c r="Z118"/>
      <c r="AA118"/>
      <c r="AB118"/>
      <c r="AC118"/>
      <c r="AD118"/>
      <c r="AE118"/>
      <c r="AF118"/>
      <c r="AG118"/>
    </row>
    <row r="119" spans="1:33" ht="12.75" hidden="1">
      <c r="A119" s="50" t="s">
        <v>82</v>
      </c>
      <c r="J119" s="8" t="e">
        <f>IF(#REF!&lt;&gt;0,LOOKUP('[1]Tonnage Yr1'!D119,'[1]Price List'!$A$5:$A$78,'[1]Price List'!$C$5:$C$78),0)</f>
        <v>#REF!</v>
      </c>
      <c r="K119" s="8"/>
      <c r="L119" s="8"/>
      <c r="M119" s="8"/>
      <c r="N119" s="4"/>
      <c r="O119"/>
      <c r="P119"/>
      <c r="Q119"/>
      <c r="R119"/>
      <c r="S119"/>
      <c r="T119"/>
      <c r="U119"/>
      <c r="V119"/>
      <c r="W119"/>
      <c r="X119"/>
      <c r="Y119"/>
      <c r="Z119"/>
      <c r="AA119"/>
      <c r="AB119"/>
      <c r="AC119"/>
      <c r="AD119"/>
      <c r="AE119"/>
      <c r="AF119"/>
      <c r="AG119"/>
    </row>
    <row r="120" spans="1:33" ht="12.75" hidden="1">
      <c r="A120" s="50" t="s">
        <v>83</v>
      </c>
      <c r="J120" s="8" t="e">
        <f>IF(#REF!&lt;&gt;0,LOOKUP('[1]Tonnage Yr1'!D120,'[1]Price List'!$A$5:$A$78,'[1]Price List'!$C$5:$C$78),0)</f>
        <v>#REF!</v>
      </c>
      <c r="K120" s="8"/>
      <c r="L120" s="8"/>
      <c r="M120" s="8"/>
      <c r="N120" s="4"/>
      <c r="O120"/>
      <c r="P120"/>
      <c r="Q120"/>
      <c r="R120"/>
      <c r="S120"/>
      <c r="T120"/>
      <c r="U120"/>
      <c r="V120"/>
      <c r="W120"/>
      <c r="X120"/>
      <c r="Y120"/>
      <c r="Z120"/>
      <c r="AA120"/>
      <c r="AB120"/>
      <c r="AC120"/>
      <c r="AD120"/>
      <c r="AE120"/>
      <c r="AF120"/>
      <c r="AG120"/>
    </row>
    <row r="121" spans="1:33" ht="12.75" hidden="1">
      <c r="A121" s="50" t="s">
        <v>84</v>
      </c>
      <c r="J121" s="8" t="e">
        <f>IF(#REF!&lt;&gt;0,LOOKUP('[1]Tonnage Yr1'!D121,'[1]Price List'!$A$5:$A$78,'[1]Price List'!$C$5:$C$78),0)</f>
        <v>#REF!</v>
      </c>
      <c r="K121" s="8"/>
      <c r="L121" s="8"/>
      <c r="M121" s="8"/>
      <c r="N121" s="4"/>
      <c r="O121"/>
      <c r="P121"/>
      <c r="Q121"/>
      <c r="R121"/>
      <c r="S121"/>
      <c r="T121"/>
      <c r="U121"/>
      <c r="V121"/>
      <c r="W121"/>
      <c r="X121"/>
      <c r="Y121"/>
      <c r="Z121"/>
      <c r="AA121"/>
      <c r="AB121"/>
      <c r="AC121"/>
      <c r="AD121"/>
      <c r="AE121"/>
      <c r="AF121"/>
      <c r="AG121"/>
    </row>
    <row r="122" spans="1:33" ht="12.75" hidden="1">
      <c r="A122" s="50" t="s">
        <v>85</v>
      </c>
      <c r="J122" s="8" t="e">
        <f>IF(#REF!&lt;&gt;0,LOOKUP('[1]Tonnage Yr1'!D122,'[1]Price List'!$A$5:$A$78,'[1]Price List'!$C$5:$C$78),0)</f>
        <v>#REF!</v>
      </c>
      <c r="K122" s="8"/>
      <c r="L122" s="8"/>
      <c r="M122" s="8"/>
      <c r="N122" s="4"/>
      <c r="O122"/>
      <c r="P122"/>
      <c r="Q122"/>
      <c r="R122"/>
      <c r="S122"/>
      <c r="T122"/>
      <c r="U122"/>
      <c r="V122"/>
      <c r="W122"/>
      <c r="X122"/>
      <c r="Y122"/>
      <c r="Z122"/>
      <c r="AA122"/>
      <c r="AB122"/>
      <c r="AC122"/>
      <c r="AD122"/>
      <c r="AE122"/>
      <c r="AF122"/>
      <c r="AG122"/>
    </row>
    <row r="123" spans="1:33" ht="12.75" hidden="1">
      <c r="A123" s="50" t="s">
        <v>86</v>
      </c>
      <c r="J123" s="8" t="e">
        <f>IF(#REF!&lt;&gt;0,LOOKUP('[1]Tonnage Yr1'!D123,'[1]Price List'!$A$5:$A$78,'[1]Price List'!$C$5:$C$78),0)</f>
        <v>#REF!</v>
      </c>
      <c r="K123" s="8"/>
      <c r="L123" s="8"/>
      <c r="M123" s="8"/>
      <c r="N123" s="4"/>
      <c r="O123"/>
      <c r="P123"/>
      <c r="Q123"/>
      <c r="R123"/>
      <c r="S123"/>
      <c r="T123"/>
      <c r="U123"/>
      <c r="V123"/>
      <c r="W123"/>
      <c r="X123"/>
      <c r="Y123"/>
      <c r="Z123"/>
      <c r="AA123"/>
      <c r="AB123"/>
      <c r="AC123"/>
      <c r="AD123"/>
      <c r="AE123"/>
      <c r="AF123"/>
      <c r="AG123"/>
    </row>
    <row r="124" spans="1:33" ht="12.75" hidden="1">
      <c r="A124" s="50" t="s">
        <v>87</v>
      </c>
      <c r="J124" s="8" t="e">
        <f>IF(#REF!&lt;&gt;0,LOOKUP('[1]Tonnage Yr1'!D124,'[1]Price List'!$A$5:$A$78,'[1]Price List'!$C$5:$C$78),0)</f>
        <v>#REF!</v>
      </c>
      <c r="K124" s="8"/>
      <c r="L124" s="8"/>
      <c r="M124" s="8"/>
      <c r="N124" s="4"/>
      <c r="O124"/>
      <c r="P124"/>
      <c r="Q124"/>
      <c r="R124"/>
      <c r="S124"/>
      <c r="T124"/>
      <c r="U124"/>
      <c r="V124"/>
      <c r="W124"/>
      <c r="X124"/>
      <c r="Y124"/>
      <c r="Z124"/>
      <c r="AA124"/>
      <c r="AB124"/>
      <c r="AC124"/>
      <c r="AD124"/>
      <c r="AE124"/>
      <c r="AF124"/>
      <c r="AG124"/>
    </row>
    <row r="125" spans="1:33" ht="12.75" hidden="1">
      <c r="A125" s="50" t="s">
        <v>88</v>
      </c>
      <c r="J125" s="8" t="e">
        <f>IF(#REF!&lt;&gt;0,LOOKUP('[1]Tonnage Yr1'!D125,'[1]Price List'!$A$5:$A$78,'[1]Price List'!$C$5:$C$78),0)</f>
        <v>#REF!</v>
      </c>
      <c r="K125" s="8"/>
      <c r="L125" s="8"/>
      <c r="M125" s="8"/>
      <c r="N125" s="4"/>
      <c r="O125"/>
      <c r="P125"/>
      <c r="Q125"/>
      <c r="R125"/>
      <c r="S125"/>
      <c r="T125"/>
      <c r="U125"/>
      <c r="V125"/>
      <c r="W125"/>
      <c r="X125"/>
      <c r="Y125"/>
      <c r="Z125"/>
      <c r="AA125"/>
      <c r="AB125"/>
      <c r="AC125"/>
      <c r="AD125"/>
      <c r="AE125"/>
      <c r="AF125"/>
      <c r="AG125"/>
    </row>
    <row r="126" spans="1:33" ht="12.75" hidden="1">
      <c r="A126" s="50" t="s">
        <v>89</v>
      </c>
      <c r="J126" s="8" t="e">
        <f>IF(#REF!&lt;&gt;0,LOOKUP('[1]Tonnage Yr1'!D126,'[1]Price List'!$A$5:$A$78,'[1]Price List'!$C$5:$C$78),0)</f>
        <v>#REF!</v>
      </c>
      <c r="K126" s="8"/>
      <c r="L126" s="8"/>
      <c r="M126" s="8"/>
      <c r="N126" s="4"/>
      <c r="O126"/>
      <c r="P126"/>
      <c r="Q126"/>
      <c r="R126"/>
      <c r="S126"/>
      <c r="T126"/>
      <c r="U126"/>
      <c r="V126"/>
      <c r="W126"/>
      <c r="X126"/>
      <c r="Y126"/>
      <c r="Z126"/>
      <c r="AA126"/>
      <c r="AB126"/>
      <c r="AC126"/>
      <c r="AD126"/>
      <c r="AE126"/>
      <c r="AF126"/>
      <c r="AG126"/>
    </row>
    <row r="127" spans="1:33" ht="12.75" hidden="1">
      <c r="A127" s="50" t="s">
        <v>150</v>
      </c>
      <c r="J127" s="8"/>
      <c r="K127" s="8"/>
      <c r="L127" s="8"/>
      <c r="M127" s="8"/>
      <c r="N127" s="4"/>
      <c r="O127"/>
      <c r="P127"/>
      <c r="Q127"/>
      <c r="R127"/>
      <c r="S127"/>
      <c r="T127"/>
      <c r="U127"/>
      <c r="V127"/>
      <c r="W127"/>
      <c r="X127"/>
      <c r="Y127"/>
      <c r="Z127"/>
      <c r="AA127"/>
      <c r="AB127"/>
      <c r="AC127"/>
      <c r="AD127"/>
      <c r="AE127"/>
      <c r="AF127"/>
      <c r="AG127"/>
    </row>
    <row r="128" spans="1:33" ht="12.75" hidden="1">
      <c r="A128" s="50" t="s">
        <v>141</v>
      </c>
      <c r="J128" s="8" t="e">
        <f>IF(#REF!&lt;&gt;0,LOOKUP('[1]Tonnage Yr1'!D127,'[1]Price List'!$A$5:$A$78,'[1]Price List'!$C$5:$C$78),0)</f>
        <v>#REF!</v>
      </c>
      <c r="K128" s="8"/>
      <c r="L128" s="8"/>
      <c r="M128" s="8"/>
      <c r="N128" s="4"/>
      <c r="O128"/>
      <c r="P128"/>
      <c r="Q128"/>
      <c r="R128"/>
      <c r="S128"/>
      <c r="T128"/>
      <c r="U128"/>
      <c r="V128"/>
      <c r="W128"/>
      <c r="X128"/>
      <c r="Y128"/>
      <c r="Z128"/>
      <c r="AA128"/>
      <c r="AB128"/>
      <c r="AC128"/>
      <c r="AD128"/>
      <c r="AE128"/>
      <c r="AF128"/>
      <c r="AG128"/>
    </row>
    <row r="129" spans="1:33" ht="12.75" hidden="1">
      <c r="A129" s="50" t="s">
        <v>151</v>
      </c>
      <c r="J129" s="8"/>
      <c r="K129" s="8"/>
      <c r="L129" s="8"/>
      <c r="M129" s="8"/>
      <c r="N129" s="4"/>
      <c r="O129"/>
      <c r="P129"/>
      <c r="Q129"/>
      <c r="R129"/>
      <c r="S129"/>
      <c r="T129"/>
      <c r="U129"/>
      <c r="V129"/>
      <c r="W129"/>
      <c r="X129"/>
      <c r="Y129"/>
      <c r="Z129"/>
      <c r="AA129"/>
      <c r="AB129"/>
      <c r="AC129"/>
      <c r="AD129"/>
      <c r="AE129"/>
      <c r="AF129"/>
      <c r="AG129"/>
    </row>
    <row r="130" spans="1:33" ht="12.75" hidden="1">
      <c r="A130" s="50" t="s">
        <v>90</v>
      </c>
      <c r="J130" s="8" t="e">
        <f>IF(#REF!&lt;&gt;0,LOOKUP('[1]Tonnage Yr1'!D128,'[1]Price List'!$A$5:$A$78,'[1]Price List'!$C$5:$C$78),0)</f>
        <v>#REF!</v>
      </c>
      <c r="K130" s="8"/>
      <c r="L130" s="8"/>
      <c r="M130" s="8"/>
      <c r="N130" s="4"/>
      <c r="O130"/>
      <c r="P130"/>
      <c r="Q130"/>
      <c r="R130"/>
      <c r="S130"/>
      <c r="T130"/>
      <c r="U130"/>
      <c r="V130"/>
      <c r="W130"/>
      <c r="X130"/>
      <c r="Y130"/>
      <c r="Z130"/>
      <c r="AA130"/>
      <c r="AB130"/>
      <c r="AC130"/>
      <c r="AD130"/>
      <c r="AE130"/>
      <c r="AF130"/>
      <c r="AG130"/>
    </row>
    <row r="131" spans="1:33" ht="12.75" hidden="1">
      <c r="A131" s="50" t="s">
        <v>91</v>
      </c>
      <c r="J131" s="8" t="e">
        <f>IF(#REF!&lt;&gt;0,LOOKUP('[1]Tonnage Yr1'!D129,'[1]Price List'!$A$5:$A$78,'[1]Price List'!$C$5:$C$78),0)</f>
        <v>#REF!</v>
      </c>
      <c r="K131" s="8"/>
      <c r="L131" s="8"/>
      <c r="M131" s="8"/>
      <c r="N131" s="4"/>
      <c r="O131"/>
      <c r="P131"/>
      <c r="Q131"/>
      <c r="R131"/>
      <c r="S131"/>
      <c r="T131"/>
      <c r="U131"/>
      <c r="V131"/>
      <c r="W131"/>
      <c r="X131"/>
      <c r="Y131"/>
      <c r="Z131"/>
      <c r="AA131"/>
      <c r="AB131"/>
      <c r="AC131"/>
      <c r="AD131"/>
      <c r="AE131"/>
      <c r="AF131"/>
      <c r="AG131"/>
    </row>
    <row r="132" spans="1:33" ht="12.75" hidden="1">
      <c r="A132" s="50" t="s">
        <v>152</v>
      </c>
      <c r="J132" s="8"/>
      <c r="K132" s="8"/>
      <c r="L132" s="8"/>
      <c r="M132" s="8"/>
      <c r="N132" s="4"/>
      <c r="O132"/>
      <c r="P132"/>
      <c r="Q132"/>
      <c r="R132"/>
      <c r="S132"/>
      <c r="T132"/>
      <c r="U132"/>
      <c r="V132"/>
      <c r="W132"/>
      <c r="X132"/>
      <c r="Y132"/>
      <c r="Z132"/>
      <c r="AA132"/>
      <c r="AB132"/>
      <c r="AC132"/>
      <c r="AD132"/>
      <c r="AE132"/>
      <c r="AF132"/>
      <c r="AG132"/>
    </row>
    <row r="133" spans="1:33" ht="12.75" hidden="1">
      <c r="A133" s="50" t="s">
        <v>92</v>
      </c>
      <c r="J133" s="8" t="e">
        <f>IF(#REF!&lt;&gt;0,LOOKUP('[1]Tonnage Yr1'!D130,'[1]Price List'!$A$5:$A$78,'[1]Price List'!$C$5:$C$78),0)</f>
        <v>#REF!</v>
      </c>
      <c r="K133" s="8"/>
      <c r="L133" s="8"/>
      <c r="M133" s="8"/>
      <c r="N133" s="4"/>
      <c r="O133"/>
      <c r="P133"/>
      <c r="Q133"/>
      <c r="R133"/>
      <c r="S133"/>
      <c r="T133"/>
      <c r="U133"/>
      <c r="V133"/>
      <c r="W133"/>
      <c r="X133"/>
      <c r="Y133"/>
      <c r="Z133"/>
      <c r="AA133"/>
      <c r="AB133"/>
      <c r="AC133"/>
      <c r="AD133"/>
      <c r="AE133"/>
      <c r="AF133"/>
      <c r="AG133"/>
    </row>
    <row r="134" spans="1:33" ht="12.75" hidden="1">
      <c r="A134" s="50" t="s">
        <v>93</v>
      </c>
      <c r="J134" s="8" t="e">
        <f>IF(#REF!&lt;&gt;0,LOOKUP('[1]Tonnage Yr1'!D131,'[1]Price List'!$A$5:$A$78,'[1]Price List'!$C$5:$C$78),0)</f>
        <v>#REF!</v>
      </c>
      <c r="K134" s="8"/>
      <c r="L134" s="8"/>
      <c r="M134" s="8"/>
      <c r="N134" s="4"/>
      <c r="O134"/>
      <c r="P134"/>
      <c r="Q134"/>
      <c r="R134"/>
      <c r="S134"/>
      <c r="T134"/>
      <c r="U134"/>
      <c r="V134"/>
      <c r="W134"/>
      <c r="X134"/>
      <c r="Y134"/>
      <c r="Z134"/>
      <c r="AA134"/>
      <c r="AB134"/>
      <c r="AC134"/>
      <c r="AD134"/>
      <c r="AE134"/>
      <c r="AF134"/>
      <c r="AG134"/>
    </row>
    <row r="135" spans="1:33" ht="12.75" hidden="1">
      <c r="A135" s="50" t="s">
        <v>94</v>
      </c>
      <c r="J135" s="8" t="e">
        <f>IF(#REF!&lt;&gt;0,LOOKUP('[1]Tonnage Yr1'!D132,'[1]Price List'!$A$5:$A$78,'[1]Price List'!$C$5:$C$78),0)</f>
        <v>#REF!</v>
      </c>
      <c r="K135" s="8"/>
      <c r="L135" s="8"/>
      <c r="M135" s="8"/>
      <c r="N135" s="4"/>
      <c r="O135"/>
      <c r="P135"/>
      <c r="Q135"/>
      <c r="R135"/>
      <c r="S135"/>
      <c r="T135"/>
      <c r="U135"/>
      <c r="V135"/>
      <c r="W135"/>
      <c r="X135"/>
      <c r="Y135"/>
      <c r="Z135"/>
      <c r="AA135"/>
      <c r="AB135"/>
      <c r="AC135"/>
      <c r="AD135"/>
      <c r="AE135"/>
      <c r="AF135"/>
      <c r="AG135"/>
    </row>
    <row r="136" spans="1:33" ht="12.75" hidden="1">
      <c r="A136" s="50" t="s">
        <v>96</v>
      </c>
      <c r="J136" s="8" t="e">
        <f>IF(#REF!&lt;&gt;0,LOOKUP('[1]Tonnage Yr1'!D134,'[1]Price List'!$A$5:$A$78,'[1]Price List'!$C$5:$C$78),0)</f>
        <v>#REF!</v>
      </c>
      <c r="K136" s="8"/>
      <c r="L136" s="8"/>
      <c r="M136" s="8"/>
      <c r="N136" s="4"/>
      <c r="O136"/>
      <c r="P136"/>
      <c r="Q136"/>
      <c r="R136"/>
      <c r="S136"/>
      <c r="T136"/>
      <c r="U136"/>
      <c r="V136"/>
      <c r="W136"/>
      <c r="X136"/>
      <c r="Y136"/>
      <c r="Z136"/>
      <c r="AA136"/>
      <c r="AB136"/>
      <c r="AC136"/>
      <c r="AD136"/>
      <c r="AE136"/>
      <c r="AF136"/>
      <c r="AG136"/>
    </row>
    <row r="137" spans="1:33" ht="12.75" hidden="1">
      <c r="A137" s="50" t="s">
        <v>140</v>
      </c>
      <c r="J137" s="8" t="e">
        <f>IF(#REF!&lt;&gt;0,LOOKUP('[1]Tonnage Yr1'!D135,'[1]Price List'!$A$5:$A$78,'[1]Price List'!$C$5:$C$78),0)</f>
        <v>#REF!</v>
      </c>
      <c r="K137" s="8"/>
      <c r="L137" s="8"/>
      <c r="M137" s="8"/>
      <c r="N137" s="4"/>
      <c r="O137"/>
      <c r="P137"/>
      <c r="Q137"/>
      <c r="R137"/>
      <c r="S137"/>
      <c r="T137"/>
      <c r="U137"/>
      <c r="V137"/>
      <c r="W137"/>
      <c r="X137"/>
      <c r="Y137"/>
      <c r="Z137"/>
      <c r="AA137"/>
      <c r="AB137"/>
      <c r="AC137"/>
      <c r="AD137"/>
      <c r="AE137"/>
      <c r="AF137"/>
      <c r="AG137"/>
    </row>
    <row r="138" spans="1:33" ht="12.75" hidden="1">
      <c r="A138" s="50"/>
      <c r="J138" s="8"/>
      <c r="K138" s="8"/>
      <c r="L138" s="8"/>
      <c r="M138" s="8"/>
      <c r="N138" s="4"/>
      <c r="O138"/>
      <c r="P138"/>
      <c r="Q138"/>
      <c r="R138"/>
      <c r="S138"/>
      <c r="T138"/>
      <c r="U138"/>
      <c r="V138"/>
      <c r="W138"/>
      <c r="X138"/>
      <c r="Y138"/>
      <c r="Z138"/>
      <c r="AA138"/>
      <c r="AB138"/>
      <c r="AC138"/>
      <c r="AD138"/>
      <c r="AE138"/>
      <c r="AF138"/>
      <c r="AG138"/>
    </row>
    <row r="139" spans="1:33" ht="12.75" hidden="1">
      <c r="A139" s="50"/>
      <c r="J139" s="8"/>
      <c r="K139" s="8"/>
      <c r="L139" s="8"/>
      <c r="M139" s="8"/>
      <c r="N139" s="4"/>
      <c r="O139"/>
      <c r="P139"/>
      <c r="Q139"/>
      <c r="R139"/>
      <c r="S139"/>
      <c r="T139"/>
      <c r="U139"/>
      <c r="V139"/>
      <c r="W139"/>
      <c r="X139"/>
      <c r="Y139"/>
      <c r="Z139"/>
      <c r="AA139"/>
      <c r="AB139"/>
      <c r="AC139"/>
      <c r="AD139"/>
      <c r="AE139"/>
      <c r="AF139"/>
      <c r="AG139"/>
    </row>
    <row r="140" spans="1:33" ht="12.75" hidden="1">
      <c r="A140" s="50"/>
      <c r="J140" s="8"/>
      <c r="K140" s="8"/>
      <c r="L140" s="8"/>
      <c r="M140" s="8"/>
      <c r="N140" s="4"/>
      <c r="O140"/>
      <c r="P140"/>
      <c r="Q140"/>
      <c r="R140"/>
      <c r="S140"/>
      <c r="T140"/>
      <c r="U140"/>
      <c r="V140"/>
      <c r="W140"/>
      <c r="X140"/>
      <c r="Y140"/>
      <c r="Z140"/>
      <c r="AA140"/>
      <c r="AB140"/>
      <c r="AC140"/>
      <c r="AD140"/>
      <c r="AE140"/>
      <c r="AF140"/>
      <c r="AG140"/>
    </row>
    <row r="141" spans="1:33" ht="12.75" hidden="1">
      <c r="A141" s="50"/>
      <c r="J141" s="8"/>
      <c r="K141" s="8"/>
      <c r="L141" s="8"/>
      <c r="M141" s="8"/>
      <c r="N141" s="4"/>
      <c r="O141"/>
      <c r="P141"/>
      <c r="Q141"/>
      <c r="R141"/>
      <c r="S141"/>
      <c r="T141"/>
      <c r="U141"/>
      <c r="V141"/>
      <c r="W141"/>
      <c r="X141"/>
      <c r="Y141"/>
      <c r="Z141"/>
      <c r="AA141"/>
      <c r="AB141"/>
      <c r="AC141"/>
      <c r="AD141"/>
      <c r="AE141"/>
      <c r="AF141"/>
      <c r="AG141"/>
    </row>
    <row r="142" s="144" customFormat="1" ht="12.75" hidden="1">
      <c r="A142" s="146"/>
    </row>
    <row r="143" s="144" customFormat="1" ht="12.75" hidden="1">
      <c r="A143" s="146"/>
    </row>
    <row r="144" s="144" customFormat="1" ht="12.75" hidden="1">
      <c r="A144" s="146"/>
    </row>
    <row r="145" s="144" customFormat="1" ht="12.75" hidden="1">
      <c r="A145" s="146"/>
    </row>
    <row r="146" s="144" customFormat="1" ht="12.75" hidden="1">
      <c r="A146" s="146"/>
    </row>
    <row r="147" s="144" customFormat="1" ht="12.75" hidden="1">
      <c r="A147" s="146"/>
    </row>
    <row r="148" s="144" customFormat="1" ht="12.75" hidden="1">
      <c r="A148" s="146"/>
    </row>
    <row r="149" s="144" customFormat="1" ht="12.75" hidden="1">
      <c r="A149" s="146"/>
    </row>
    <row r="150" s="144" customFormat="1" ht="12.75" hidden="1">
      <c r="A150" s="146"/>
    </row>
    <row r="151" s="144" customFormat="1" ht="12.75" hidden="1">
      <c r="A151" s="146"/>
    </row>
    <row r="152" s="144" customFormat="1" ht="12.75" hidden="1">
      <c r="A152" s="146"/>
    </row>
    <row r="153" s="144" customFormat="1" ht="12.75" hidden="1">
      <c r="A153" s="146"/>
    </row>
    <row r="154" s="144" customFormat="1" ht="12.75" hidden="1">
      <c r="A154" s="146"/>
    </row>
    <row r="155" s="144" customFormat="1" ht="12.75" hidden="1">
      <c r="A155" s="146"/>
    </row>
    <row r="156" s="144" customFormat="1" ht="12.75" hidden="1">
      <c r="A156" s="146"/>
    </row>
    <row r="157" s="144" customFormat="1" ht="12.75" hidden="1">
      <c r="A157" s="146"/>
    </row>
    <row r="158" s="144" customFormat="1" ht="12.75" hidden="1">
      <c r="A158" s="146"/>
    </row>
    <row r="159" s="144" customFormat="1" ht="12.75">
      <c r="A159" s="146"/>
    </row>
    <row r="160" s="144" customFormat="1" ht="12.75">
      <c r="A160" s="146"/>
    </row>
    <row r="161" s="144" customFormat="1" ht="12.75">
      <c r="A161" s="146"/>
    </row>
    <row r="162" s="144" customFormat="1" ht="12.75">
      <c r="A162" s="146"/>
    </row>
    <row r="163" s="144" customFormat="1" ht="12.75">
      <c r="A163" s="146"/>
    </row>
    <row r="164" s="144" customFormat="1" ht="12.75">
      <c r="A164" s="146"/>
    </row>
    <row r="165" s="144" customFormat="1" ht="12.75">
      <c r="A165" s="146"/>
    </row>
    <row r="166" s="144" customFormat="1" ht="12.75">
      <c r="A166" s="146"/>
    </row>
    <row r="167" s="144" customFormat="1" ht="12.75">
      <c r="A167" s="146"/>
    </row>
    <row r="168" s="144" customFormat="1" ht="12.75">
      <c r="A168" s="146"/>
    </row>
    <row r="169" s="144" customFormat="1" ht="12.75">
      <c r="A169" s="146"/>
    </row>
    <row r="170" s="144" customFormat="1" ht="12.75">
      <c r="A170" s="146"/>
    </row>
    <row r="171" s="144" customFormat="1" ht="12.75">
      <c r="A171" s="146"/>
    </row>
    <row r="172" s="144" customFormat="1" ht="12.75">
      <c r="A172" s="146"/>
    </row>
    <row r="173" s="144" customFormat="1" ht="12.75">
      <c r="A173" s="146"/>
    </row>
    <row r="174" s="144" customFormat="1" ht="12.75">
      <c r="A174" s="146"/>
    </row>
    <row r="175" s="144" customFormat="1" ht="12.75">
      <c r="A175" s="146"/>
    </row>
    <row r="176" s="144" customFormat="1" ht="12.75">
      <c r="A176" s="146"/>
    </row>
    <row r="177" s="144" customFormat="1" ht="12.75">
      <c r="A177" s="146"/>
    </row>
    <row r="178" s="144" customFormat="1" ht="12.75">
      <c r="A178" s="146"/>
    </row>
    <row r="179" s="144" customFormat="1" ht="12.75">
      <c r="A179" s="146"/>
    </row>
    <row r="180" s="144" customFormat="1" ht="12.75">
      <c r="A180" s="146"/>
    </row>
    <row r="181" s="144" customFormat="1" ht="12.75">
      <c r="A181" s="146"/>
    </row>
    <row r="182" s="144" customFormat="1" ht="12.75">
      <c r="A182" s="146"/>
    </row>
    <row r="183" s="144" customFormat="1" ht="12.75">
      <c r="A183" s="146"/>
    </row>
    <row r="184" s="144" customFormat="1" ht="12.75">
      <c r="A184" s="146"/>
    </row>
    <row r="185" s="144" customFormat="1" ht="12.75">
      <c r="A185" s="146"/>
    </row>
    <row r="186" s="144" customFormat="1" ht="12.75">
      <c r="A186" s="146"/>
    </row>
    <row r="187" s="144" customFormat="1" ht="12.75">
      <c r="A187" s="146"/>
    </row>
    <row r="188" s="144" customFormat="1" ht="12.75">
      <c r="A188" s="146"/>
    </row>
    <row r="189" s="144" customFormat="1" ht="12.75">
      <c r="A189" s="146"/>
    </row>
    <row r="190" s="144" customFormat="1" ht="12.75">
      <c r="A190" s="146"/>
    </row>
    <row r="191" s="144" customFormat="1" ht="12.75">
      <c r="A191" s="146"/>
    </row>
    <row r="192" s="144" customFormat="1" ht="12.75">
      <c r="A192" s="146"/>
    </row>
    <row r="193" s="144" customFormat="1" ht="12.75">
      <c r="A193" s="146"/>
    </row>
    <row r="194" s="144" customFormat="1" ht="12.75">
      <c r="A194" s="146"/>
    </row>
    <row r="195" s="144" customFormat="1" ht="12.75">
      <c r="A195" s="146"/>
    </row>
    <row r="196" s="144" customFormat="1" ht="12.75">
      <c r="A196" s="146"/>
    </row>
    <row r="197" s="144" customFormat="1" ht="12.75">
      <c r="A197" s="146"/>
    </row>
    <row r="198" s="144" customFormat="1" ht="12.75">
      <c r="A198" s="146"/>
    </row>
    <row r="199" s="144" customFormat="1" ht="12.75">
      <c r="A199" s="146"/>
    </row>
    <row r="200" s="144" customFormat="1" ht="12.75">
      <c r="A200" s="146"/>
    </row>
    <row r="201" s="144" customFormat="1" ht="12.75">
      <c r="A201" s="146"/>
    </row>
    <row r="202" s="144" customFormat="1" ht="12.75">
      <c r="A202" s="146"/>
    </row>
    <row r="203" s="144" customFormat="1" ht="12.75">
      <c r="A203" s="146"/>
    </row>
    <row r="204" s="144" customFormat="1" ht="12.75">
      <c r="A204" s="146"/>
    </row>
    <row r="205" s="144" customFormat="1" ht="12.75">
      <c r="A205" s="146"/>
    </row>
    <row r="206" s="144" customFormat="1" ht="12.75">
      <c r="A206" s="146"/>
    </row>
    <row r="207" s="144" customFormat="1" ht="12.75"/>
    <row r="208" s="144" customFormat="1" ht="12.75"/>
    <row r="209" s="144" customFormat="1" ht="12.75"/>
    <row r="210" s="144" customFormat="1" ht="12.75"/>
    <row r="211" s="144" customFormat="1" ht="12.75"/>
    <row r="212" s="144" customFormat="1" ht="12.75"/>
    <row r="213" s="144" customFormat="1" ht="12.75"/>
    <row r="214" s="144" customFormat="1" ht="12.75"/>
    <row r="215" s="144" customFormat="1" ht="12.75"/>
    <row r="216" s="144" customFormat="1" ht="12.75"/>
    <row r="217" s="144" customFormat="1" ht="12.75"/>
    <row r="218" s="144" customFormat="1" ht="12.75"/>
    <row r="219" s="144" customFormat="1" ht="12.75"/>
    <row r="220" s="144" customFormat="1" ht="12.75"/>
    <row r="221" s="144" customFormat="1" ht="12.75"/>
    <row r="222" s="144" customFormat="1" ht="12.75"/>
    <row r="223" s="144" customFormat="1" ht="12.75"/>
    <row r="224" s="144" customFormat="1" ht="12.75"/>
    <row r="225" s="144" customFormat="1" ht="12.75"/>
    <row r="226" s="144" customFormat="1" ht="12.75"/>
    <row r="227" s="144" customFormat="1" ht="12.75"/>
    <row r="228" s="144" customFormat="1" ht="12.75"/>
    <row r="229" s="144" customFormat="1" ht="12.75"/>
    <row r="230" s="144" customFormat="1" ht="12.75"/>
    <row r="231" s="144" customFormat="1" ht="12.75"/>
    <row r="232" s="144" customFormat="1" ht="12.75"/>
    <row r="233" s="144" customFormat="1" ht="12.75"/>
    <row r="234" s="144" customFormat="1" ht="12.75"/>
    <row r="235" s="144" customFormat="1" ht="12.75"/>
    <row r="236" s="144" customFormat="1" ht="12.75"/>
    <row r="237" s="144" customFormat="1" ht="12.75"/>
    <row r="238" s="144" customFormat="1" ht="12.75"/>
    <row r="239" s="144" customFormat="1" ht="12.75"/>
  </sheetData>
  <sheetProtection password="CCBA" sheet="1"/>
  <mergeCells count="6">
    <mergeCell ref="M1:N1"/>
    <mergeCell ref="I1:K1"/>
    <mergeCell ref="A41:A59"/>
    <mergeCell ref="A15:A40"/>
    <mergeCell ref="M2:N2"/>
    <mergeCell ref="I2:K2"/>
  </mergeCells>
  <dataValidations count="6">
    <dataValidation allowBlank="1" showInputMessage="1" showErrorMessage="1" prompt="Ex. If the total is $200,345 please enter $200.345." sqref="I12 C12:D12 S21 F12:G12"/>
    <dataValidation type="list" allowBlank="1" showInputMessage="1" showErrorMessage="1" sqref="E16:E59">
      <formula1>$G$64:$G$65</formula1>
    </dataValidation>
    <dataValidation type="list" allowBlank="1" showInputMessage="1" showErrorMessage="1" sqref="B16:B59">
      <formula1>$B$64:$B$71</formula1>
    </dataValidation>
    <dataValidation type="list" allowBlank="1" showInputMessage="1" showErrorMessage="1" sqref="C16:C40">
      <formula1>$C$64:$C$79</formula1>
    </dataValidation>
    <dataValidation type="list" allowBlank="1" showInputMessage="1" showErrorMessage="1" sqref="C41:C59">
      <formula1>$D$64:$D$65</formula1>
    </dataValidation>
    <dataValidation type="list" allowBlank="1" showInputMessage="1" showErrorMessage="1" sqref="F16:F59">
      <formula1>$A$64:$A$137</formula1>
    </dataValidation>
  </dataValidations>
  <printOptions horizontalCentered="1" verticalCentered="1"/>
  <pageMargins left="0.25" right="0.25" top="0.25" bottom="0.25" header="0.5" footer="0.5"/>
  <pageSetup horizontalDpi="600" verticalDpi="600" orientation="landscape" scale="65" r:id="rId3"/>
  <legacyDrawing r:id="rId2"/>
</worksheet>
</file>

<file path=xl/worksheets/sheet6.xml><?xml version="1.0" encoding="utf-8"?>
<worksheet xmlns="http://schemas.openxmlformats.org/spreadsheetml/2006/main" xmlns:r="http://schemas.openxmlformats.org/officeDocument/2006/relationships">
  <dimension ref="A1:Q73"/>
  <sheetViews>
    <sheetView tabSelected="1" zoomScale="75" zoomScaleNormal="75" workbookViewId="0" topLeftCell="B1">
      <selection activeCell="I8" sqref="I8:N8"/>
    </sheetView>
  </sheetViews>
  <sheetFormatPr defaultColWidth="9.140625" defaultRowHeight="12.75"/>
  <cols>
    <col min="1" max="1" width="3.7109375" style="363" customWidth="1"/>
    <col min="2" max="2" width="27.8515625" style="365" customWidth="1"/>
    <col min="3" max="14" width="9.57421875" style="431" customWidth="1"/>
    <col min="15" max="15" width="3.8515625" style="363" customWidth="1"/>
    <col min="16" max="16384" width="9.140625" style="363" customWidth="1"/>
  </cols>
  <sheetData>
    <row r="1" spans="1:15" ht="9.75" customHeight="1">
      <c r="A1" s="414"/>
      <c r="B1" s="503"/>
      <c r="C1" s="503"/>
      <c r="D1" s="503"/>
      <c r="E1" s="503"/>
      <c r="F1" s="503"/>
      <c r="G1" s="503"/>
      <c r="H1" s="503"/>
      <c r="I1" s="503"/>
      <c r="J1" s="503"/>
      <c r="K1" s="503"/>
      <c r="L1" s="504"/>
      <c r="M1" s="504"/>
      <c r="N1" s="504"/>
      <c r="O1" s="415"/>
    </row>
    <row r="2" spans="1:15" ht="15.75">
      <c r="A2" s="416"/>
      <c r="B2" s="484" t="s">
        <v>203</v>
      </c>
      <c r="C2" s="484"/>
      <c r="D2" s="484"/>
      <c r="E2" s="484"/>
      <c r="F2" s="484"/>
      <c r="G2" s="484"/>
      <c r="H2" s="484"/>
      <c r="I2" s="484"/>
      <c r="J2" s="484"/>
      <c r="K2" s="484"/>
      <c r="L2" s="485"/>
      <c r="M2" s="485"/>
      <c r="N2" s="485"/>
      <c r="O2" s="417"/>
    </row>
    <row r="3" spans="1:15" ht="15.75">
      <c r="A3" s="416"/>
      <c r="B3" s="484" t="s">
        <v>217</v>
      </c>
      <c r="C3" s="484"/>
      <c r="D3" s="484"/>
      <c r="E3" s="484"/>
      <c r="F3" s="484"/>
      <c r="G3" s="484"/>
      <c r="H3" s="484"/>
      <c r="I3" s="484"/>
      <c r="J3" s="484"/>
      <c r="K3" s="484"/>
      <c r="L3" s="485"/>
      <c r="M3" s="485"/>
      <c r="N3" s="485"/>
      <c r="O3" s="417"/>
    </row>
    <row r="4" spans="1:15" ht="15.75">
      <c r="A4" s="416"/>
      <c r="B4" s="484"/>
      <c r="C4" s="484"/>
      <c r="D4" s="484"/>
      <c r="E4" s="484"/>
      <c r="F4" s="484"/>
      <c r="G4" s="484"/>
      <c r="H4" s="484"/>
      <c r="I4" s="484"/>
      <c r="J4" s="484"/>
      <c r="K4" s="484"/>
      <c r="L4" s="485"/>
      <c r="M4" s="485"/>
      <c r="N4" s="485"/>
      <c r="O4" s="417"/>
    </row>
    <row r="5" spans="1:15" ht="12.75">
      <c r="A5" s="416"/>
      <c r="B5" s="486" t="s">
        <v>218</v>
      </c>
      <c r="C5" s="487"/>
      <c r="D5" s="487"/>
      <c r="E5" s="487"/>
      <c r="F5" s="487"/>
      <c r="G5" s="487"/>
      <c r="H5" s="487"/>
      <c r="I5" s="487"/>
      <c r="J5" s="487"/>
      <c r="K5" s="487"/>
      <c r="L5" s="488"/>
      <c r="M5" s="488"/>
      <c r="N5" s="489"/>
      <c r="O5" s="417"/>
    </row>
    <row r="6" spans="1:15" ht="12.75">
      <c r="A6" s="416"/>
      <c r="B6" s="437"/>
      <c r="C6" s="437"/>
      <c r="D6" s="437"/>
      <c r="E6" s="437"/>
      <c r="F6" s="437"/>
      <c r="G6" s="437"/>
      <c r="H6" s="437"/>
      <c r="I6" s="437"/>
      <c r="J6" s="437"/>
      <c r="K6" s="437"/>
      <c r="L6" s="438"/>
      <c r="M6" s="438"/>
      <c r="N6" s="438"/>
      <c r="O6" s="417"/>
    </row>
    <row r="7" spans="1:15" ht="12.75">
      <c r="A7" s="416"/>
      <c r="B7" s="369" t="s">
        <v>220</v>
      </c>
      <c r="C7" s="439"/>
      <c r="D7" s="439"/>
      <c r="E7" s="439"/>
      <c r="F7" s="439"/>
      <c r="G7" s="439"/>
      <c r="H7" s="439"/>
      <c r="I7" s="480" t="s">
        <v>221</v>
      </c>
      <c r="J7" s="480"/>
      <c r="K7" s="439"/>
      <c r="L7" s="439"/>
      <c r="M7" s="439"/>
      <c r="N7" s="439"/>
      <c r="O7" s="417"/>
    </row>
    <row r="8" spans="1:15" ht="12.75">
      <c r="A8" s="416"/>
      <c r="B8" s="481">
        <f>'Year 5'!C2</f>
        <v>0</v>
      </c>
      <c r="C8" s="482"/>
      <c r="D8" s="482"/>
      <c r="E8" s="482"/>
      <c r="F8" s="483"/>
      <c r="G8" s="437"/>
      <c r="H8" s="437"/>
      <c r="I8" s="477">
        <f>'Year 5'!D2</f>
        <v>0</v>
      </c>
      <c r="J8" s="478"/>
      <c r="K8" s="478"/>
      <c r="L8" s="478"/>
      <c r="M8" s="478"/>
      <c r="N8" s="479"/>
      <c r="O8" s="417"/>
    </row>
    <row r="9" spans="1:15" ht="12.75">
      <c r="A9" s="416"/>
      <c r="B9" s="369"/>
      <c r="C9" s="368"/>
      <c r="D9" s="368"/>
      <c r="E9" s="368"/>
      <c r="F9" s="368"/>
      <c r="G9" s="368"/>
      <c r="H9" s="368"/>
      <c r="I9" s="368"/>
      <c r="J9" s="368"/>
      <c r="K9" s="368"/>
      <c r="L9" s="368"/>
      <c r="M9" s="430"/>
      <c r="N9" s="430"/>
      <c r="O9" s="417"/>
    </row>
    <row r="10" spans="1:15" ht="12.75">
      <c r="A10" s="416"/>
      <c r="B10" s="370" t="s">
        <v>216</v>
      </c>
      <c r="C10" s="505" t="s">
        <v>103</v>
      </c>
      <c r="D10" s="505"/>
      <c r="E10" s="490" t="s">
        <v>104</v>
      </c>
      <c r="F10" s="490"/>
      <c r="G10" s="491" t="s">
        <v>105</v>
      </c>
      <c r="H10" s="491"/>
      <c r="I10" s="492" t="s">
        <v>106</v>
      </c>
      <c r="J10" s="492"/>
      <c r="K10" s="493" t="s">
        <v>107</v>
      </c>
      <c r="L10" s="493"/>
      <c r="M10" s="494" t="s">
        <v>204</v>
      </c>
      <c r="N10" s="494"/>
      <c r="O10" s="418"/>
    </row>
    <row r="11" spans="1:15" ht="12.75">
      <c r="A11" s="416"/>
      <c r="B11" s="372" t="s">
        <v>99</v>
      </c>
      <c r="C11" s="96" t="s">
        <v>206</v>
      </c>
      <c r="D11" s="96" t="s">
        <v>40</v>
      </c>
      <c r="E11" s="373" t="s">
        <v>206</v>
      </c>
      <c r="F11" s="373" t="s">
        <v>40</v>
      </c>
      <c r="G11" s="374" t="s">
        <v>206</v>
      </c>
      <c r="H11" s="374" t="s">
        <v>40</v>
      </c>
      <c r="I11" s="375" t="s">
        <v>206</v>
      </c>
      <c r="J11" s="375" t="s">
        <v>40</v>
      </c>
      <c r="K11" s="412" t="s">
        <v>206</v>
      </c>
      <c r="L11" s="412" t="s">
        <v>40</v>
      </c>
      <c r="M11" s="413" t="s">
        <v>206</v>
      </c>
      <c r="N11" s="413" t="s">
        <v>40</v>
      </c>
      <c r="O11" s="417"/>
    </row>
    <row r="12" spans="1:17" ht="12.75">
      <c r="A12" s="416"/>
      <c r="B12" s="425" t="s">
        <v>50</v>
      </c>
      <c r="C12" s="427">
        <f>'Year 1'!D10</f>
        <v>0</v>
      </c>
      <c r="D12" s="426">
        <f>SUM('Year 1'!G16:G40)</f>
        <v>0</v>
      </c>
      <c r="E12" s="427">
        <f>'Year 2'!D10</f>
        <v>0</v>
      </c>
      <c r="F12" s="426">
        <f>SUM('Year 2'!G16:G40)</f>
        <v>0</v>
      </c>
      <c r="G12" s="427">
        <f>'Year 3'!D10</f>
        <v>0</v>
      </c>
      <c r="H12" s="426">
        <f>SUM('Year 3'!G17:G41)</f>
        <v>0</v>
      </c>
      <c r="I12" s="427">
        <f>'Year 4'!D10</f>
        <v>0</v>
      </c>
      <c r="J12" s="426">
        <f>SUM('Year 4'!G17:G41)</f>
        <v>0</v>
      </c>
      <c r="K12" s="427">
        <f>'Year 5'!D9</f>
        <v>0</v>
      </c>
      <c r="L12" s="426">
        <f>SUM('Year 5'!G16:G40)</f>
        <v>0</v>
      </c>
      <c r="M12" s="427">
        <f aca="true" t="shared" si="0" ref="M12:N14">C12+E12+G12+I12+K12</f>
        <v>0</v>
      </c>
      <c r="N12" s="426">
        <f t="shared" si="0"/>
        <v>0</v>
      </c>
      <c r="O12" s="419"/>
      <c r="P12" s="367"/>
      <c r="Q12" s="367"/>
    </row>
    <row r="13" spans="1:17" ht="12.75">
      <c r="A13" s="416"/>
      <c r="B13" s="425" t="s">
        <v>51</v>
      </c>
      <c r="C13" s="427">
        <f>'Year 1'!F10</f>
        <v>0</v>
      </c>
      <c r="D13" s="426">
        <f>SUM('Year 1'!G41:G59)</f>
        <v>0</v>
      </c>
      <c r="E13" s="427">
        <f>'Year 2'!F10</f>
        <v>0</v>
      </c>
      <c r="F13" s="426">
        <f>SUM('Year 2'!G41:G59)</f>
        <v>0</v>
      </c>
      <c r="G13" s="427">
        <f>'Year 3'!F10</f>
        <v>0</v>
      </c>
      <c r="H13" s="426">
        <f>SUM('Year 3'!G42:G60)</f>
        <v>0</v>
      </c>
      <c r="I13" s="427">
        <f>'Year 4'!F10</f>
        <v>0</v>
      </c>
      <c r="J13" s="426">
        <f>SUM('Year 4'!G42:G60)</f>
        <v>0</v>
      </c>
      <c r="K13" s="427">
        <f>'Year 5'!F9</f>
        <v>0</v>
      </c>
      <c r="L13" s="426">
        <f>SUM('Year 5'!G41:G59)</f>
        <v>0</v>
      </c>
      <c r="M13" s="427">
        <f t="shared" si="0"/>
        <v>0</v>
      </c>
      <c r="N13" s="426">
        <f t="shared" si="0"/>
        <v>0</v>
      </c>
      <c r="O13" s="419"/>
      <c r="P13" s="367"/>
      <c r="Q13" s="367"/>
    </row>
    <row r="14" spans="1:17" ht="12.75">
      <c r="A14" s="416"/>
      <c r="B14" s="372" t="s">
        <v>205</v>
      </c>
      <c r="C14" s="427">
        <f>SUM(C12:C13)</f>
        <v>0</v>
      </c>
      <c r="D14" s="426">
        <f>'Year 1'!C10</f>
        <v>0</v>
      </c>
      <c r="E14" s="427">
        <f>SUM(E12:E13)</f>
        <v>0</v>
      </c>
      <c r="F14" s="426">
        <f>'Year 2'!C10</f>
        <v>0</v>
      </c>
      <c r="G14" s="427">
        <f>SUM(G12:G13)</f>
        <v>0</v>
      </c>
      <c r="H14" s="426">
        <f>'Year 3'!C10</f>
        <v>0</v>
      </c>
      <c r="I14" s="427">
        <f>SUM(I12:I13)</f>
        <v>0</v>
      </c>
      <c r="J14" s="426">
        <f>'Year 4'!C10</f>
        <v>0</v>
      </c>
      <c r="K14" s="427">
        <f>SUM(K12:K13)</f>
        <v>0</v>
      </c>
      <c r="L14" s="426">
        <f>'Year 5'!C9</f>
        <v>0</v>
      </c>
      <c r="M14" s="427">
        <f t="shared" si="0"/>
        <v>0</v>
      </c>
      <c r="N14" s="426">
        <f t="shared" si="0"/>
        <v>0</v>
      </c>
      <c r="O14" s="419"/>
      <c r="P14" s="367"/>
      <c r="Q14" s="367"/>
    </row>
    <row r="15" spans="1:17" ht="12.75">
      <c r="A15" s="416"/>
      <c r="B15" s="372" t="s">
        <v>207</v>
      </c>
      <c r="C15" s="476" t="e">
        <f>D13/D14</f>
        <v>#DIV/0!</v>
      </c>
      <c r="D15" s="476"/>
      <c r="E15" s="476" t="e">
        <f>F13/F14</f>
        <v>#DIV/0!</v>
      </c>
      <c r="F15" s="476"/>
      <c r="G15" s="476" t="e">
        <f>H13/H14</f>
        <v>#DIV/0!</v>
      </c>
      <c r="H15" s="476"/>
      <c r="I15" s="476" t="e">
        <f>J13/J14</f>
        <v>#DIV/0!</v>
      </c>
      <c r="J15" s="476"/>
      <c r="K15" s="476" t="e">
        <f>L13/L14</f>
        <v>#DIV/0!</v>
      </c>
      <c r="L15" s="476"/>
      <c r="M15" s="476" t="e">
        <f>N13/N14</f>
        <v>#DIV/0!</v>
      </c>
      <c r="N15" s="476"/>
      <c r="O15" s="419"/>
      <c r="P15" s="367"/>
      <c r="Q15" s="367"/>
    </row>
    <row r="16" spans="1:17" ht="12.75">
      <c r="A16" s="416"/>
      <c r="B16" s="369"/>
      <c r="C16" s="428"/>
      <c r="D16" s="428"/>
      <c r="E16" s="371"/>
      <c r="F16" s="371"/>
      <c r="G16" s="371"/>
      <c r="H16" s="371"/>
      <c r="I16" s="371"/>
      <c r="J16" s="371"/>
      <c r="K16" s="371"/>
      <c r="L16" s="371"/>
      <c r="M16" s="371"/>
      <c r="N16" s="371"/>
      <c r="O16" s="419"/>
      <c r="P16" s="367"/>
      <c r="Q16" s="367"/>
    </row>
    <row r="17" spans="1:17" ht="12.75">
      <c r="A17" s="416"/>
      <c r="B17" s="372" t="s">
        <v>208</v>
      </c>
      <c r="C17" s="499" t="s">
        <v>206</v>
      </c>
      <c r="D17" s="499"/>
      <c r="E17" s="490" t="s">
        <v>206</v>
      </c>
      <c r="F17" s="490"/>
      <c r="G17" s="491" t="s">
        <v>206</v>
      </c>
      <c r="H17" s="491"/>
      <c r="I17" s="492" t="s">
        <v>206</v>
      </c>
      <c r="J17" s="492"/>
      <c r="K17" s="493" t="s">
        <v>206</v>
      </c>
      <c r="L17" s="493"/>
      <c r="M17" s="494" t="s">
        <v>206</v>
      </c>
      <c r="N17" s="494"/>
      <c r="O17" s="419"/>
      <c r="P17" s="367"/>
      <c r="Q17" s="367"/>
    </row>
    <row r="18" spans="1:17" ht="12.75">
      <c r="A18" s="416"/>
      <c r="B18" s="372" t="s">
        <v>205</v>
      </c>
      <c r="C18" s="498">
        <f>'Year 1'!G10</f>
        <v>0</v>
      </c>
      <c r="D18" s="498"/>
      <c r="E18" s="495">
        <f>'Year 2'!G10</f>
        <v>0</v>
      </c>
      <c r="F18" s="495"/>
      <c r="G18" s="495">
        <f>'Year 3'!G10</f>
        <v>0</v>
      </c>
      <c r="H18" s="495"/>
      <c r="I18" s="495">
        <f>'Year 4'!G10</f>
        <v>0</v>
      </c>
      <c r="J18" s="495"/>
      <c r="K18" s="495">
        <f>'Year 5'!G9</f>
        <v>0</v>
      </c>
      <c r="L18" s="495"/>
      <c r="M18" s="495">
        <f>SUM(C18:L18)</f>
        <v>0</v>
      </c>
      <c r="N18" s="495"/>
      <c r="O18" s="419"/>
      <c r="P18" s="367"/>
      <c r="Q18" s="367"/>
    </row>
    <row r="19" spans="1:17" ht="12.75">
      <c r="A19" s="416"/>
      <c r="B19" s="369"/>
      <c r="C19" s="428"/>
      <c r="D19" s="428"/>
      <c r="E19" s="432"/>
      <c r="F19" s="432"/>
      <c r="G19" s="432"/>
      <c r="H19" s="432"/>
      <c r="I19" s="432"/>
      <c r="J19" s="432"/>
      <c r="K19" s="432"/>
      <c r="L19" s="432"/>
      <c r="M19" s="432"/>
      <c r="N19" s="432"/>
      <c r="O19" s="419"/>
      <c r="P19" s="367"/>
      <c r="Q19" s="367"/>
    </row>
    <row r="20" spans="1:17" ht="12.75">
      <c r="A20" s="416"/>
      <c r="B20" s="372" t="s">
        <v>209</v>
      </c>
      <c r="C20" s="499" t="s">
        <v>206</v>
      </c>
      <c r="D20" s="499"/>
      <c r="E20" s="500" t="s">
        <v>206</v>
      </c>
      <c r="F20" s="500"/>
      <c r="G20" s="501" t="s">
        <v>206</v>
      </c>
      <c r="H20" s="501"/>
      <c r="I20" s="502" t="s">
        <v>206</v>
      </c>
      <c r="J20" s="502"/>
      <c r="K20" s="496" t="s">
        <v>206</v>
      </c>
      <c r="L20" s="496"/>
      <c r="M20" s="497" t="s">
        <v>206</v>
      </c>
      <c r="N20" s="497"/>
      <c r="O20" s="419"/>
      <c r="P20" s="367"/>
      <c r="Q20" s="367"/>
    </row>
    <row r="21" spans="1:17" ht="12.75">
      <c r="A21" s="416"/>
      <c r="B21" s="372" t="s">
        <v>205</v>
      </c>
      <c r="C21" s="498">
        <f>'Year 1'!C13</f>
        <v>0</v>
      </c>
      <c r="D21" s="498"/>
      <c r="E21" s="495">
        <f>'Year 2'!C13</f>
        <v>0</v>
      </c>
      <c r="F21" s="495"/>
      <c r="G21" s="495">
        <f>'Year 3'!C13</f>
        <v>0</v>
      </c>
      <c r="H21" s="495"/>
      <c r="I21" s="495">
        <f>'Year 4'!C13</f>
        <v>0</v>
      </c>
      <c r="J21" s="495"/>
      <c r="K21" s="495">
        <f>'Year 5'!C12</f>
        <v>0</v>
      </c>
      <c r="L21" s="495"/>
      <c r="M21" s="495">
        <f>SUM(C21:L21)</f>
        <v>0</v>
      </c>
      <c r="N21" s="495"/>
      <c r="O21" s="419"/>
      <c r="P21" s="367"/>
      <c r="Q21" s="367"/>
    </row>
    <row r="22" spans="1:17" ht="12.75">
      <c r="A22" s="416"/>
      <c r="B22" s="372" t="s">
        <v>219</v>
      </c>
      <c r="C22" s="476" t="e">
        <f>C21/C40</f>
        <v>#DIV/0!</v>
      </c>
      <c r="D22" s="476"/>
      <c r="E22" s="476" t="e">
        <f>E21/E40</f>
        <v>#DIV/0!</v>
      </c>
      <c r="F22" s="476"/>
      <c r="G22" s="476" t="e">
        <f>G21/G40</f>
        <v>#DIV/0!</v>
      </c>
      <c r="H22" s="476"/>
      <c r="I22" s="476" t="e">
        <f>I21/I40</f>
        <v>#DIV/0!</v>
      </c>
      <c r="J22" s="476"/>
      <c r="K22" s="476" t="e">
        <f>K21/K40</f>
        <v>#DIV/0!</v>
      </c>
      <c r="L22" s="476"/>
      <c r="M22" s="476" t="e">
        <f>M21/M40</f>
        <v>#DIV/0!</v>
      </c>
      <c r="N22" s="476"/>
      <c r="O22" s="419"/>
      <c r="P22" s="367"/>
      <c r="Q22" s="367"/>
    </row>
    <row r="23" spans="1:17" ht="12.75">
      <c r="A23" s="416"/>
      <c r="B23" s="369"/>
      <c r="C23" s="428"/>
      <c r="D23" s="428"/>
      <c r="E23" s="432"/>
      <c r="F23" s="432"/>
      <c r="G23" s="432"/>
      <c r="H23" s="432"/>
      <c r="I23" s="432"/>
      <c r="J23" s="432"/>
      <c r="K23" s="432"/>
      <c r="L23" s="432"/>
      <c r="M23" s="432"/>
      <c r="N23" s="432"/>
      <c r="O23" s="419"/>
      <c r="P23" s="367"/>
      <c r="Q23" s="367"/>
    </row>
    <row r="24" spans="1:17" ht="12.75">
      <c r="A24" s="416"/>
      <c r="B24" s="372" t="s">
        <v>210</v>
      </c>
      <c r="C24" s="499" t="s">
        <v>206</v>
      </c>
      <c r="D24" s="499"/>
      <c r="E24" s="500" t="s">
        <v>206</v>
      </c>
      <c r="F24" s="500"/>
      <c r="G24" s="501" t="s">
        <v>206</v>
      </c>
      <c r="H24" s="501"/>
      <c r="I24" s="502" t="s">
        <v>206</v>
      </c>
      <c r="J24" s="502"/>
      <c r="K24" s="496" t="s">
        <v>206</v>
      </c>
      <c r="L24" s="496"/>
      <c r="M24" s="497" t="s">
        <v>206</v>
      </c>
      <c r="N24" s="497"/>
      <c r="O24" s="419"/>
      <c r="P24" s="367"/>
      <c r="Q24" s="367"/>
    </row>
    <row r="25" spans="1:17" ht="12.75">
      <c r="A25" s="416"/>
      <c r="B25" s="372" t="s">
        <v>205</v>
      </c>
      <c r="C25" s="498">
        <f>'Year 1'!D13</f>
        <v>0</v>
      </c>
      <c r="D25" s="498"/>
      <c r="E25" s="495">
        <f>'Year 2'!D13</f>
        <v>0</v>
      </c>
      <c r="F25" s="495"/>
      <c r="G25" s="495">
        <f>'Year 3'!D13</f>
        <v>0</v>
      </c>
      <c r="H25" s="495"/>
      <c r="I25" s="495">
        <f>'Year 4'!D13</f>
        <v>0</v>
      </c>
      <c r="J25" s="495"/>
      <c r="K25" s="495">
        <f>'Year 5'!D12</f>
        <v>0</v>
      </c>
      <c r="L25" s="495"/>
      <c r="M25" s="495">
        <f>SUM(C25:L25)</f>
        <v>0</v>
      </c>
      <c r="N25" s="495"/>
      <c r="O25" s="419"/>
      <c r="P25" s="367"/>
      <c r="Q25" s="367"/>
    </row>
    <row r="26" spans="1:17" ht="12.75">
      <c r="A26" s="416"/>
      <c r="B26" s="369"/>
      <c r="C26" s="428"/>
      <c r="D26" s="428"/>
      <c r="E26" s="432"/>
      <c r="F26" s="432"/>
      <c r="G26" s="432"/>
      <c r="H26" s="432"/>
      <c r="I26" s="432"/>
      <c r="J26" s="432"/>
      <c r="K26" s="432"/>
      <c r="L26" s="432"/>
      <c r="M26" s="432"/>
      <c r="N26" s="432"/>
      <c r="O26" s="419"/>
      <c r="P26" s="367"/>
      <c r="Q26" s="367"/>
    </row>
    <row r="27" spans="1:17" ht="12.75">
      <c r="A27" s="416"/>
      <c r="B27" s="372" t="s">
        <v>211</v>
      </c>
      <c r="C27" s="499" t="s">
        <v>206</v>
      </c>
      <c r="D27" s="499"/>
      <c r="E27" s="500" t="s">
        <v>206</v>
      </c>
      <c r="F27" s="500"/>
      <c r="G27" s="501" t="s">
        <v>206</v>
      </c>
      <c r="H27" s="501"/>
      <c r="I27" s="502" t="s">
        <v>206</v>
      </c>
      <c r="J27" s="502"/>
      <c r="K27" s="496" t="s">
        <v>206</v>
      </c>
      <c r="L27" s="496"/>
      <c r="M27" s="497" t="s">
        <v>206</v>
      </c>
      <c r="N27" s="497"/>
      <c r="O27" s="419"/>
      <c r="P27" s="367"/>
      <c r="Q27" s="367"/>
    </row>
    <row r="28" spans="1:17" ht="12.75">
      <c r="A28" s="416"/>
      <c r="B28" s="372" t="s">
        <v>205</v>
      </c>
      <c r="C28" s="498">
        <f>'Year 1'!F13</f>
        <v>0</v>
      </c>
      <c r="D28" s="498"/>
      <c r="E28" s="495">
        <f>'Year 2'!F13</f>
        <v>0</v>
      </c>
      <c r="F28" s="495"/>
      <c r="G28" s="495">
        <f>'Year 3'!F13</f>
        <v>0</v>
      </c>
      <c r="H28" s="495"/>
      <c r="I28" s="495">
        <f>'Year 4'!F13</f>
        <v>0</v>
      </c>
      <c r="J28" s="495"/>
      <c r="K28" s="495">
        <f>'Year 5'!F12</f>
        <v>0</v>
      </c>
      <c r="L28" s="495"/>
      <c r="M28" s="495">
        <f>SUM(C28:L28)</f>
        <v>0</v>
      </c>
      <c r="N28" s="495"/>
      <c r="O28" s="419"/>
      <c r="P28" s="367"/>
      <c r="Q28" s="367"/>
    </row>
    <row r="29" spans="1:17" ht="12.75">
      <c r="A29" s="416"/>
      <c r="B29" s="369"/>
      <c r="C29" s="428"/>
      <c r="D29" s="428"/>
      <c r="E29" s="432"/>
      <c r="F29" s="432"/>
      <c r="G29" s="432"/>
      <c r="H29" s="432"/>
      <c r="I29" s="432"/>
      <c r="J29" s="432"/>
      <c r="K29" s="432"/>
      <c r="L29" s="432"/>
      <c r="M29" s="432"/>
      <c r="N29" s="432"/>
      <c r="O29" s="419"/>
      <c r="P29" s="367"/>
      <c r="Q29" s="367"/>
    </row>
    <row r="30" spans="1:17" ht="12.75">
      <c r="A30" s="416"/>
      <c r="B30" s="372" t="s">
        <v>212</v>
      </c>
      <c r="C30" s="499" t="s">
        <v>206</v>
      </c>
      <c r="D30" s="499"/>
      <c r="E30" s="500" t="s">
        <v>206</v>
      </c>
      <c r="F30" s="500"/>
      <c r="G30" s="501" t="s">
        <v>206</v>
      </c>
      <c r="H30" s="501"/>
      <c r="I30" s="502" t="s">
        <v>206</v>
      </c>
      <c r="J30" s="502"/>
      <c r="K30" s="496" t="s">
        <v>206</v>
      </c>
      <c r="L30" s="496"/>
      <c r="M30" s="497" t="s">
        <v>206</v>
      </c>
      <c r="N30" s="497"/>
      <c r="O30" s="419"/>
      <c r="P30" s="367"/>
      <c r="Q30" s="367"/>
    </row>
    <row r="31" spans="1:17" ht="12.75">
      <c r="A31" s="416"/>
      <c r="B31" s="372" t="s">
        <v>205</v>
      </c>
      <c r="C31" s="498">
        <f>'Year 1'!G13</f>
        <v>0</v>
      </c>
      <c r="D31" s="498"/>
      <c r="E31" s="495">
        <f>'Year 2'!G13</f>
        <v>0</v>
      </c>
      <c r="F31" s="495"/>
      <c r="G31" s="495">
        <f>'Year 3'!G13</f>
        <v>0</v>
      </c>
      <c r="H31" s="495"/>
      <c r="I31" s="495">
        <f>'Year 4'!G13</f>
        <v>0</v>
      </c>
      <c r="J31" s="495"/>
      <c r="K31" s="495">
        <f>'Year 5'!G12</f>
        <v>0</v>
      </c>
      <c r="L31" s="495"/>
      <c r="M31" s="495">
        <f>SUM(C31:L31)</f>
        <v>0</v>
      </c>
      <c r="N31" s="495"/>
      <c r="O31" s="419"/>
      <c r="P31" s="367"/>
      <c r="Q31" s="367"/>
    </row>
    <row r="32" spans="1:17" ht="12.75">
      <c r="A32" s="416"/>
      <c r="B32" s="369"/>
      <c r="C32" s="428"/>
      <c r="D32" s="428"/>
      <c r="E32" s="432"/>
      <c r="F32" s="432"/>
      <c r="G32" s="432"/>
      <c r="H32" s="432"/>
      <c r="I32" s="432"/>
      <c r="J32" s="432"/>
      <c r="K32" s="432"/>
      <c r="L32" s="432"/>
      <c r="M32" s="432"/>
      <c r="N32" s="432"/>
      <c r="O32" s="419"/>
      <c r="P32" s="367"/>
      <c r="Q32" s="367"/>
    </row>
    <row r="33" spans="1:15" s="364" customFormat="1" ht="12.75">
      <c r="A33" s="420"/>
      <c r="B33" s="372" t="s">
        <v>213</v>
      </c>
      <c r="C33" s="499" t="s">
        <v>206</v>
      </c>
      <c r="D33" s="499"/>
      <c r="E33" s="500" t="s">
        <v>206</v>
      </c>
      <c r="F33" s="500"/>
      <c r="G33" s="501" t="s">
        <v>206</v>
      </c>
      <c r="H33" s="501"/>
      <c r="I33" s="502" t="s">
        <v>206</v>
      </c>
      <c r="J33" s="502"/>
      <c r="K33" s="496" t="s">
        <v>206</v>
      </c>
      <c r="L33" s="496"/>
      <c r="M33" s="497" t="s">
        <v>206</v>
      </c>
      <c r="N33" s="497"/>
      <c r="O33" s="418"/>
    </row>
    <row r="34" spans="1:17" ht="12.75">
      <c r="A34" s="416"/>
      <c r="B34" s="372" t="s">
        <v>205</v>
      </c>
      <c r="C34" s="498">
        <f>'Year 1'!I13</f>
        <v>0</v>
      </c>
      <c r="D34" s="498"/>
      <c r="E34" s="495">
        <f>'Year 2'!I13</f>
        <v>0</v>
      </c>
      <c r="F34" s="495"/>
      <c r="G34" s="495">
        <f>'Year 3'!I13</f>
        <v>0</v>
      </c>
      <c r="H34" s="495"/>
      <c r="I34" s="495">
        <f>'Year 4'!I13</f>
        <v>0</v>
      </c>
      <c r="J34" s="495"/>
      <c r="K34" s="495">
        <f>'Year 5'!I12</f>
        <v>0</v>
      </c>
      <c r="L34" s="495"/>
      <c r="M34" s="495">
        <f>SUM(C34:L34)</f>
        <v>0</v>
      </c>
      <c r="N34" s="495"/>
      <c r="O34" s="419"/>
      <c r="P34" s="367"/>
      <c r="Q34" s="367"/>
    </row>
    <row r="35" spans="1:17" ht="12.75">
      <c r="A35" s="416"/>
      <c r="B35" s="369"/>
      <c r="C35" s="428"/>
      <c r="D35" s="428"/>
      <c r="E35" s="432"/>
      <c r="F35" s="432"/>
      <c r="G35" s="432"/>
      <c r="H35" s="432"/>
      <c r="I35" s="432"/>
      <c r="J35" s="432"/>
      <c r="K35" s="432"/>
      <c r="L35" s="432"/>
      <c r="M35" s="432"/>
      <c r="N35" s="432"/>
      <c r="O35" s="419"/>
      <c r="P35" s="367"/>
      <c r="Q35" s="367"/>
    </row>
    <row r="36" spans="1:17" ht="12.75">
      <c r="A36" s="416"/>
      <c r="B36" s="372" t="s">
        <v>214</v>
      </c>
      <c r="C36" s="499" t="s">
        <v>206</v>
      </c>
      <c r="D36" s="499"/>
      <c r="E36" s="500" t="s">
        <v>206</v>
      </c>
      <c r="F36" s="500"/>
      <c r="G36" s="501" t="s">
        <v>206</v>
      </c>
      <c r="H36" s="501"/>
      <c r="I36" s="502" t="s">
        <v>206</v>
      </c>
      <c r="J36" s="502"/>
      <c r="K36" s="496" t="s">
        <v>206</v>
      </c>
      <c r="L36" s="496"/>
      <c r="M36" s="497" t="s">
        <v>206</v>
      </c>
      <c r="N36" s="497"/>
      <c r="O36" s="419"/>
      <c r="P36" s="367"/>
      <c r="Q36" s="367"/>
    </row>
    <row r="37" spans="1:17" ht="12.75">
      <c r="A37" s="416"/>
      <c r="B37" s="372" t="s">
        <v>205</v>
      </c>
      <c r="C37" s="498">
        <f>'Year 1'!I10</f>
        <v>0</v>
      </c>
      <c r="D37" s="498"/>
      <c r="E37" s="495">
        <f>'Year 2'!I10</f>
        <v>0</v>
      </c>
      <c r="F37" s="495"/>
      <c r="G37" s="495">
        <f>'Year 3'!I10</f>
        <v>0</v>
      </c>
      <c r="H37" s="495"/>
      <c r="I37" s="495">
        <f>'Year 4'!I10</f>
        <v>0</v>
      </c>
      <c r="J37" s="495"/>
      <c r="K37" s="495">
        <f>'Year 5'!I9</f>
        <v>0</v>
      </c>
      <c r="L37" s="495"/>
      <c r="M37" s="495">
        <f>SUM(C37:L37)</f>
        <v>0</v>
      </c>
      <c r="N37" s="495"/>
      <c r="O37" s="419"/>
      <c r="P37" s="367"/>
      <c r="Q37" s="367"/>
    </row>
    <row r="38" spans="1:17" ht="12.75">
      <c r="A38" s="416"/>
      <c r="B38" s="369"/>
      <c r="C38" s="428"/>
      <c r="D38" s="428"/>
      <c r="E38" s="432"/>
      <c r="F38" s="432"/>
      <c r="G38" s="432"/>
      <c r="H38" s="432"/>
      <c r="I38" s="432"/>
      <c r="J38" s="432"/>
      <c r="K38" s="432"/>
      <c r="L38" s="432"/>
      <c r="M38" s="432"/>
      <c r="N38" s="432"/>
      <c r="O38" s="419"/>
      <c r="P38" s="367"/>
      <c r="Q38" s="367"/>
    </row>
    <row r="39" spans="1:17" ht="12.75">
      <c r="A39" s="416"/>
      <c r="B39" s="372" t="s">
        <v>215</v>
      </c>
      <c r="C39" s="499" t="s">
        <v>206</v>
      </c>
      <c r="D39" s="499"/>
      <c r="E39" s="500" t="s">
        <v>206</v>
      </c>
      <c r="F39" s="500"/>
      <c r="G39" s="501" t="s">
        <v>206</v>
      </c>
      <c r="H39" s="501"/>
      <c r="I39" s="502" t="s">
        <v>206</v>
      </c>
      <c r="J39" s="502"/>
      <c r="K39" s="496" t="s">
        <v>206</v>
      </c>
      <c r="L39" s="496"/>
      <c r="M39" s="497" t="s">
        <v>206</v>
      </c>
      <c r="N39" s="497"/>
      <c r="O39" s="419"/>
      <c r="P39" s="367"/>
      <c r="Q39" s="367"/>
    </row>
    <row r="40" spans="1:17" ht="12.75">
      <c r="A40" s="416"/>
      <c r="B40" s="372" t="s">
        <v>205</v>
      </c>
      <c r="C40" s="498">
        <f>'Year 1'!K10</f>
        <v>0</v>
      </c>
      <c r="D40" s="498"/>
      <c r="E40" s="495">
        <f>'Year 2'!K10</f>
        <v>0</v>
      </c>
      <c r="F40" s="495"/>
      <c r="G40" s="495">
        <f>'Year 3'!K10</f>
        <v>0</v>
      </c>
      <c r="H40" s="495"/>
      <c r="I40" s="495">
        <f>'Year 4'!K10</f>
        <v>0</v>
      </c>
      <c r="J40" s="495"/>
      <c r="K40" s="495">
        <f>'Year 5'!K9</f>
        <v>0</v>
      </c>
      <c r="L40" s="495"/>
      <c r="M40" s="495">
        <f>SUM(C40:L40)</f>
        <v>0</v>
      </c>
      <c r="N40" s="495"/>
      <c r="O40" s="419"/>
      <c r="P40" s="367"/>
      <c r="Q40" s="367"/>
    </row>
    <row r="41" spans="1:17" ht="13.5" thickBot="1">
      <c r="A41" s="421"/>
      <c r="B41" s="422"/>
      <c r="C41" s="429"/>
      <c r="D41" s="429"/>
      <c r="E41" s="423"/>
      <c r="F41" s="423"/>
      <c r="G41" s="423"/>
      <c r="H41" s="423"/>
      <c r="I41" s="423"/>
      <c r="J41" s="423"/>
      <c r="K41" s="423"/>
      <c r="L41" s="423"/>
      <c r="M41" s="423"/>
      <c r="N41" s="423"/>
      <c r="O41" s="424"/>
      <c r="P41" s="367"/>
      <c r="Q41" s="367"/>
    </row>
    <row r="42" spans="3:17" ht="12.75">
      <c r="C42" s="366"/>
      <c r="D42" s="366"/>
      <c r="E42" s="366"/>
      <c r="F42" s="366"/>
      <c r="G42" s="366"/>
      <c r="H42" s="366"/>
      <c r="I42" s="366"/>
      <c r="J42" s="366"/>
      <c r="K42" s="366"/>
      <c r="L42" s="366"/>
      <c r="M42" s="366"/>
      <c r="N42" s="366"/>
      <c r="O42" s="367"/>
      <c r="P42" s="367"/>
      <c r="Q42" s="367"/>
    </row>
    <row r="43" spans="3:17" ht="12.75">
      <c r="C43" s="366"/>
      <c r="D43" s="366"/>
      <c r="E43" s="366"/>
      <c r="F43" s="366"/>
      <c r="G43" s="366"/>
      <c r="H43" s="366"/>
      <c r="I43" s="366"/>
      <c r="J43" s="366"/>
      <c r="K43" s="366"/>
      <c r="L43" s="366"/>
      <c r="M43" s="366"/>
      <c r="N43" s="366"/>
      <c r="O43" s="367"/>
      <c r="P43" s="367"/>
      <c r="Q43" s="367"/>
    </row>
    <row r="44" spans="3:17" ht="12.75">
      <c r="C44" s="366"/>
      <c r="D44" s="366"/>
      <c r="E44" s="366"/>
      <c r="F44" s="366"/>
      <c r="G44" s="366"/>
      <c r="H44" s="366"/>
      <c r="I44" s="366"/>
      <c r="J44" s="366"/>
      <c r="K44" s="366"/>
      <c r="L44" s="366"/>
      <c r="M44" s="366"/>
      <c r="N44" s="366"/>
      <c r="O44" s="367"/>
      <c r="P44" s="367"/>
      <c r="Q44" s="367"/>
    </row>
    <row r="45" spans="3:17" ht="12.75">
      <c r="C45" s="366"/>
      <c r="D45" s="366"/>
      <c r="E45" s="366"/>
      <c r="F45" s="366"/>
      <c r="G45" s="366"/>
      <c r="H45" s="366"/>
      <c r="I45" s="366"/>
      <c r="J45" s="366"/>
      <c r="K45" s="366"/>
      <c r="L45" s="366"/>
      <c r="M45" s="366"/>
      <c r="N45" s="366"/>
      <c r="O45" s="367"/>
      <c r="P45" s="367"/>
      <c r="Q45" s="367"/>
    </row>
    <row r="46" spans="3:17" ht="12.75">
      <c r="C46" s="366"/>
      <c r="D46" s="366"/>
      <c r="E46" s="366"/>
      <c r="F46" s="366"/>
      <c r="G46" s="366"/>
      <c r="H46" s="366"/>
      <c r="I46" s="366"/>
      <c r="J46" s="366"/>
      <c r="K46" s="366"/>
      <c r="L46" s="366"/>
      <c r="M46" s="366"/>
      <c r="N46" s="366"/>
      <c r="O46" s="367"/>
      <c r="P46" s="367"/>
      <c r="Q46" s="367"/>
    </row>
    <row r="47" spans="3:17" ht="12.75">
      <c r="C47" s="366"/>
      <c r="D47" s="366"/>
      <c r="E47" s="366"/>
      <c r="F47" s="366"/>
      <c r="G47" s="366"/>
      <c r="H47" s="366"/>
      <c r="I47" s="366"/>
      <c r="J47" s="366"/>
      <c r="K47" s="366"/>
      <c r="L47" s="366"/>
      <c r="M47" s="366"/>
      <c r="N47" s="366"/>
      <c r="O47" s="367"/>
      <c r="P47" s="367"/>
      <c r="Q47" s="367"/>
    </row>
    <row r="48" spans="3:17" ht="12.75">
      <c r="C48" s="366"/>
      <c r="D48" s="366"/>
      <c r="E48" s="366"/>
      <c r="F48" s="366"/>
      <c r="G48" s="366"/>
      <c r="H48" s="366"/>
      <c r="I48" s="366"/>
      <c r="J48" s="366"/>
      <c r="K48" s="366"/>
      <c r="L48" s="366"/>
      <c r="M48" s="366"/>
      <c r="N48" s="366"/>
      <c r="O48" s="367"/>
      <c r="P48" s="367"/>
      <c r="Q48" s="367"/>
    </row>
    <row r="49" spans="3:17" ht="12.75">
      <c r="C49" s="366"/>
      <c r="D49" s="366"/>
      <c r="E49" s="366"/>
      <c r="F49" s="366"/>
      <c r="G49" s="366"/>
      <c r="H49" s="366"/>
      <c r="I49" s="366"/>
      <c r="J49" s="366"/>
      <c r="K49" s="366"/>
      <c r="L49" s="366"/>
      <c r="M49" s="366"/>
      <c r="N49" s="366"/>
      <c r="O49" s="367"/>
      <c r="P49" s="367"/>
      <c r="Q49" s="367"/>
    </row>
    <row r="50" spans="3:17" ht="12.75">
      <c r="C50" s="366"/>
      <c r="D50" s="366"/>
      <c r="E50" s="366"/>
      <c r="F50" s="366"/>
      <c r="G50" s="366"/>
      <c r="H50" s="366"/>
      <c r="I50" s="366"/>
      <c r="J50" s="366"/>
      <c r="K50" s="366"/>
      <c r="L50" s="366"/>
      <c r="M50" s="366"/>
      <c r="N50" s="366"/>
      <c r="O50" s="367"/>
      <c r="P50" s="367"/>
      <c r="Q50" s="367"/>
    </row>
    <row r="51" spans="3:17" ht="12.75">
      <c r="C51" s="366"/>
      <c r="D51" s="366"/>
      <c r="E51" s="366"/>
      <c r="F51" s="366"/>
      <c r="G51" s="366"/>
      <c r="H51" s="366"/>
      <c r="I51" s="366"/>
      <c r="J51" s="366"/>
      <c r="K51" s="366"/>
      <c r="L51" s="366"/>
      <c r="M51" s="366"/>
      <c r="N51" s="366"/>
      <c r="O51" s="367"/>
      <c r="P51" s="367"/>
      <c r="Q51" s="367"/>
    </row>
    <row r="52" spans="3:17" ht="12.75">
      <c r="C52" s="366"/>
      <c r="D52" s="366"/>
      <c r="E52" s="366"/>
      <c r="F52" s="366"/>
      <c r="G52" s="366"/>
      <c r="H52" s="366"/>
      <c r="I52" s="366"/>
      <c r="J52" s="366"/>
      <c r="K52" s="366"/>
      <c r="L52" s="366"/>
      <c r="M52" s="366"/>
      <c r="N52" s="366"/>
      <c r="O52" s="367"/>
      <c r="P52" s="367"/>
      <c r="Q52" s="367"/>
    </row>
    <row r="53" spans="3:17" ht="12.75">
      <c r="C53" s="366"/>
      <c r="D53" s="366"/>
      <c r="E53" s="366"/>
      <c r="F53" s="366"/>
      <c r="G53" s="366"/>
      <c r="H53" s="366"/>
      <c r="I53" s="366"/>
      <c r="J53" s="366"/>
      <c r="K53" s="366"/>
      <c r="L53" s="366"/>
      <c r="M53" s="366"/>
      <c r="N53" s="366"/>
      <c r="O53" s="367"/>
      <c r="P53" s="367"/>
      <c r="Q53" s="367"/>
    </row>
    <row r="54" spans="3:17" ht="12.75">
      <c r="C54" s="366"/>
      <c r="D54" s="366"/>
      <c r="E54" s="366"/>
      <c r="F54" s="366"/>
      <c r="G54" s="366"/>
      <c r="H54" s="366"/>
      <c r="I54" s="366"/>
      <c r="J54" s="366"/>
      <c r="K54" s="366"/>
      <c r="L54" s="366"/>
      <c r="M54" s="366"/>
      <c r="N54" s="366"/>
      <c r="O54" s="367"/>
      <c r="P54" s="367"/>
      <c r="Q54" s="367"/>
    </row>
    <row r="55" spans="3:17" ht="12.75">
      <c r="C55" s="366"/>
      <c r="D55" s="366"/>
      <c r="E55" s="366"/>
      <c r="F55" s="366"/>
      <c r="G55" s="366"/>
      <c r="H55" s="366"/>
      <c r="I55" s="366"/>
      <c r="J55" s="366"/>
      <c r="K55" s="366"/>
      <c r="L55" s="366"/>
      <c r="M55" s="366"/>
      <c r="N55" s="366"/>
      <c r="O55" s="367"/>
      <c r="P55" s="367"/>
      <c r="Q55" s="367"/>
    </row>
    <row r="56" spans="3:17" ht="12.75">
      <c r="C56" s="366"/>
      <c r="D56" s="366"/>
      <c r="E56" s="366"/>
      <c r="F56" s="366"/>
      <c r="G56" s="366"/>
      <c r="H56" s="366"/>
      <c r="I56" s="366"/>
      <c r="J56" s="366"/>
      <c r="K56" s="366"/>
      <c r="L56" s="366"/>
      <c r="M56" s="366"/>
      <c r="N56" s="366"/>
      <c r="O56" s="367"/>
      <c r="P56" s="367"/>
      <c r="Q56" s="367"/>
    </row>
    <row r="57" spans="3:17" ht="12.75">
      <c r="C57" s="366"/>
      <c r="D57" s="366"/>
      <c r="E57" s="366"/>
      <c r="F57" s="366"/>
      <c r="G57" s="366"/>
      <c r="H57" s="366"/>
      <c r="I57" s="366"/>
      <c r="J57" s="366"/>
      <c r="K57" s="366"/>
      <c r="L57" s="366"/>
      <c r="M57" s="366"/>
      <c r="N57" s="366"/>
      <c r="O57" s="367"/>
      <c r="P57" s="367"/>
      <c r="Q57" s="367"/>
    </row>
    <row r="58" spans="3:17" ht="12.75">
      <c r="C58" s="366"/>
      <c r="D58" s="366"/>
      <c r="E58" s="366"/>
      <c r="F58" s="366"/>
      <c r="G58" s="366"/>
      <c r="H58" s="366"/>
      <c r="I58" s="366"/>
      <c r="J58" s="366"/>
      <c r="K58" s="366"/>
      <c r="L58" s="366"/>
      <c r="M58" s="366"/>
      <c r="N58" s="366"/>
      <c r="O58" s="367"/>
      <c r="P58" s="367"/>
      <c r="Q58" s="367"/>
    </row>
    <row r="59" spans="3:17" ht="12.75">
      <c r="C59" s="366"/>
      <c r="D59" s="366"/>
      <c r="E59" s="366"/>
      <c r="F59" s="366"/>
      <c r="G59" s="366"/>
      <c r="H59" s="366"/>
      <c r="I59" s="366"/>
      <c r="J59" s="366"/>
      <c r="K59" s="366"/>
      <c r="L59" s="366"/>
      <c r="M59" s="366"/>
      <c r="N59" s="366"/>
      <c r="O59" s="367"/>
      <c r="P59" s="367"/>
      <c r="Q59" s="367"/>
    </row>
    <row r="60" spans="3:17" ht="12.75">
      <c r="C60" s="366"/>
      <c r="D60" s="366"/>
      <c r="E60" s="366"/>
      <c r="F60" s="366"/>
      <c r="G60" s="366"/>
      <c r="H60" s="366"/>
      <c r="I60" s="366"/>
      <c r="J60" s="366"/>
      <c r="K60" s="366"/>
      <c r="L60" s="366"/>
      <c r="M60" s="366"/>
      <c r="N60" s="366"/>
      <c r="O60" s="367"/>
      <c r="P60" s="367"/>
      <c r="Q60" s="367"/>
    </row>
    <row r="61" spans="3:17" ht="12.75">
      <c r="C61" s="366"/>
      <c r="D61" s="366"/>
      <c r="E61" s="366"/>
      <c r="F61" s="366"/>
      <c r="G61" s="366"/>
      <c r="H61" s="366"/>
      <c r="I61" s="366"/>
      <c r="J61" s="366"/>
      <c r="K61" s="366"/>
      <c r="L61" s="366"/>
      <c r="M61" s="366"/>
      <c r="N61" s="366"/>
      <c r="O61" s="367"/>
      <c r="P61" s="367"/>
      <c r="Q61" s="367"/>
    </row>
    <row r="62" spans="3:17" ht="12.75">
      <c r="C62" s="366"/>
      <c r="D62" s="366"/>
      <c r="E62" s="366"/>
      <c r="F62" s="366"/>
      <c r="G62" s="366"/>
      <c r="H62" s="366"/>
      <c r="I62" s="366"/>
      <c r="J62" s="366"/>
      <c r="K62" s="366"/>
      <c r="L62" s="366"/>
      <c r="M62" s="366"/>
      <c r="N62" s="366"/>
      <c r="O62" s="367"/>
      <c r="P62" s="367"/>
      <c r="Q62" s="367"/>
    </row>
    <row r="63" spans="3:17" ht="12.75">
      <c r="C63" s="366"/>
      <c r="D63" s="366"/>
      <c r="E63" s="366"/>
      <c r="F63" s="366"/>
      <c r="G63" s="366"/>
      <c r="H63" s="366"/>
      <c r="I63" s="366"/>
      <c r="J63" s="366"/>
      <c r="K63" s="366"/>
      <c r="L63" s="366"/>
      <c r="M63" s="366"/>
      <c r="N63" s="366"/>
      <c r="O63" s="367"/>
      <c r="P63" s="367"/>
      <c r="Q63" s="367"/>
    </row>
    <row r="64" spans="3:17" ht="12.75">
      <c r="C64" s="366"/>
      <c r="D64" s="366"/>
      <c r="E64" s="366"/>
      <c r="F64" s="366"/>
      <c r="G64" s="366"/>
      <c r="H64" s="366"/>
      <c r="I64" s="366"/>
      <c r="J64" s="366"/>
      <c r="K64" s="366"/>
      <c r="L64" s="366"/>
      <c r="M64" s="366"/>
      <c r="N64" s="366"/>
      <c r="O64" s="367"/>
      <c r="P64" s="367"/>
      <c r="Q64" s="367"/>
    </row>
    <row r="65" spans="3:17" ht="12.75">
      <c r="C65" s="366"/>
      <c r="D65" s="366"/>
      <c r="E65" s="366"/>
      <c r="F65" s="366"/>
      <c r="G65" s="366"/>
      <c r="H65" s="366"/>
      <c r="I65" s="366"/>
      <c r="J65" s="366"/>
      <c r="K65" s="366"/>
      <c r="L65" s="366"/>
      <c r="M65" s="366"/>
      <c r="N65" s="366"/>
      <c r="O65" s="367"/>
      <c r="P65" s="367"/>
      <c r="Q65" s="367"/>
    </row>
    <row r="66" spans="3:17" ht="12.75">
      <c r="C66" s="366"/>
      <c r="D66" s="366"/>
      <c r="E66" s="366"/>
      <c r="F66" s="366"/>
      <c r="G66" s="366"/>
      <c r="H66" s="366"/>
      <c r="I66" s="366"/>
      <c r="J66" s="366"/>
      <c r="K66" s="366"/>
      <c r="L66" s="366"/>
      <c r="M66" s="366"/>
      <c r="N66" s="366"/>
      <c r="O66" s="367"/>
      <c r="P66" s="367"/>
      <c r="Q66" s="367"/>
    </row>
    <row r="67" spans="3:17" ht="12.75">
      <c r="C67" s="366"/>
      <c r="D67" s="366"/>
      <c r="E67" s="366"/>
      <c r="F67" s="366"/>
      <c r="G67" s="366"/>
      <c r="H67" s="366"/>
      <c r="I67" s="366"/>
      <c r="J67" s="366"/>
      <c r="K67" s="366"/>
      <c r="L67" s="366"/>
      <c r="M67" s="366"/>
      <c r="N67" s="366"/>
      <c r="O67" s="367"/>
      <c r="P67" s="367"/>
      <c r="Q67" s="367"/>
    </row>
    <row r="68" spans="3:17" ht="12.75">
      <c r="C68" s="366"/>
      <c r="D68" s="366"/>
      <c r="E68" s="366"/>
      <c r="F68" s="366"/>
      <c r="G68" s="366"/>
      <c r="H68" s="366"/>
      <c r="I68" s="366"/>
      <c r="J68" s="366"/>
      <c r="K68" s="366"/>
      <c r="L68" s="366"/>
      <c r="M68" s="366"/>
      <c r="N68" s="366"/>
      <c r="O68" s="367"/>
      <c r="P68" s="367"/>
      <c r="Q68" s="367"/>
    </row>
    <row r="69" spans="3:17" ht="12.75">
      <c r="C69" s="366"/>
      <c r="D69" s="366"/>
      <c r="E69" s="366"/>
      <c r="F69" s="366"/>
      <c r="G69" s="366"/>
      <c r="H69" s="366"/>
      <c r="I69" s="366"/>
      <c r="J69" s="366"/>
      <c r="K69" s="366"/>
      <c r="L69" s="366"/>
      <c r="M69" s="366"/>
      <c r="N69" s="366"/>
      <c r="O69" s="367"/>
      <c r="P69" s="367"/>
      <c r="Q69" s="367"/>
    </row>
    <row r="70" spans="3:17" ht="12.75">
      <c r="C70" s="366"/>
      <c r="D70" s="366"/>
      <c r="E70" s="366"/>
      <c r="F70" s="366"/>
      <c r="G70" s="366"/>
      <c r="H70" s="366"/>
      <c r="I70" s="366"/>
      <c r="J70" s="366"/>
      <c r="K70" s="366"/>
      <c r="L70" s="366"/>
      <c r="M70" s="366"/>
      <c r="N70" s="366"/>
      <c r="O70" s="367"/>
      <c r="P70" s="367"/>
      <c r="Q70" s="367"/>
    </row>
    <row r="71" spans="3:17" ht="12.75">
      <c r="C71" s="366"/>
      <c r="D71" s="366"/>
      <c r="E71" s="366"/>
      <c r="F71" s="366"/>
      <c r="G71" s="366"/>
      <c r="H71" s="366"/>
      <c r="I71" s="366"/>
      <c r="J71" s="366"/>
      <c r="K71" s="366"/>
      <c r="L71" s="366"/>
      <c r="M71" s="366"/>
      <c r="N71" s="366"/>
      <c r="O71" s="367"/>
      <c r="P71" s="367"/>
      <c r="Q71" s="367"/>
    </row>
    <row r="72" spans="3:17" ht="12.75">
      <c r="C72" s="366"/>
      <c r="D72" s="366"/>
      <c r="E72" s="366"/>
      <c r="F72" s="366"/>
      <c r="G72" s="366"/>
      <c r="H72" s="366"/>
      <c r="I72" s="366"/>
      <c r="J72" s="366"/>
      <c r="K72" s="366"/>
      <c r="L72" s="366"/>
      <c r="M72" s="366"/>
      <c r="N72" s="366"/>
      <c r="O72" s="367"/>
      <c r="P72" s="367"/>
      <c r="Q72" s="367"/>
    </row>
    <row r="73" spans="3:17" ht="12.75">
      <c r="C73" s="366"/>
      <c r="D73" s="366"/>
      <c r="E73" s="366"/>
      <c r="F73" s="366"/>
      <c r="G73" s="366"/>
      <c r="H73" s="366"/>
      <c r="I73" s="366"/>
      <c r="J73" s="366"/>
      <c r="K73" s="366"/>
      <c r="L73" s="366"/>
      <c r="M73" s="366"/>
      <c r="N73" s="366"/>
      <c r="O73" s="367"/>
      <c r="P73" s="367"/>
      <c r="Q73" s="367"/>
    </row>
  </sheetData>
  <sheetProtection password="CCBA" sheet="1" objects="1" scenarios="1"/>
  <mergeCells count="122">
    <mergeCell ref="G18:H18"/>
    <mergeCell ref="I18:J18"/>
    <mergeCell ref="M17:N17"/>
    <mergeCell ref="B2:N2"/>
    <mergeCell ref="C10:D10"/>
    <mergeCell ref="C17:D17"/>
    <mergeCell ref="G17:H17"/>
    <mergeCell ref="I17:J17"/>
    <mergeCell ref="K17:L17"/>
    <mergeCell ref="B1:N1"/>
    <mergeCell ref="B3:N3"/>
    <mergeCell ref="K20:L20"/>
    <mergeCell ref="M20:N20"/>
    <mergeCell ref="K18:L18"/>
    <mergeCell ref="M18:N18"/>
    <mergeCell ref="G21:H21"/>
    <mergeCell ref="I21:J21"/>
    <mergeCell ref="C20:D20"/>
    <mergeCell ref="E20:F20"/>
    <mergeCell ref="G20:H20"/>
    <mergeCell ref="I20:J20"/>
    <mergeCell ref="K21:L21"/>
    <mergeCell ref="M21:N21"/>
    <mergeCell ref="C36:D36"/>
    <mergeCell ref="E36:F36"/>
    <mergeCell ref="G36:H36"/>
    <mergeCell ref="I36:J36"/>
    <mergeCell ref="K36:L36"/>
    <mergeCell ref="M36:N36"/>
    <mergeCell ref="G25:H25"/>
    <mergeCell ref="I25:J25"/>
    <mergeCell ref="C37:D37"/>
    <mergeCell ref="E37:F37"/>
    <mergeCell ref="G37:H37"/>
    <mergeCell ref="I37:J37"/>
    <mergeCell ref="K24:L24"/>
    <mergeCell ref="M24:N24"/>
    <mergeCell ref="C25:D25"/>
    <mergeCell ref="E25:F25"/>
    <mergeCell ref="C24:D24"/>
    <mergeCell ref="E24:F24"/>
    <mergeCell ref="G24:H24"/>
    <mergeCell ref="I24:J24"/>
    <mergeCell ref="K28:L28"/>
    <mergeCell ref="M28:N28"/>
    <mergeCell ref="C27:D27"/>
    <mergeCell ref="E27:F27"/>
    <mergeCell ref="G27:H27"/>
    <mergeCell ref="I27:J27"/>
    <mergeCell ref="K25:L25"/>
    <mergeCell ref="M25:N25"/>
    <mergeCell ref="K27:L27"/>
    <mergeCell ref="M27:N27"/>
    <mergeCell ref="K30:L30"/>
    <mergeCell ref="M30:N30"/>
    <mergeCell ref="C28:D28"/>
    <mergeCell ref="E28:F28"/>
    <mergeCell ref="C30:D30"/>
    <mergeCell ref="E30:F30"/>
    <mergeCell ref="G30:H30"/>
    <mergeCell ref="I30:J30"/>
    <mergeCell ref="G28:H28"/>
    <mergeCell ref="I28:J28"/>
    <mergeCell ref="K33:L33"/>
    <mergeCell ref="M33:N33"/>
    <mergeCell ref="C31:D31"/>
    <mergeCell ref="E31:F31"/>
    <mergeCell ref="G31:H31"/>
    <mergeCell ref="I31:J31"/>
    <mergeCell ref="C33:D33"/>
    <mergeCell ref="E33:F33"/>
    <mergeCell ref="G33:H33"/>
    <mergeCell ref="I33:J33"/>
    <mergeCell ref="C34:D34"/>
    <mergeCell ref="E34:F34"/>
    <mergeCell ref="G34:H34"/>
    <mergeCell ref="I34:J34"/>
    <mergeCell ref="K31:L31"/>
    <mergeCell ref="M31:N31"/>
    <mergeCell ref="C40:D40"/>
    <mergeCell ref="E40:F40"/>
    <mergeCell ref="G40:H40"/>
    <mergeCell ref="I40:J40"/>
    <mergeCell ref="C39:D39"/>
    <mergeCell ref="E39:F39"/>
    <mergeCell ref="G39:H39"/>
    <mergeCell ref="I39:J39"/>
    <mergeCell ref="K40:L40"/>
    <mergeCell ref="M40:N40"/>
    <mergeCell ref="K34:L34"/>
    <mergeCell ref="M34:N34"/>
    <mergeCell ref="K39:L39"/>
    <mergeCell ref="M39:N39"/>
    <mergeCell ref="K37:L37"/>
    <mergeCell ref="M37:N37"/>
    <mergeCell ref="G22:H22"/>
    <mergeCell ref="I22:J22"/>
    <mergeCell ref="K22:L22"/>
    <mergeCell ref="M22:N22"/>
    <mergeCell ref="C15:D15"/>
    <mergeCell ref="E15:F15"/>
    <mergeCell ref="C22:D22"/>
    <mergeCell ref="E22:F22"/>
    <mergeCell ref="C21:D21"/>
    <mergeCell ref="E21:F21"/>
    <mergeCell ref="E17:F17"/>
    <mergeCell ref="C18:D18"/>
    <mergeCell ref="E18:F18"/>
    <mergeCell ref="I7:J7"/>
    <mergeCell ref="B8:F8"/>
    <mergeCell ref="M15:N15"/>
    <mergeCell ref="B4:N4"/>
    <mergeCell ref="B5:N5"/>
    <mergeCell ref="E10:F10"/>
    <mergeCell ref="G10:H10"/>
    <mergeCell ref="I10:J10"/>
    <mergeCell ref="K10:L10"/>
    <mergeCell ref="M10:N10"/>
    <mergeCell ref="G15:H15"/>
    <mergeCell ref="I15:J15"/>
    <mergeCell ref="K15:L15"/>
    <mergeCell ref="I8:N8"/>
  </mergeCells>
  <printOptions horizontalCentered="1" verticalCentered="1"/>
  <pageMargins left="0.25" right="0.25" top="0.25" bottom="0.25" header="0.5" footer="0.5"/>
  <pageSetup horizontalDpi="600" verticalDpi="600" orientation="landscape" scale="90" r:id="rId1"/>
  <colBreaks count="1" manualBreakCount="1">
    <brk id="15" max="65535" man="1"/>
  </colBreaks>
</worksheet>
</file>

<file path=xl/worksheets/sheet7.xml><?xml version="1.0" encoding="utf-8"?>
<worksheet xmlns="http://schemas.openxmlformats.org/spreadsheetml/2006/main" xmlns:r="http://schemas.openxmlformats.org/officeDocument/2006/relationships">
  <dimension ref="A1:AF181"/>
  <sheetViews>
    <sheetView zoomScalePageLayoutView="0" workbookViewId="0" topLeftCell="A1">
      <selection activeCell="A10" sqref="A10"/>
    </sheetView>
  </sheetViews>
  <sheetFormatPr defaultColWidth="9.140625" defaultRowHeight="12.75"/>
  <cols>
    <col min="1" max="1" width="103.57421875" style="225" customWidth="1"/>
    <col min="2" max="32" width="9.140625" style="144" customWidth="1"/>
  </cols>
  <sheetData>
    <row r="1" ht="15.75">
      <c r="A1" s="212" t="s">
        <v>157</v>
      </c>
    </row>
    <row r="2" ht="12.75">
      <c r="A2" s="213"/>
    </row>
    <row r="3" ht="12.75">
      <c r="A3" s="214" t="s">
        <v>158</v>
      </c>
    </row>
    <row r="4" ht="48">
      <c r="A4" s="215" t="s">
        <v>159</v>
      </c>
    </row>
    <row r="5" ht="36">
      <c r="A5" s="215" t="s">
        <v>160</v>
      </c>
    </row>
    <row r="6" ht="12.75">
      <c r="A6" s="213"/>
    </row>
    <row r="7" ht="12.75">
      <c r="A7" s="214" t="s">
        <v>161</v>
      </c>
    </row>
    <row r="8" ht="126" customHeight="1">
      <c r="A8" s="216" t="s">
        <v>162</v>
      </c>
    </row>
    <row r="9" ht="184.5" customHeight="1">
      <c r="A9" s="216" t="s">
        <v>184</v>
      </c>
    </row>
    <row r="10" ht="12.75" customHeight="1">
      <c r="A10" s="213"/>
    </row>
    <row r="11" ht="12.75">
      <c r="A11" s="214" t="s">
        <v>163</v>
      </c>
    </row>
    <row r="12" ht="24">
      <c r="A12" s="215" t="s">
        <v>164</v>
      </c>
    </row>
    <row r="13" spans="1:32" s="19" customFormat="1" ht="85.5" customHeight="1">
      <c r="A13" s="216" t="s">
        <v>165</v>
      </c>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row>
    <row r="14" ht="24">
      <c r="A14" s="215" t="s">
        <v>166</v>
      </c>
    </row>
    <row r="15" ht="24">
      <c r="A15" s="215" t="s">
        <v>167</v>
      </c>
    </row>
    <row r="16" ht="12.75">
      <c r="A16" s="217" t="s">
        <v>168</v>
      </c>
    </row>
    <row r="17" ht="24">
      <c r="A17" s="215" t="s">
        <v>169</v>
      </c>
    </row>
    <row r="18" ht="24">
      <c r="A18" s="215" t="s">
        <v>170</v>
      </c>
    </row>
    <row r="19" ht="24">
      <c r="A19" s="215" t="s">
        <v>171</v>
      </c>
    </row>
    <row r="20" ht="12.75">
      <c r="A20" s="215" t="s">
        <v>172</v>
      </c>
    </row>
    <row r="21" ht="13.5" thickBot="1">
      <c r="A21" s="218"/>
    </row>
    <row r="22" spans="1:12" ht="12.75">
      <c r="A22" s="219"/>
      <c r="B22" s="220"/>
      <c r="C22" s="220"/>
      <c r="D22" s="220"/>
      <c r="E22" s="220"/>
      <c r="F22" s="220"/>
      <c r="G22" s="220"/>
      <c r="H22" s="220"/>
      <c r="I22" s="220"/>
      <c r="J22" s="220"/>
      <c r="K22" s="220"/>
      <c r="L22" s="221"/>
    </row>
    <row r="23" spans="1:12" ht="12.75">
      <c r="A23" s="222"/>
      <c r="B23" s="220"/>
      <c r="C23" s="220"/>
      <c r="D23" s="220"/>
      <c r="E23" s="220"/>
      <c r="F23" s="220"/>
      <c r="G23" s="220"/>
      <c r="H23" s="220"/>
      <c r="I23" s="220"/>
      <c r="J23" s="220"/>
      <c r="K23" s="220"/>
      <c r="L23" s="221"/>
    </row>
    <row r="24" spans="1:12" ht="12.75">
      <c r="A24" s="222"/>
      <c r="B24" s="220"/>
      <c r="C24" s="220"/>
      <c r="D24" s="220"/>
      <c r="E24" s="220"/>
      <c r="F24" s="220"/>
      <c r="G24" s="220"/>
      <c r="H24" s="220"/>
      <c r="I24" s="220"/>
      <c r="J24" s="220"/>
      <c r="K24" s="220"/>
      <c r="L24" s="221"/>
    </row>
    <row r="25" spans="1:12" ht="12.75">
      <c r="A25" s="222"/>
      <c r="B25" s="220"/>
      <c r="C25" s="220"/>
      <c r="D25" s="220"/>
      <c r="E25" s="220"/>
      <c r="F25" s="220"/>
      <c r="G25" s="220"/>
      <c r="H25" s="220"/>
      <c r="I25" s="220"/>
      <c r="J25" s="220"/>
      <c r="K25" s="220"/>
      <c r="L25" s="221"/>
    </row>
    <row r="26" spans="1:12" ht="12.75">
      <c r="A26" s="222"/>
      <c r="B26" s="223"/>
      <c r="C26" s="223"/>
      <c r="D26" s="223"/>
      <c r="E26" s="223"/>
      <c r="F26" s="223"/>
      <c r="G26" s="223"/>
      <c r="H26" s="223"/>
      <c r="I26" s="223"/>
      <c r="J26" s="223"/>
      <c r="K26" s="223"/>
      <c r="L26" s="224"/>
    </row>
    <row r="27" spans="1:12" ht="12.75">
      <c r="A27" s="222"/>
      <c r="B27" s="223"/>
      <c r="C27" s="223"/>
      <c r="D27" s="223"/>
      <c r="E27" s="223"/>
      <c r="F27" s="223"/>
      <c r="G27" s="223"/>
      <c r="H27" s="223"/>
      <c r="I27" s="223"/>
      <c r="J27" s="223"/>
      <c r="K27" s="223"/>
      <c r="L27" s="224"/>
    </row>
    <row r="28" spans="1:12" ht="12.75">
      <c r="A28" s="222"/>
      <c r="B28" s="220"/>
      <c r="C28" s="220"/>
      <c r="D28" s="220"/>
      <c r="E28" s="220"/>
      <c r="F28" s="220"/>
      <c r="G28" s="220"/>
      <c r="H28" s="220"/>
      <c r="I28" s="220"/>
      <c r="J28" s="220"/>
      <c r="K28" s="220"/>
      <c r="L28" s="221"/>
    </row>
    <row r="29" ht="12.75">
      <c r="A29" s="222"/>
    </row>
    <row r="30" ht="12.75">
      <c r="A30" s="222"/>
    </row>
    <row r="31" ht="12.75">
      <c r="A31" s="222"/>
    </row>
    <row r="32" ht="12.75">
      <c r="A32" s="222"/>
    </row>
    <row r="33" ht="12.75">
      <c r="A33" s="222"/>
    </row>
    <row r="34" ht="12.75">
      <c r="A34" s="222"/>
    </row>
    <row r="35" ht="12.75">
      <c r="A35" s="222"/>
    </row>
    <row r="36" ht="12.75">
      <c r="A36" s="222"/>
    </row>
    <row r="37" ht="12.75">
      <c r="A37" s="222"/>
    </row>
    <row r="38" ht="12.75">
      <c r="A38" s="222"/>
    </row>
    <row r="39" ht="12.75">
      <c r="A39" s="222"/>
    </row>
    <row r="40" ht="12.75">
      <c r="A40" s="222"/>
    </row>
    <row r="41" ht="12.75">
      <c r="A41" s="222"/>
    </row>
    <row r="42" ht="12.75">
      <c r="A42" s="222"/>
    </row>
    <row r="43" ht="12.75">
      <c r="A43" s="222"/>
    </row>
    <row r="44" ht="12.75">
      <c r="A44" s="222"/>
    </row>
    <row r="45" ht="12.75">
      <c r="A45" s="222"/>
    </row>
    <row r="46" ht="12.75">
      <c r="A46" s="222"/>
    </row>
    <row r="47" ht="12.75">
      <c r="A47" s="222"/>
    </row>
    <row r="48" ht="12.75">
      <c r="A48" s="222"/>
    </row>
    <row r="49" ht="12.75">
      <c r="A49" s="222"/>
    </row>
    <row r="50" ht="12.75">
      <c r="A50" s="222"/>
    </row>
    <row r="51" ht="12.75">
      <c r="A51" s="222"/>
    </row>
    <row r="52" ht="12.75">
      <c r="A52" s="222"/>
    </row>
    <row r="53" ht="12.75">
      <c r="A53" s="222"/>
    </row>
    <row r="54" ht="12.75">
      <c r="A54" s="222"/>
    </row>
    <row r="55" ht="12.75">
      <c r="A55" s="222"/>
    </row>
    <row r="56" ht="12.75">
      <c r="A56" s="222"/>
    </row>
    <row r="57" ht="12.75">
      <c r="A57" s="222"/>
    </row>
    <row r="58" ht="12.75">
      <c r="A58" s="222"/>
    </row>
    <row r="59" ht="12.75">
      <c r="A59" s="222"/>
    </row>
    <row r="60" ht="12.75">
      <c r="A60" s="222"/>
    </row>
    <row r="61" ht="12.75">
      <c r="A61" s="222"/>
    </row>
    <row r="62" ht="12.75">
      <c r="A62" s="222"/>
    </row>
    <row r="63" ht="12.75">
      <c r="A63" s="222"/>
    </row>
    <row r="64" ht="12.75">
      <c r="A64" s="222"/>
    </row>
    <row r="65" ht="12.75">
      <c r="A65" s="222"/>
    </row>
    <row r="66" ht="12.75">
      <c r="A66" s="222"/>
    </row>
    <row r="67" ht="12.75">
      <c r="A67" s="222"/>
    </row>
    <row r="68" ht="12.75">
      <c r="A68" s="222"/>
    </row>
    <row r="69" ht="12.75">
      <c r="A69" s="222"/>
    </row>
    <row r="70" ht="12.75">
      <c r="A70" s="222"/>
    </row>
    <row r="71" ht="12.75">
      <c r="A71" s="222"/>
    </row>
    <row r="72" ht="12.75">
      <c r="A72" s="222"/>
    </row>
    <row r="73" ht="12.75">
      <c r="A73" s="222"/>
    </row>
    <row r="74" ht="12.75">
      <c r="A74" s="222"/>
    </row>
    <row r="75" ht="12.75">
      <c r="A75" s="222"/>
    </row>
    <row r="76" ht="12.75">
      <c r="A76" s="222"/>
    </row>
    <row r="77" ht="12.75">
      <c r="A77" s="222"/>
    </row>
    <row r="78" ht="12.75">
      <c r="A78" s="222"/>
    </row>
    <row r="79" ht="12.75">
      <c r="A79" s="222"/>
    </row>
    <row r="80" ht="12.75">
      <c r="A80" s="222"/>
    </row>
    <row r="81" ht="12.75">
      <c r="A81" s="222"/>
    </row>
    <row r="82" ht="12.75">
      <c r="A82" s="222"/>
    </row>
    <row r="83" ht="12.75">
      <c r="A83" s="222"/>
    </row>
    <row r="84" ht="12.75">
      <c r="A84" s="222"/>
    </row>
    <row r="85" ht="12.75">
      <c r="A85" s="222"/>
    </row>
    <row r="86" ht="12.75">
      <c r="A86" s="222"/>
    </row>
    <row r="87" ht="12.75">
      <c r="A87" s="222"/>
    </row>
    <row r="88" ht="12.75">
      <c r="A88" s="222"/>
    </row>
    <row r="89" ht="12.75">
      <c r="A89" s="222"/>
    </row>
    <row r="90" ht="12.75">
      <c r="A90" s="222"/>
    </row>
    <row r="91" ht="12.75">
      <c r="A91" s="222"/>
    </row>
    <row r="92" ht="12.75">
      <c r="A92" s="222"/>
    </row>
    <row r="93" ht="12.75">
      <c r="A93" s="222"/>
    </row>
    <row r="94" ht="12.75">
      <c r="A94" s="222"/>
    </row>
    <row r="95" ht="12.75">
      <c r="A95" s="222"/>
    </row>
    <row r="96" ht="12.75">
      <c r="A96" s="222"/>
    </row>
    <row r="97" ht="12.75">
      <c r="A97" s="222"/>
    </row>
    <row r="98" ht="12.75">
      <c r="A98" s="222"/>
    </row>
    <row r="99" ht="12.75">
      <c r="A99" s="222"/>
    </row>
    <row r="100" ht="12.75">
      <c r="A100" s="222"/>
    </row>
    <row r="101" ht="12.75">
      <c r="A101" s="222"/>
    </row>
    <row r="102" ht="12.75">
      <c r="A102" s="222"/>
    </row>
    <row r="103" ht="12.75">
      <c r="A103" s="222"/>
    </row>
    <row r="104" ht="12.75">
      <c r="A104" s="222"/>
    </row>
    <row r="105" ht="12.75">
      <c r="A105" s="222"/>
    </row>
    <row r="106" ht="12.75">
      <c r="A106" s="222"/>
    </row>
    <row r="107" ht="12.75">
      <c r="A107" s="222"/>
    </row>
    <row r="108" ht="12.75">
      <c r="A108" s="222"/>
    </row>
    <row r="109" ht="12.75">
      <c r="A109" s="222"/>
    </row>
    <row r="110" ht="12.75">
      <c r="A110" s="222"/>
    </row>
    <row r="111" ht="12.75">
      <c r="A111" s="222"/>
    </row>
    <row r="112" ht="12.75">
      <c r="A112" s="222"/>
    </row>
    <row r="113" ht="12.75">
      <c r="A113" s="222"/>
    </row>
    <row r="114" ht="12.75">
      <c r="A114" s="222"/>
    </row>
    <row r="115" ht="12.75">
      <c r="A115" s="222"/>
    </row>
    <row r="116" ht="12.75">
      <c r="A116" s="222"/>
    </row>
    <row r="117" ht="12.75">
      <c r="A117" s="222"/>
    </row>
    <row r="118" ht="12.75">
      <c r="A118" s="222"/>
    </row>
    <row r="119" ht="12.75">
      <c r="A119" s="222"/>
    </row>
    <row r="120" ht="12.75">
      <c r="A120" s="222"/>
    </row>
    <row r="121" ht="12.75">
      <c r="A121" s="222"/>
    </row>
    <row r="122" ht="12.75">
      <c r="A122" s="222"/>
    </row>
    <row r="123" ht="12.75">
      <c r="A123" s="222"/>
    </row>
    <row r="124" ht="12.75">
      <c r="A124" s="222"/>
    </row>
    <row r="125" ht="12.75">
      <c r="A125" s="222"/>
    </row>
    <row r="126" ht="12.75">
      <c r="A126" s="222"/>
    </row>
    <row r="127" ht="12.75">
      <c r="A127" s="222"/>
    </row>
    <row r="128" ht="12.75">
      <c r="A128" s="222"/>
    </row>
    <row r="129" ht="12.75">
      <c r="A129" s="222"/>
    </row>
    <row r="130" ht="12.75">
      <c r="A130" s="222"/>
    </row>
    <row r="131" ht="12.75">
      <c r="A131" s="222"/>
    </row>
    <row r="132" ht="12.75">
      <c r="A132" s="222"/>
    </row>
    <row r="133" ht="12.75">
      <c r="A133" s="222"/>
    </row>
    <row r="134" ht="12.75">
      <c r="A134" s="222"/>
    </row>
    <row r="135" ht="12.75">
      <c r="A135" s="222"/>
    </row>
    <row r="136" ht="12.75">
      <c r="A136" s="222"/>
    </row>
    <row r="137" ht="12.75">
      <c r="A137" s="222"/>
    </row>
    <row r="138" ht="12.75">
      <c r="A138" s="222"/>
    </row>
    <row r="139" ht="12.75">
      <c r="A139" s="222"/>
    </row>
    <row r="140" ht="12.75">
      <c r="A140" s="222"/>
    </row>
    <row r="141" ht="12.75">
      <c r="A141" s="222"/>
    </row>
    <row r="142" ht="12.75">
      <c r="A142" s="222"/>
    </row>
    <row r="143" ht="12.75">
      <c r="A143" s="222"/>
    </row>
    <row r="144" ht="12.75">
      <c r="A144" s="222"/>
    </row>
    <row r="145" ht="12.75">
      <c r="A145" s="222"/>
    </row>
    <row r="146" ht="12.75">
      <c r="A146" s="222"/>
    </row>
    <row r="147" ht="12.75">
      <c r="A147" s="222"/>
    </row>
    <row r="148" ht="12.75">
      <c r="A148" s="222"/>
    </row>
    <row r="149" ht="12.75">
      <c r="A149" s="222"/>
    </row>
    <row r="150" ht="12.75">
      <c r="A150" s="222"/>
    </row>
    <row r="151" ht="12.75">
      <c r="A151" s="222"/>
    </row>
    <row r="152" ht="12.75">
      <c r="A152" s="222"/>
    </row>
    <row r="153" ht="12.75">
      <c r="A153" s="222"/>
    </row>
    <row r="154" ht="12.75">
      <c r="A154" s="222"/>
    </row>
    <row r="155" ht="12.75">
      <c r="A155" s="222"/>
    </row>
    <row r="156" ht="12.75">
      <c r="A156" s="222"/>
    </row>
    <row r="157" ht="12.75">
      <c r="A157" s="222"/>
    </row>
    <row r="158" ht="12.75">
      <c r="A158" s="222"/>
    </row>
    <row r="159" ht="12.75">
      <c r="A159" s="222"/>
    </row>
    <row r="160" ht="12.75">
      <c r="A160" s="222"/>
    </row>
    <row r="161" ht="12.75">
      <c r="A161" s="222"/>
    </row>
    <row r="162" ht="12.75">
      <c r="A162" s="222"/>
    </row>
    <row r="163" ht="12.75">
      <c r="A163" s="222"/>
    </row>
    <row r="164" ht="12.75">
      <c r="A164" s="222"/>
    </row>
    <row r="165" ht="12.75">
      <c r="A165" s="222"/>
    </row>
    <row r="166" ht="12.75">
      <c r="A166" s="222"/>
    </row>
    <row r="167" ht="12.75">
      <c r="A167" s="222"/>
    </row>
    <row r="168" ht="12.75">
      <c r="A168" s="222"/>
    </row>
    <row r="169" ht="12.75">
      <c r="A169" s="222"/>
    </row>
    <row r="170" ht="12.75">
      <c r="A170" s="222"/>
    </row>
    <row r="171" ht="12.75">
      <c r="A171" s="222"/>
    </row>
    <row r="172" ht="12.75">
      <c r="A172" s="222"/>
    </row>
    <row r="173" ht="12.75">
      <c r="A173" s="222"/>
    </row>
    <row r="174" ht="12.75">
      <c r="A174" s="222"/>
    </row>
    <row r="175" ht="12.75">
      <c r="A175" s="222"/>
    </row>
    <row r="176" ht="12.75">
      <c r="A176" s="222"/>
    </row>
    <row r="177" ht="12.75">
      <c r="A177" s="222"/>
    </row>
    <row r="178" ht="12.75">
      <c r="A178" s="222"/>
    </row>
    <row r="179" ht="12.75">
      <c r="A179" s="222"/>
    </row>
    <row r="180" ht="12.75">
      <c r="A180" s="222"/>
    </row>
    <row r="181" ht="12.75">
      <c r="A181" s="222"/>
    </row>
  </sheetData>
  <sheetProtection password="CCBA" sheet="1"/>
  <printOptions/>
  <pageMargins left="0.7" right="0.7" top="0.75" bottom="0.75" header="0.3" footer="0.3"/>
  <pageSetup horizontalDpi="600" verticalDpi="600" orientation="portrait" scale="93" r:id="rId1"/>
</worksheet>
</file>

<file path=xl/worksheets/sheet8.xml><?xml version="1.0" encoding="utf-8"?>
<worksheet xmlns="http://schemas.openxmlformats.org/spreadsheetml/2006/main" xmlns:r="http://schemas.openxmlformats.org/officeDocument/2006/relationships">
  <dimension ref="A1:AB100"/>
  <sheetViews>
    <sheetView zoomScale="80" zoomScaleNormal="80" zoomScalePageLayoutView="0" workbookViewId="0" topLeftCell="A1">
      <selection activeCell="A5" sqref="A5"/>
    </sheetView>
  </sheetViews>
  <sheetFormatPr defaultColWidth="9.140625" defaultRowHeight="12.75"/>
  <cols>
    <col min="1" max="1" width="43.8515625" style="5" customWidth="1"/>
    <col min="2" max="2" width="16.7109375" style="5" customWidth="1"/>
    <col min="3" max="3" width="8.28125" style="5" customWidth="1"/>
    <col min="4" max="7" width="9.140625" style="5" hidden="1" customWidth="1"/>
    <col min="8" max="12" width="9.140625" style="5" customWidth="1"/>
    <col min="13" max="13" width="13.57421875" style="5" customWidth="1"/>
    <col min="14" max="16384" width="9.140625" style="5" customWidth="1"/>
  </cols>
  <sheetData>
    <row r="1" spans="1:12" s="74" customFormat="1" ht="12.75">
      <c r="A1" s="73"/>
      <c r="B1" s="73"/>
      <c r="C1" s="73"/>
      <c r="D1" s="88" t="s">
        <v>0</v>
      </c>
      <c r="E1" s="89"/>
      <c r="F1" s="89"/>
      <c r="G1" s="89"/>
      <c r="H1" s="1" t="s">
        <v>103</v>
      </c>
      <c r="I1" s="1" t="s">
        <v>104</v>
      </c>
      <c r="J1" s="1" t="s">
        <v>105</v>
      </c>
      <c r="K1" s="1" t="s">
        <v>106</v>
      </c>
      <c r="L1" s="1" t="s">
        <v>107</v>
      </c>
    </row>
    <row r="2" spans="1:12" s="74" customFormat="1" ht="15">
      <c r="A2" s="94" t="s">
        <v>1</v>
      </c>
      <c r="B2" s="94" t="s">
        <v>2</v>
      </c>
      <c r="C2" s="94"/>
      <c r="D2" s="94">
        <v>2004</v>
      </c>
      <c r="E2" s="95">
        <v>2005</v>
      </c>
      <c r="F2" s="95">
        <f>E2+1</f>
        <v>2006</v>
      </c>
      <c r="G2" s="95">
        <f>F2+1</f>
        <v>2007</v>
      </c>
      <c r="H2" s="95">
        <f>G2+1</f>
        <v>2008</v>
      </c>
      <c r="I2" s="95">
        <f>H2+1</f>
        <v>2009</v>
      </c>
      <c r="J2" s="96">
        <v>2010</v>
      </c>
      <c r="K2" s="96">
        <v>2011</v>
      </c>
      <c r="L2" s="96">
        <v>2012</v>
      </c>
    </row>
    <row r="3" spans="1:12" ht="12.75">
      <c r="A3" s="93" t="s">
        <v>63</v>
      </c>
      <c r="B3" s="90" t="s">
        <v>10</v>
      </c>
      <c r="C3" s="90">
        <v>115</v>
      </c>
      <c r="D3" s="91"/>
      <c r="E3" s="91"/>
      <c r="F3" s="91">
        <v>275</v>
      </c>
      <c r="G3" s="92">
        <v>275</v>
      </c>
      <c r="H3" s="66">
        <v>275</v>
      </c>
      <c r="I3" s="66">
        <v>275</v>
      </c>
      <c r="J3" s="66">
        <v>275</v>
      </c>
      <c r="K3" s="66">
        <v>275</v>
      </c>
      <c r="L3" s="66">
        <v>275</v>
      </c>
    </row>
    <row r="4" spans="1:12" ht="12.75">
      <c r="A4" s="42" t="s">
        <v>64</v>
      </c>
      <c r="B4" s="64" t="s">
        <v>3</v>
      </c>
      <c r="C4" s="64">
        <v>180</v>
      </c>
      <c r="D4" s="65"/>
      <c r="E4" s="65"/>
      <c r="F4" s="65">
        <v>297</v>
      </c>
      <c r="G4" s="66">
        <v>297</v>
      </c>
      <c r="H4" s="66">
        <v>297</v>
      </c>
      <c r="I4" s="66">
        <v>290</v>
      </c>
      <c r="J4" s="66">
        <v>290</v>
      </c>
      <c r="K4" s="66">
        <v>290</v>
      </c>
      <c r="L4" s="66">
        <v>290</v>
      </c>
    </row>
    <row r="5" spans="1:28" ht="15.75">
      <c r="A5" s="43" t="s">
        <v>65</v>
      </c>
      <c r="B5" s="64" t="s">
        <v>3</v>
      </c>
      <c r="C5" s="64">
        <v>180</v>
      </c>
      <c r="D5" s="67">
        <v>423</v>
      </c>
      <c r="E5" s="68">
        <v>525</v>
      </c>
      <c r="F5" s="68">
        <v>600</v>
      </c>
      <c r="G5" s="66">
        <v>600</v>
      </c>
      <c r="H5" s="66">
        <v>725</v>
      </c>
      <c r="I5" s="66">
        <v>600</v>
      </c>
      <c r="J5" s="66">
        <v>600</v>
      </c>
      <c r="K5" s="66">
        <v>600</v>
      </c>
      <c r="L5" s="66">
        <v>600</v>
      </c>
      <c r="M5" s="9"/>
      <c r="N5" s="9"/>
      <c r="O5" s="10"/>
      <c r="P5" s="10"/>
      <c r="Q5" s="10"/>
      <c r="R5" s="9"/>
      <c r="S5" s="9"/>
      <c r="T5" s="9"/>
      <c r="U5" s="9"/>
      <c r="V5" s="9"/>
      <c r="W5" s="11"/>
      <c r="X5" s="9"/>
      <c r="Y5" s="9"/>
      <c r="Z5" s="9"/>
      <c r="AA5" s="9"/>
      <c r="AB5" s="9"/>
    </row>
    <row r="6" spans="1:28" ht="15">
      <c r="A6" s="44" t="s">
        <v>66</v>
      </c>
      <c r="B6" s="64" t="s">
        <v>3</v>
      </c>
      <c r="C6" s="64">
        <v>180</v>
      </c>
      <c r="D6" s="67">
        <v>488</v>
      </c>
      <c r="E6" s="68">
        <v>525</v>
      </c>
      <c r="F6" s="68">
        <v>520</v>
      </c>
      <c r="G6" s="66">
        <v>700</v>
      </c>
      <c r="H6" s="66">
        <v>700</v>
      </c>
      <c r="I6" s="66">
        <v>600</v>
      </c>
      <c r="J6" s="66">
        <v>600</v>
      </c>
      <c r="K6" s="66">
        <v>600</v>
      </c>
      <c r="L6" s="66">
        <v>600</v>
      </c>
      <c r="M6" s="9"/>
      <c r="N6" s="9"/>
      <c r="O6" s="10"/>
      <c r="P6" s="10"/>
      <c r="Q6" s="10"/>
      <c r="R6" s="9"/>
      <c r="S6" s="10"/>
      <c r="T6" s="9"/>
      <c r="U6" s="9"/>
      <c r="V6" s="9"/>
      <c r="W6" s="9"/>
      <c r="X6" s="9"/>
      <c r="Y6" s="9"/>
      <c r="Z6" s="9"/>
      <c r="AA6" s="9"/>
      <c r="AB6" s="9"/>
    </row>
    <row r="7" spans="1:28" ht="15.75">
      <c r="A7" s="44" t="s">
        <v>67</v>
      </c>
      <c r="B7" s="64" t="s">
        <v>3</v>
      </c>
      <c r="C7" s="64">
        <v>180</v>
      </c>
      <c r="D7" s="67">
        <v>655</v>
      </c>
      <c r="E7" s="68">
        <v>650</v>
      </c>
      <c r="F7" s="68">
        <v>600</v>
      </c>
      <c r="G7" s="66">
        <v>665</v>
      </c>
      <c r="H7" s="66">
        <v>700</v>
      </c>
      <c r="I7" s="66">
        <v>600</v>
      </c>
      <c r="J7" s="66">
        <v>600</v>
      </c>
      <c r="K7" s="66">
        <v>600</v>
      </c>
      <c r="L7" s="66">
        <v>600</v>
      </c>
      <c r="M7" s="9"/>
      <c r="N7" s="9"/>
      <c r="O7" s="10"/>
      <c r="P7" s="10"/>
      <c r="Q7" s="10"/>
      <c r="R7" s="9"/>
      <c r="S7" s="9"/>
      <c r="T7" s="9"/>
      <c r="U7" s="9"/>
      <c r="V7" s="9"/>
      <c r="W7" s="11"/>
      <c r="X7" s="9"/>
      <c r="Y7" s="9"/>
      <c r="Z7" s="9"/>
      <c r="AA7" s="9"/>
      <c r="AB7" s="9"/>
    </row>
    <row r="8" spans="1:28" ht="15">
      <c r="A8" s="44" t="s">
        <v>4</v>
      </c>
      <c r="B8" s="64" t="s">
        <v>3</v>
      </c>
      <c r="C8" s="64">
        <v>180</v>
      </c>
      <c r="D8" s="67">
        <v>517</v>
      </c>
      <c r="E8" s="68">
        <v>550</v>
      </c>
      <c r="F8" s="68">
        <v>575</v>
      </c>
      <c r="G8" s="66">
        <v>590</v>
      </c>
      <c r="H8" s="66">
        <v>684</v>
      </c>
      <c r="I8" s="66">
        <v>600</v>
      </c>
      <c r="J8" s="66">
        <v>600</v>
      </c>
      <c r="K8" s="66">
        <v>600</v>
      </c>
      <c r="L8" s="66">
        <v>600</v>
      </c>
      <c r="M8" s="9"/>
      <c r="N8" s="9"/>
      <c r="O8" s="10"/>
      <c r="P8" s="10"/>
      <c r="Q8" s="10"/>
      <c r="R8" s="9"/>
      <c r="S8" s="9"/>
      <c r="T8" s="9"/>
      <c r="U8" s="9"/>
      <c r="V8" s="9"/>
      <c r="W8" s="9"/>
      <c r="X8" s="9"/>
      <c r="Y8" s="9"/>
      <c r="Z8" s="9"/>
      <c r="AA8" s="9"/>
      <c r="AB8" s="9"/>
    </row>
    <row r="9" spans="1:28" ht="15">
      <c r="A9" s="44" t="s">
        <v>146</v>
      </c>
      <c r="B9" s="64" t="s">
        <v>3</v>
      </c>
      <c r="C9" s="64">
        <v>180</v>
      </c>
      <c r="D9" s="67"/>
      <c r="E9" s="68"/>
      <c r="F9" s="68"/>
      <c r="G9" s="66"/>
      <c r="H9" s="66">
        <v>700</v>
      </c>
      <c r="I9" s="66">
        <v>600</v>
      </c>
      <c r="J9" s="66">
        <v>600</v>
      </c>
      <c r="K9" s="66">
        <v>600</v>
      </c>
      <c r="L9" s="66">
        <v>600</v>
      </c>
      <c r="M9" s="9"/>
      <c r="N9" s="9"/>
      <c r="O9" s="10"/>
      <c r="P9" s="10"/>
      <c r="Q9" s="10"/>
      <c r="R9" s="9"/>
      <c r="S9" s="9"/>
      <c r="T9" s="9"/>
      <c r="U9" s="9"/>
      <c r="V9" s="9"/>
      <c r="W9" s="9"/>
      <c r="X9" s="9"/>
      <c r="Y9" s="9"/>
      <c r="Z9" s="9"/>
      <c r="AA9" s="9"/>
      <c r="AB9" s="9"/>
    </row>
    <row r="10" spans="1:28" ht="15.75">
      <c r="A10" s="44" t="s">
        <v>5</v>
      </c>
      <c r="B10" s="64" t="s">
        <v>3</v>
      </c>
      <c r="C10" s="64">
        <v>180</v>
      </c>
      <c r="D10" s="67">
        <v>450</v>
      </c>
      <c r="E10" s="68">
        <v>750</v>
      </c>
      <c r="F10" s="68">
        <v>550</v>
      </c>
      <c r="G10" s="66">
        <v>550</v>
      </c>
      <c r="H10" s="66">
        <v>700</v>
      </c>
      <c r="I10" s="66">
        <v>600</v>
      </c>
      <c r="J10" s="66">
        <v>600</v>
      </c>
      <c r="K10" s="66">
        <v>600</v>
      </c>
      <c r="L10" s="66">
        <v>600</v>
      </c>
      <c r="M10" s="9"/>
      <c r="N10" s="9"/>
      <c r="O10" s="10"/>
      <c r="P10" s="10"/>
      <c r="Q10" s="10"/>
      <c r="R10" s="9"/>
      <c r="S10" s="10"/>
      <c r="T10" s="9"/>
      <c r="U10" s="9"/>
      <c r="V10" s="10"/>
      <c r="W10" s="12"/>
      <c r="X10" s="9"/>
      <c r="Y10" s="9"/>
      <c r="Z10" s="9"/>
      <c r="AA10" s="9"/>
      <c r="AB10" s="9"/>
    </row>
    <row r="11" spans="1:28" ht="15.75">
      <c r="A11" s="45" t="s">
        <v>54</v>
      </c>
      <c r="B11" s="64" t="s">
        <v>3</v>
      </c>
      <c r="C11" s="64">
        <v>180</v>
      </c>
      <c r="D11" s="67">
        <v>617</v>
      </c>
      <c r="E11" s="68">
        <v>700</v>
      </c>
      <c r="F11" s="68">
        <v>550</v>
      </c>
      <c r="G11" s="66">
        <v>580</v>
      </c>
      <c r="H11" s="66">
        <v>750</v>
      </c>
      <c r="I11" s="66">
        <v>600</v>
      </c>
      <c r="J11" s="66">
        <v>600</v>
      </c>
      <c r="K11" s="66">
        <v>600</v>
      </c>
      <c r="L11" s="66">
        <v>600</v>
      </c>
      <c r="M11" s="9"/>
      <c r="N11" s="9"/>
      <c r="O11" s="10"/>
      <c r="P11" s="10"/>
      <c r="Q11" s="10"/>
      <c r="R11" s="9"/>
      <c r="S11" s="10"/>
      <c r="T11" s="9"/>
      <c r="U11" s="9"/>
      <c r="V11" s="9"/>
      <c r="W11" s="11"/>
      <c r="X11" s="9"/>
      <c r="Y11" s="9"/>
      <c r="Z11" s="9"/>
      <c r="AA11" s="9"/>
      <c r="AB11" s="9"/>
    </row>
    <row r="12" spans="1:28" ht="15">
      <c r="A12" s="44" t="s">
        <v>6</v>
      </c>
      <c r="B12" s="64" t="s">
        <v>3</v>
      </c>
      <c r="C12" s="64">
        <v>180</v>
      </c>
      <c r="D12" s="67"/>
      <c r="E12" s="68">
        <v>510</v>
      </c>
      <c r="F12" s="68">
        <v>432</v>
      </c>
      <c r="G12" s="66">
        <v>450</v>
      </c>
      <c r="H12" s="66">
        <v>450</v>
      </c>
      <c r="I12" s="66">
        <v>442</v>
      </c>
      <c r="J12" s="66">
        <v>447</v>
      </c>
      <c r="K12" s="66">
        <v>452</v>
      </c>
      <c r="L12" s="66">
        <v>457</v>
      </c>
      <c r="M12" s="9"/>
      <c r="N12" s="9"/>
      <c r="O12" s="10"/>
      <c r="P12" s="10"/>
      <c r="Q12" s="10"/>
      <c r="R12" s="9"/>
      <c r="S12" s="10"/>
      <c r="T12" s="9"/>
      <c r="U12" s="9"/>
      <c r="V12" s="9"/>
      <c r="W12" s="9"/>
      <c r="X12" s="9"/>
      <c r="Y12" s="9"/>
      <c r="Z12" s="9"/>
      <c r="AA12" s="9"/>
      <c r="AB12" s="9"/>
    </row>
    <row r="13" spans="1:28" ht="15.75">
      <c r="A13" s="44" t="s">
        <v>7</v>
      </c>
      <c r="B13" s="64" t="s">
        <v>3</v>
      </c>
      <c r="C13" s="64">
        <v>180</v>
      </c>
      <c r="D13" s="67">
        <v>960</v>
      </c>
      <c r="E13" s="68">
        <v>820</v>
      </c>
      <c r="F13" s="69">
        <v>840</v>
      </c>
      <c r="G13" s="70">
        <v>839</v>
      </c>
      <c r="H13" s="70">
        <v>845</v>
      </c>
      <c r="I13" s="70">
        <v>840</v>
      </c>
      <c r="J13" s="70">
        <v>850</v>
      </c>
      <c r="K13" s="70">
        <v>850</v>
      </c>
      <c r="L13" s="70">
        <v>850</v>
      </c>
      <c r="M13" s="9"/>
      <c r="N13" s="9"/>
      <c r="O13" s="10"/>
      <c r="P13" s="10"/>
      <c r="Q13" s="10"/>
      <c r="R13" s="9"/>
      <c r="S13" s="10"/>
      <c r="T13" s="9"/>
      <c r="U13" s="9"/>
      <c r="V13" s="10"/>
      <c r="W13" s="11"/>
      <c r="X13" s="9"/>
      <c r="Y13" s="9"/>
      <c r="Z13" s="9"/>
      <c r="AA13" s="9"/>
      <c r="AB13" s="9"/>
    </row>
    <row r="14" spans="1:28" ht="15">
      <c r="A14" s="44" t="s">
        <v>8</v>
      </c>
      <c r="B14" s="64" t="s">
        <v>3</v>
      </c>
      <c r="C14" s="64">
        <v>180</v>
      </c>
      <c r="D14" s="67">
        <v>620</v>
      </c>
      <c r="E14" s="68">
        <v>560</v>
      </c>
      <c r="F14" s="68">
        <v>560</v>
      </c>
      <c r="G14" s="66">
        <v>560</v>
      </c>
      <c r="H14" s="66">
        <v>1146</v>
      </c>
      <c r="I14" s="66">
        <v>1146</v>
      </c>
      <c r="J14" s="66">
        <v>1146</v>
      </c>
      <c r="K14" s="66">
        <v>1146</v>
      </c>
      <c r="L14" s="66">
        <v>1146</v>
      </c>
      <c r="M14" s="9"/>
      <c r="N14" s="9"/>
      <c r="O14" s="10"/>
      <c r="P14" s="10"/>
      <c r="Q14" s="10"/>
      <c r="R14" s="9"/>
      <c r="S14" s="10"/>
      <c r="T14" s="9"/>
      <c r="U14" s="9"/>
      <c r="V14" s="10"/>
      <c r="W14" s="9"/>
      <c r="X14" s="9"/>
      <c r="Y14" s="9"/>
      <c r="Z14" s="9"/>
      <c r="AA14" s="9"/>
      <c r="AB14" s="9"/>
    </row>
    <row r="15" spans="1:28" ht="15">
      <c r="A15" s="44" t="s">
        <v>9</v>
      </c>
      <c r="B15" s="64" t="s">
        <v>3</v>
      </c>
      <c r="C15" s="64">
        <v>180</v>
      </c>
      <c r="D15" s="67">
        <v>230</v>
      </c>
      <c r="E15" s="68">
        <v>215</v>
      </c>
      <c r="F15" s="68">
        <v>265</v>
      </c>
      <c r="G15" s="66">
        <v>320</v>
      </c>
      <c r="H15" s="66">
        <v>335</v>
      </c>
      <c r="I15" s="66">
        <v>315</v>
      </c>
      <c r="J15" s="66">
        <v>315</v>
      </c>
      <c r="K15" s="66">
        <v>315</v>
      </c>
      <c r="L15" s="66">
        <v>315</v>
      </c>
      <c r="M15" s="9"/>
      <c r="N15" s="9"/>
      <c r="O15" s="10"/>
      <c r="P15" s="10"/>
      <c r="Q15" s="10"/>
      <c r="R15" s="9"/>
      <c r="S15" s="10"/>
      <c r="T15" s="9"/>
      <c r="U15" s="9"/>
      <c r="V15" s="10"/>
      <c r="W15" s="9"/>
      <c r="X15" s="9"/>
      <c r="Y15" s="9"/>
      <c r="Z15" s="9"/>
      <c r="AA15" s="9"/>
      <c r="AB15" s="9"/>
    </row>
    <row r="16" spans="1:28" ht="15.75">
      <c r="A16" s="44" t="s">
        <v>68</v>
      </c>
      <c r="B16" s="64" t="s">
        <v>3</v>
      </c>
      <c r="C16" s="64">
        <v>180</v>
      </c>
      <c r="D16" s="67">
        <v>270</v>
      </c>
      <c r="E16" s="68">
        <v>235</v>
      </c>
      <c r="F16" s="68">
        <v>275</v>
      </c>
      <c r="G16" s="66">
        <v>330</v>
      </c>
      <c r="H16" s="66">
        <v>345</v>
      </c>
      <c r="I16" s="66">
        <v>325</v>
      </c>
      <c r="J16" s="66">
        <v>325</v>
      </c>
      <c r="K16" s="66">
        <v>325</v>
      </c>
      <c r="L16" s="66">
        <v>325</v>
      </c>
      <c r="M16" s="9"/>
      <c r="N16" s="9"/>
      <c r="O16" s="10"/>
      <c r="P16" s="10"/>
      <c r="Q16" s="10"/>
      <c r="R16" s="9"/>
      <c r="S16" s="10"/>
      <c r="T16" s="9"/>
      <c r="U16" s="9"/>
      <c r="V16" s="10"/>
      <c r="W16" s="11"/>
      <c r="X16" s="9"/>
      <c r="Y16" s="9"/>
      <c r="Z16" s="9"/>
      <c r="AA16" s="9"/>
      <c r="AB16" s="9"/>
    </row>
    <row r="17" spans="1:28" ht="15.75">
      <c r="A17" s="45" t="s">
        <v>69</v>
      </c>
      <c r="B17" s="64" t="s">
        <v>10</v>
      </c>
      <c r="C17" s="64">
        <v>115</v>
      </c>
      <c r="D17" s="67">
        <v>690</v>
      </c>
      <c r="E17" s="65">
        <v>520</v>
      </c>
      <c r="F17" s="68">
        <v>525</v>
      </c>
      <c r="G17" s="66">
        <v>605</v>
      </c>
      <c r="H17" s="66">
        <v>845</v>
      </c>
      <c r="I17" s="66">
        <v>831</v>
      </c>
      <c r="J17" s="66">
        <v>820</v>
      </c>
      <c r="K17" s="66">
        <v>809</v>
      </c>
      <c r="L17" s="66">
        <v>809</v>
      </c>
      <c r="M17" s="9"/>
      <c r="N17" s="9"/>
      <c r="O17" s="10"/>
      <c r="P17" s="10"/>
      <c r="Q17" s="10"/>
      <c r="R17" s="9"/>
      <c r="S17" s="10"/>
      <c r="T17" s="9"/>
      <c r="U17" s="9"/>
      <c r="V17" s="10"/>
      <c r="W17" s="11"/>
      <c r="X17" s="9"/>
      <c r="Y17" s="9"/>
      <c r="Z17" s="9"/>
      <c r="AA17" s="9"/>
      <c r="AB17" s="9"/>
    </row>
    <row r="18" spans="1:12" ht="12.75">
      <c r="A18" s="44" t="s">
        <v>11</v>
      </c>
      <c r="B18" s="64" t="s">
        <v>3</v>
      </c>
      <c r="C18" s="64">
        <v>180</v>
      </c>
      <c r="D18" s="67"/>
      <c r="E18" s="68">
        <v>860</v>
      </c>
      <c r="F18" s="68">
        <v>860</v>
      </c>
      <c r="G18" s="66">
        <v>840</v>
      </c>
      <c r="H18" s="66">
        <v>800</v>
      </c>
      <c r="I18" s="66">
        <v>820</v>
      </c>
      <c r="J18" s="66">
        <v>820</v>
      </c>
      <c r="K18" s="66">
        <v>820</v>
      </c>
      <c r="L18" s="66">
        <v>820</v>
      </c>
    </row>
    <row r="19" spans="1:12" ht="12.75">
      <c r="A19" s="44" t="s">
        <v>12</v>
      </c>
      <c r="B19" s="64" t="s">
        <v>3</v>
      </c>
      <c r="C19" s="64">
        <v>180</v>
      </c>
      <c r="D19" s="67">
        <v>150</v>
      </c>
      <c r="E19" s="68">
        <v>141</v>
      </c>
      <c r="F19" s="68">
        <v>130</v>
      </c>
      <c r="G19" s="66">
        <v>180</v>
      </c>
      <c r="H19" s="66">
        <v>200</v>
      </c>
      <c r="I19" s="66">
        <v>215</v>
      </c>
      <c r="J19" s="66">
        <v>215</v>
      </c>
      <c r="K19" s="66">
        <v>200</v>
      </c>
      <c r="L19" s="66">
        <v>200</v>
      </c>
    </row>
    <row r="20" spans="1:12" ht="12.75">
      <c r="A20" s="44" t="s">
        <v>70</v>
      </c>
      <c r="B20" s="64" t="s">
        <v>10</v>
      </c>
      <c r="C20" s="64">
        <v>115</v>
      </c>
      <c r="D20" s="67">
        <v>120</v>
      </c>
      <c r="E20" s="68">
        <v>97</v>
      </c>
      <c r="F20" s="68">
        <v>108</v>
      </c>
      <c r="G20" s="66">
        <v>162</v>
      </c>
      <c r="H20" s="66">
        <v>165</v>
      </c>
      <c r="I20" s="66">
        <v>175</v>
      </c>
      <c r="J20" s="66">
        <v>175</v>
      </c>
      <c r="K20" s="66">
        <v>160</v>
      </c>
      <c r="L20" s="66">
        <v>160</v>
      </c>
    </row>
    <row r="21" spans="1:12" s="63" customFormat="1" ht="14.25" customHeight="1">
      <c r="A21" s="44" t="s">
        <v>71</v>
      </c>
      <c r="B21" s="64" t="s">
        <v>13</v>
      </c>
      <c r="C21" s="64">
        <v>180</v>
      </c>
      <c r="D21" s="67">
        <v>125</v>
      </c>
      <c r="E21" s="68">
        <v>102</v>
      </c>
      <c r="F21" s="68">
        <f>+F20+5</f>
        <v>113</v>
      </c>
      <c r="G21" s="66">
        <v>172</v>
      </c>
      <c r="H21" s="66">
        <v>175</v>
      </c>
      <c r="I21" s="66">
        <v>195</v>
      </c>
      <c r="J21" s="66">
        <v>195</v>
      </c>
      <c r="K21" s="66">
        <v>180</v>
      </c>
      <c r="L21" s="66">
        <v>180</v>
      </c>
    </row>
    <row r="22" spans="1:12" ht="12.75">
      <c r="A22" s="44" t="s">
        <v>14</v>
      </c>
      <c r="B22" s="64" t="s">
        <v>3</v>
      </c>
      <c r="C22" s="64">
        <v>180</v>
      </c>
      <c r="D22" s="67">
        <v>212</v>
      </c>
      <c r="E22" s="68">
        <v>175</v>
      </c>
      <c r="F22" s="68">
        <v>250</v>
      </c>
      <c r="G22" s="66">
        <v>250</v>
      </c>
      <c r="H22" s="66">
        <v>375</v>
      </c>
      <c r="I22" s="66">
        <v>255</v>
      </c>
      <c r="J22" s="66">
        <v>255</v>
      </c>
      <c r="K22" s="66">
        <v>255</v>
      </c>
      <c r="L22" s="66">
        <v>255</v>
      </c>
    </row>
    <row r="23" spans="1:12" ht="12.75">
      <c r="A23" s="44" t="s">
        <v>72</v>
      </c>
      <c r="B23" s="64" t="s">
        <v>3</v>
      </c>
      <c r="C23" s="64">
        <v>180</v>
      </c>
      <c r="D23" s="67">
        <v>283</v>
      </c>
      <c r="E23" s="68">
        <v>195</v>
      </c>
      <c r="F23" s="68">
        <v>255</v>
      </c>
      <c r="G23" s="66">
        <v>260</v>
      </c>
      <c r="H23" s="66">
        <v>360</v>
      </c>
      <c r="I23" s="66">
        <v>265</v>
      </c>
      <c r="J23" s="66">
        <v>265</v>
      </c>
      <c r="K23" s="66">
        <v>265</v>
      </c>
      <c r="L23" s="66">
        <v>265</v>
      </c>
    </row>
    <row r="24" spans="1:12" ht="12.75">
      <c r="A24" s="44" t="s">
        <v>73</v>
      </c>
      <c r="B24" s="64" t="s">
        <v>3</v>
      </c>
      <c r="C24" s="64">
        <v>180</v>
      </c>
      <c r="D24" s="67">
        <v>310</v>
      </c>
      <c r="E24" s="68">
        <v>250</v>
      </c>
      <c r="F24" s="68">
        <v>260</v>
      </c>
      <c r="G24" s="66">
        <v>290</v>
      </c>
      <c r="H24" s="66">
        <v>385</v>
      </c>
      <c r="I24" s="66">
        <v>315</v>
      </c>
      <c r="J24" s="66">
        <v>315</v>
      </c>
      <c r="K24" s="66">
        <v>315</v>
      </c>
      <c r="L24" s="66">
        <v>315</v>
      </c>
    </row>
    <row r="25" spans="1:12" ht="12.75">
      <c r="A25" s="44" t="s">
        <v>74</v>
      </c>
      <c r="B25" s="64" t="s">
        <v>3</v>
      </c>
      <c r="C25" s="64">
        <v>180</v>
      </c>
      <c r="D25" s="67">
        <v>345</v>
      </c>
      <c r="E25" s="68">
        <v>362</v>
      </c>
      <c r="F25" s="68">
        <v>365</v>
      </c>
      <c r="G25" s="66">
        <v>840</v>
      </c>
      <c r="H25" s="66">
        <v>840</v>
      </c>
      <c r="I25" s="66">
        <v>840</v>
      </c>
      <c r="J25" s="66">
        <v>840</v>
      </c>
      <c r="K25" s="66">
        <v>840</v>
      </c>
      <c r="L25" s="66">
        <v>840</v>
      </c>
    </row>
    <row r="26" spans="1:12" ht="12.75">
      <c r="A26" s="44" t="s">
        <v>142</v>
      </c>
      <c r="B26" s="64" t="s">
        <v>3</v>
      </c>
      <c r="C26" s="64">
        <v>180</v>
      </c>
      <c r="D26" s="67">
        <v>244</v>
      </c>
      <c r="E26" s="68">
        <v>244</v>
      </c>
      <c r="F26" s="68">
        <v>638</v>
      </c>
      <c r="G26" s="66">
        <v>638</v>
      </c>
      <c r="H26" s="66">
        <v>638</v>
      </c>
      <c r="I26" s="66">
        <v>638</v>
      </c>
      <c r="J26" s="66">
        <v>638</v>
      </c>
      <c r="K26" s="66">
        <v>638</v>
      </c>
      <c r="L26" s="66">
        <v>638</v>
      </c>
    </row>
    <row r="27" spans="1:12" ht="12.75">
      <c r="A27" s="44" t="s">
        <v>143</v>
      </c>
      <c r="B27" s="64" t="s">
        <v>3</v>
      </c>
      <c r="C27" s="64">
        <v>180</v>
      </c>
      <c r="D27" s="67">
        <v>365</v>
      </c>
      <c r="E27" s="68">
        <v>382</v>
      </c>
      <c r="F27" s="68">
        <v>385</v>
      </c>
      <c r="G27" s="66">
        <v>860</v>
      </c>
      <c r="H27" s="66">
        <v>860</v>
      </c>
      <c r="I27" s="66">
        <v>860</v>
      </c>
      <c r="J27" s="66">
        <v>860</v>
      </c>
      <c r="K27" s="66">
        <v>860</v>
      </c>
      <c r="L27" s="66">
        <v>860</v>
      </c>
    </row>
    <row r="28" spans="1:12" ht="12.75">
      <c r="A28" s="44" t="s">
        <v>15</v>
      </c>
      <c r="B28" s="64" t="s">
        <v>3</v>
      </c>
      <c r="C28" s="64">
        <v>180</v>
      </c>
      <c r="D28" s="67">
        <v>554</v>
      </c>
      <c r="E28" s="69">
        <v>440</v>
      </c>
      <c r="F28" s="68">
        <v>350</v>
      </c>
      <c r="G28" s="66">
        <v>410</v>
      </c>
      <c r="H28" s="66">
        <v>500</v>
      </c>
      <c r="I28" s="66">
        <v>430</v>
      </c>
      <c r="J28" s="66">
        <v>430</v>
      </c>
      <c r="K28" s="66">
        <v>430</v>
      </c>
      <c r="L28" s="66">
        <v>440</v>
      </c>
    </row>
    <row r="29" spans="1:12" ht="12.75">
      <c r="A29" s="44" t="s">
        <v>16</v>
      </c>
      <c r="B29" s="64" t="s">
        <v>3</v>
      </c>
      <c r="C29" s="64">
        <v>180</v>
      </c>
      <c r="D29" s="67">
        <v>3600</v>
      </c>
      <c r="E29" s="69">
        <v>3600</v>
      </c>
      <c r="F29" s="69">
        <v>3600</v>
      </c>
      <c r="G29" s="70">
        <v>3600</v>
      </c>
      <c r="H29" s="70">
        <v>3600</v>
      </c>
      <c r="I29" s="70">
        <v>3600</v>
      </c>
      <c r="J29" s="70">
        <v>3600</v>
      </c>
      <c r="K29" s="70">
        <v>3600</v>
      </c>
      <c r="L29" s="70">
        <v>3600</v>
      </c>
    </row>
    <row r="30" spans="1:12" ht="12.75">
      <c r="A30" s="44" t="s">
        <v>17</v>
      </c>
      <c r="B30" s="64" t="s">
        <v>3</v>
      </c>
      <c r="C30" s="64">
        <v>180</v>
      </c>
      <c r="D30" s="67">
        <v>4100</v>
      </c>
      <c r="E30" s="68">
        <v>4100</v>
      </c>
      <c r="F30" s="69">
        <v>4100</v>
      </c>
      <c r="G30" s="70">
        <v>4100</v>
      </c>
      <c r="H30" s="70">
        <v>4100</v>
      </c>
      <c r="I30" s="70">
        <v>4100</v>
      </c>
      <c r="J30" s="70">
        <v>4100</v>
      </c>
      <c r="K30" s="70">
        <v>4100</v>
      </c>
      <c r="L30" s="70">
        <v>4100</v>
      </c>
    </row>
    <row r="31" spans="1:12" ht="12.75">
      <c r="A31" s="44" t="s">
        <v>75</v>
      </c>
      <c r="B31" s="64" t="s">
        <v>3</v>
      </c>
      <c r="C31" s="64">
        <v>180</v>
      </c>
      <c r="D31" s="67">
        <v>155</v>
      </c>
      <c r="E31" s="68">
        <v>155</v>
      </c>
      <c r="F31" s="69">
        <v>155</v>
      </c>
      <c r="G31" s="70">
        <v>3300</v>
      </c>
      <c r="H31" s="70">
        <v>3300</v>
      </c>
      <c r="I31" s="70">
        <v>3300</v>
      </c>
      <c r="J31" s="70">
        <v>3300</v>
      </c>
      <c r="K31" s="70">
        <v>3300</v>
      </c>
      <c r="L31" s="70">
        <v>3300</v>
      </c>
    </row>
    <row r="32" spans="1:12" ht="12.75">
      <c r="A32" s="44" t="s">
        <v>149</v>
      </c>
      <c r="B32" s="64" t="s">
        <v>3</v>
      </c>
      <c r="C32" s="64">
        <v>180</v>
      </c>
      <c r="D32" s="67"/>
      <c r="E32" s="68"/>
      <c r="F32" s="69"/>
      <c r="G32" s="70"/>
      <c r="H32" s="70">
        <v>8250</v>
      </c>
      <c r="I32" s="70">
        <v>9900</v>
      </c>
      <c r="J32" s="70">
        <v>9900</v>
      </c>
      <c r="K32" s="70">
        <v>9900</v>
      </c>
      <c r="L32" s="70">
        <v>9900</v>
      </c>
    </row>
    <row r="33" spans="1:12" ht="12.75">
      <c r="A33" s="44" t="s">
        <v>57</v>
      </c>
      <c r="B33" s="64" t="s">
        <v>3</v>
      </c>
      <c r="C33" s="64">
        <v>180</v>
      </c>
      <c r="D33" s="65" t="s">
        <v>101</v>
      </c>
      <c r="E33" s="68"/>
      <c r="F33" s="69">
        <v>1370</v>
      </c>
      <c r="G33" s="70">
        <v>1370</v>
      </c>
      <c r="H33" s="70">
        <v>1370</v>
      </c>
      <c r="I33" s="70">
        <v>1370</v>
      </c>
      <c r="J33" s="70">
        <v>1370</v>
      </c>
      <c r="K33" s="70">
        <v>1370</v>
      </c>
      <c r="L33" s="70">
        <v>1370</v>
      </c>
    </row>
    <row r="34" spans="1:12" ht="12.75">
      <c r="A34" s="44" t="s">
        <v>18</v>
      </c>
      <c r="B34" s="64" t="s">
        <v>3</v>
      </c>
      <c r="C34" s="64">
        <v>180</v>
      </c>
      <c r="D34" s="67">
        <v>312</v>
      </c>
      <c r="E34" s="68">
        <v>240</v>
      </c>
      <c r="F34" s="68">
        <v>215</v>
      </c>
      <c r="G34" s="66">
        <v>270</v>
      </c>
      <c r="H34" s="66">
        <v>360</v>
      </c>
      <c r="I34" s="66">
        <v>280</v>
      </c>
      <c r="J34" s="66">
        <v>290</v>
      </c>
      <c r="K34" s="66">
        <v>290</v>
      </c>
      <c r="L34" s="66">
        <v>295</v>
      </c>
    </row>
    <row r="35" spans="1:12" ht="12.75">
      <c r="A35" s="44" t="s">
        <v>19</v>
      </c>
      <c r="B35" s="64" t="s">
        <v>3</v>
      </c>
      <c r="C35" s="64">
        <v>180</v>
      </c>
      <c r="D35" s="67">
        <v>393</v>
      </c>
      <c r="E35" s="68">
        <v>290</v>
      </c>
      <c r="F35" s="68">
        <v>260</v>
      </c>
      <c r="G35" s="66">
        <v>340</v>
      </c>
      <c r="H35" s="66">
        <v>450</v>
      </c>
      <c r="I35" s="66">
        <v>350</v>
      </c>
      <c r="J35" s="66">
        <v>360</v>
      </c>
      <c r="K35" s="66">
        <v>360</v>
      </c>
      <c r="L35" s="66">
        <v>365</v>
      </c>
    </row>
    <row r="36" spans="1:12" ht="12.75">
      <c r="A36" s="44" t="s">
        <v>20</v>
      </c>
      <c r="B36" s="64" t="s">
        <v>3</v>
      </c>
      <c r="C36" s="64">
        <v>180</v>
      </c>
      <c r="D36" s="67">
        <v>350</v>
      </c>
      <c r="E36" s="68">
        <v>300</v>
      </c>
      <c r="F36" s="68">
        <v>300</v>
      </c>
      <c r="G36" s="66">
        <v>350</v>
      </c>
      <c r="H36" s="66">
        <v>425</v>
      </c>
      <c r="I36" s="66">
        <v>350</v>
      </c>
      <c r="J36" s="66">
        <v>360</v>
      </c>
      <c r="K36" s="66">
        <v>360</v>
      </c>
      <c r="L36" s="66">
        <v>365</v>
      </c>
    </row>
    <row r="37" spans="1:12" ht="12.75">
      <c r="A37" s="44" t="s">
        <v>21</v>
      </c>
      <c r="B37" s="64" t="s">
        <v>3</v>
      </c>
      <c r="C37" s="64">
        <v>180</v>
      </c>
      <c r="D37" s="67">
        <v>283</v>
      </c>
      <c r="E37" s="69">
        <v>230</v>
      </c>
      <c r="F37" s="68">
        <v>255</v>
      </c>
      <c r="G37" s="66">
        <v>265</v>
      </c>
      <c r="H37" s="66">
        <v>400</v>
      </c>
      <c r="I37" s="66">
        <v>280</v>
      </c>
      <c r="J37" s="66">
        <v>290</v>
      </c>
      <c r="K37" s="66">
        <v>290</v>
      </c>
      <c r="L37" s="66">
        <v>295</v>
      </c>
    </row>
    <row r="38" spans="1:12" ht="12.75">
      <c r="A38" s="44" t="s">
        <v>22</v>
      </c>
      <c r="B38" s="64" t="s">
        <v>3</v>
      </c>
      <c r="C38" s="64">
        <v>180</v>
      </c>
      <c r="D38" s="67">
        <v>950</v>
      </c>
      <c r="E38" s="68">
        <v>950</v>
      </c>
      <c r="F38" s="69">
        <v>950</v>
      </c>
      <c r="G38" s="70">
        <v>1250</v>
      </c>
      <c r="H38" s="70">
        <v>1600</v>
      </c>
      <c r="I38" s="70">
        <v>1300</v>
      </c>
      <c r="J38" s="70">
        <v>1300</v>
      </c>
      <c r="K38" s="70">
        <v>1300</v>
      </c>
      <c r="L38" s="70">
        <v>1300</v>
      </c>
    </row>
    <row r="39" spans="1:12" ht="12.75">
      <c r="A39" s="44" t="s">
        <v>23</v>
      </c>
      <c r="B39" s="64" t="s">
        <v>3</v>
      </c>
      <c r="C39" s="64">
        <v>180</v>
      </c>
      <c r="D39" s="67"/>
      <c r="E39" s="68">
        <v>1600</v>
      </c>
      <c r="F39" s="69">
        <v>1600</v>
      </c>
      <c r="G39" s="70">
        <v>1600</v>
      </c>
      <c r="H39" s="70">
        <v>1600</v>
      </c>
      <c r="I39" s="70">
        <v>1600</v>
      </c>
      <c r="J39" s="70">
        <v>1600</v>
      </c>
      <c r="K39" s="70">
        <v>1600</v>
      </c>
      <c r="L39" s="70">
        <v>1600</v>
      </c>
    </row>
    <row r="40" spans="1:12" ht="12.75">
      <c r="A40" s="44" t="s">
        <v>24</v>
      </c>
      <c r="B40" s="64" t="s">
        <v>3</v>
      </c>
      <c r="C40" s="64">
        <v>180</v>
      </c>
      <c r="D40" s="67">
        <v>320</v>
      </c>
      <c r="E40" s="68">
        <v>310</v>
      </c>
      <c r="F40" s="69">
        <v>310</v>
      </c>
      <c r="G40" s="70">
        <v>395</v>
      </c>
      <c r="H40" s="179">
        <v>420</v>
      </c>
      <c r="I40" s="180">
        <v>390</v>
      </c>
      <c r="J40" s="179">
        <v>390</v>
      </c>
      <c r="K40" s="180">
        <v>390</v>
      </c>
      <c r="L40" s="180">
        <v>390</v>
      </c>
    </row>
    <row r="41" spans="1:12" ht="12.75">
      <c r="A41" s="44" t="s">
        <v>76</v>
      </c>
      <c r="B41" s="64" t="s">
        <v>13</v>
      </c>
      <c r="C41" s="64">
        <v>180</v>
      </c>
      <c r="D41" s="67">
        <v>235</v>
      </c>
      <c r="E41" s="68">
        <v>250</v>
      </c>
      <c r="F41" s="69">
        <v>295</v>
      </c>
      <c r="G41" s="70">
        <v>390</v>
      </c>
      <c r="H41" s="66">
        <v>390</v>
      </c>
      <c r="I41" s="66">
        <v>375</v>
      </c>
      <c r="J41" s="66">
        <v>375</v>
      </c>
      <c r="K41" s="66">
        <v>375</v>
      </c>
      <c r="L41" s="66">
        <v>375</v>
      </c>
    </row>
    <row r="42" spans="1:12" ht="12.75">
      <c r="A42" s="44" t="s">
        <v>25</v>
      </c>
      <c r="B42" s="64" t="s">
        <v>3</v>
      </c>
      <c r="C42" s="64">
        <v>180</v>
      </c>
      <c r="D42" s="67"/>
      <c r="E42" s="68">
        <v>9400</v>
      </c>
      <c r="F42" s="69">
        <v>9400</v>
      </c>
      <c r="G42" s="70">
        <v>9400</v>
      </c>
      <c r="H42" s="70">
        <v>9400</v>
      </c>
      <c r="I42" s="70">
        <v>9400</v>
      </c>
      <c r="J42" s="70">
        <v>9400</v>
      </c>
      <c r="K42" s="70">
        <v>9400</v>
      </c>
      <c r="L42" s="70">
        <v>9400</v>
      </c>
    </row>
    <row r="43" spans="1:12" ht="12.75">
      <c r="A43" s="44" t="s">
        <v>55</v>
      </c>
      <c r="B43" s="64" t="s">
        <v>3</v>
      </c>
      <c r="C43" s="64">
        <v>180</v>
      </c>
      <c r="D43" s="67"/>
      <c r="E43" s="68"/>
      <c r="F43" s="68">
        <v>2000</v>
      </c>
      <c r="G43" s="70">
        <v>2000</v>
      </c>
      <c r="H43" s="70">
        <v>2000</v>
      </c>
      <c r="I43" s="70">
        <v>2000</v>
      </c>
      <c r="J43" s="70">
        <v>2000</v>
      </c>
      <c r="K43" s="70">
        <v>2000</v>
      </c>
      <c r="L43" s="70">
        <v>2000</v>
      </c>
    </row>
    <row r="44" spans="1:12" ht="12.75">
      <c r="A44" s="44" t="s">
        <v>77</v>
      </c>
      <c r="B44" s="64" t="s">
        <v>3</v>
      </c>
      <c r="C44" s="64">
        <v>180</v>
      </c>
      <c r="D44" s="67">
        <v>300</v>
      </c>
      <c r="E44" s="68">
        <v>275</v>
      </c>
      <c r="F44" s="68">
        <v>295</v>
      </c>
      <c r="G44" s="66">
        <v>360</v>
      </c>
      <c r="H44" s="66">
        <v>360</v>
      </c>
      <c r="I44" s="66">
        <v>340</v>
      </c>
      <c r="J44" s="66">
        <v>340</v>
      </c>
      <c r="K44" s="66">
        <v>340</v>
      </c>
      <c r="L44" s="66">
        <v>340</v>
      </c>
    </row>
    <row r="45" spans="1:12" ht="12.75">
      <c r="A45" s="44" t="s">
        <v>26</v>
      </c>
      <c r="B45" s="64" t="s">
        <v>3</v>
      </c>
      <c r="C45" s="64">
        <v>180</v>
      </c>
      <c r="D45" s="67">
        <v>155</v>
      </c>
      <c r="E45" s="68">
        <v>125</v>
      </c>
      <c r="F45" s="68">
        <v>132</v>
      </c>
      <c r="G45" s="66">
        <v>190</v>
      </c>
      <c r="H45" s="66">
        <v>195</v>
      </c>
      <c r="I45" s="71">
        <v>180</v>
      </c>
      <c r="J45" s="66">
        <v>185</v>
      </c>
      <c r="K45" s="66">
        <v>180</v>
      </c>
      <c r="L45" s="66">
        <v>180</v>
      </c>
    </row>
    <row r="46" spans="1:12" ht="12.75">
      <c r="A46" s="44" t="s">
        <v>78</v>
      </c>
      <c r="B46" s="64" t="s">
        <v>10</v>
      </c>
      <c r="C46" s="64">
        <v>115</v>
      </c>
      <c r="D46" s="67">
        <v>130</v>
      </c>
      <c r="E46" s="68">
        <v>98</v>
      </c>
      <c r="F46" s="68">
        <v>110</v>
      </c>
      <c r="G46" s="66">
        <v>170</v>
      </c>
      <c r="H46" s="72">
        <v>170</v>
      </c>
      <c r="I46" s="72">
        <v>160</v>
      </c>
      <c r="J46" s="72">
        <v>165</v>
      </c>
      <c r="K46" s="72">
        <v>160</v>
      </c>
      <c r="L46" s="72">
        <v>160</v>
      </c>
    </row>
    <row r="47" spans="1:12" ht="12.75">
      <c r="A47" s="44" t="s">
        <v>79</v>
      </c>
      <c r="B47" s="64" t="s">
        <v>13</v>
      </c>
      <c r="C47" s="64">
        <v>180</v>
      </c>
      <c r="D47" s="67">
        <v>135</v>
      </c>
      <c r="E47" s="68">
        <v>103</v>
      </c>
      <c r="F47" s="68">
        <f>F46+5</f>
        <v>115</v>
      </c>
      <c r="G47" s="66">
        <v>180</v>
      </c>
      <c r="H47" s="66">
        <v>180</v>
      </c>
      <c r="I47" s="66">
        <v>180</v>
      </c>
      <c r="J47" s="66">
        <v>185</v>
      </c>
      <c r="K47" s="66">
        <v>180</v>
      </c>
      <c r="L47" s="66">
        <v>180</v>
      </c>
    </row>
    <row r="48" spans="1:12" ht="12.75">
      <c r="A48" s="44" t="s">
        <v>27</v>
      </c>
      <c r="B48" s="64" t="s">
        <v>3</v>
      </c>
      <c r="C48" s="64">
        <v>180</v>
      </c>
      <c r="D48" s="67">
        <v>289</v>
      </c>
      <c r="E48" s="69">
        <v>210</v>
      </c>
      <c r="F48" s="69">
        <v>340</v>
      </c>
      <c r="G48" s="70">
        <v>380</v>
      </c>
      <c r="H48" s="70">
        <v>420</v>
      </c>
      <c r="I48" s="70">
        <v>407</v>
      </c>
      <c r="J48" s="70">
        <v>394</v>
      </c>
      <c r="K48" s="70">
        <v>390</v>
      </c>
      <c r="L48" s="70">
        <v>387</v>
      </c>
    </row>
    <row r="49" spans="1:12" ht="12.75">
      <c r="A49" s="44" t="s">
        <v>28</v>
      </c>
      <c r="B49" s="64" t="s">
        <v>3</v>
      </c>
      <c r="C49" s="64">
        <v>180</v>
      </c>
      <c r="D49" s="67">
        <v>1499</v>
      </c>
      <c r="E49" s="69">
        <v>1443</v>
      </c>
      <c r="F49" s="69">
        <v>1500</v>
      </c>
      <c r="G49" s="70">
        <v>1660</v>
      </c>
      <c r="H49" s="70">
        <v>1443</v>
      </c>
      <c r="I49" s="70">
        <v>1443</v>
      </c>
      <c r="J49" s="70">
        <v>1443</v>
      </c>
      <c r="K49" s="70">
        <v>1443</v>
      </c>
      <c r="L49" s="70">
        <v>1443</v>
      </c>
    </row>
    <row r="50" spans="1:12" ht="12.75">
      <c r="A50" s="44" t="s">
        <v>29</v>
      </c>
      <c r="B50" s="64" t="s">
        <v>3</v>
      </c>
      <c r="C50" s="64">
        <v>180</v>
      </c>
      <c r="D50" s="67">
        <v>2668</v>
      </c>
      <c r="E50" s="68">
        <v>2668</v>
      </c>
      <c r="F50" s="69">
        <v>2668</v>
      </c>
      <c r="G50" s="70">
        <v>2668</v>
      </c>
      <c r="H50" s="70">
        <v>2668</v>
      </c>
      <c r="I50" s="70">
        <v>2668</v>
      </c>
      <c r="J50" s="70">
        <v>2668</v>
      </c>
      <c r="K50" s="70">
        <v>2668</v>
      </c>
      <c r="L50" s="70">
        <v>2668</v>
      </c>
    </row>
    <row r="51" spans="1:12" ht="12.75">
      <c r="A51" s="44" t="s">
        <v>30</v>
      </c>
      <c r="B51" s="64" t="s">
        <v>3</v>
      </c>
      <c r="C51" s="64">
        <v>180</v>
      </c>
      <c r="D51" s="67">
        <v>397</v>
      </c>
      <c r="E51" s="68">
        <v>582</v>
      </c>
      <c r="F51" s="69">
        <v>550</v>
      </c>
      <c r="G51" s="70">
        <v>612</v>
      </c>
      <c r="H51" s="70">
        <v>630</v>
      </c>
      <c r="I51" s="70">
        <v>811</v>
      </c>
      <c r="J51" s="70">
        <v>801</v>
      </c>
      <c r="K51" s="70">
        <v>791</v>
      </c>
      <c r="L51" s="70">
        <v>791</v>
      </c>
    </row>
    <row r="52" spans="1:12" ht="12.75">
      <c r="A52" s="44" t="s">
        <v>80</v>
      </c>
      <c r="B52" s="64" t="s">
        <v>3</v>
      </c>
      <c r="C52" s="64">
        <v>180</v>
      </c>
      <c r="D52" s="67">
        <v>215</v>
      </c>
      <c r="E52" s="68">
        <v>235</v>
      </c>
      <c r="F52" s="69">
        <v>230</v>
      </c>
      <c r="G52" s="70">
        <v>235</v>
      </c>
      <c r="H52" s="66">
        <v>281</v>
      </c>
      <c r="I52" s="66">
        <v>251</v>
      </c>
      <c r="J52" s="66">
        <v>243</v>
      </c>
      <c r="K52" s="66">
        <v>240</v>
      </c>
      <c r="L52" s="66">
        <v>239</v>
      </c>
    </row>
    <row r="53" spans="1:12" ht="12.75">
      <c r="A53" s="44" t="s">
        <v>56</v>
      </c>
      <c r="B53" s="64" t="s">
        <v>10</v>
      </c>
      <c r="C53" s="64">
        <v>115</v>
      </c>
      <c r="D53" s="67"/>
      <c r="E53" s="67"/>
      <c r="F53" s="65">
        <v>255</v>
      </c>
      <c r="G53" s="70">
        <v>230</v>
      </c>
      <c r="H53" s="70">
        <v>346</v>
      </c>
      <c r="I53" s="70">
        <v>305</v>
      </c>
      <c r="J53" s="70">
        <v>301</v>
      </c>
      <c r="K53" s="70">
        <v>297</v>
      </c>
      <c r="L53" s="70">
        <v>297</v>
      </c>
    </row>
    <row r="54" spans="1:12" ht="12.75">
      <c r="A54" s="44" t="s">
        <v>31</v>
      </c>
      <c r="B54" s="64" t="s">
        <v>3</v>
      </c>
      <c r="C54" s="64">
        <v>180</v>
      </c>
      <c r="D54" s="67">
        <v>920</v>
      </c>
      <c r="E54" s="68">
        <v>795</v>
      </c>
      <c r="F54" s="69">
        <v>785</v>
      </c>
      <c r="G54" s="70">
        <v>926</v>
      </c>
      <c r="H54" s="66">
        <v>1134</v>
      </c>
      <c r="I54" s="66">
        <v>978</v>
      </c>
      <c r="J54" s="66">
        <v>967</v>
      </c>
      <c r="K54" s="66">
        <v>956</v>
      </c>
      <c r="L54" s="66">
        <v>956</v>
      </c>
    </row>
    <row r="55" spans="1:12" ht="12.75">
      <c r="A55" s="44" t="s">
        <v>32</v>
      </c>
      <c r="B55" s="64" t="s">
        <v>3</v>
      </c>
      <c r="C55" s="64">
        <v>180</v>
      </c>
      <c r="D55" s="67">
        <v>980</v>
      </c>
      <c r="E55" s="68">
        <v>874</v>
      </c>
      <c r="F55" s="69">
        <v>920</v>
      </c>
      <c r="G55" s="70">
        <v>1005</v>
      </c>
      <c r="H55" s="66">
        <v>1213</v>
      </c>
      <c r="I55" s="66">
        <v>1074</v>
      </c>
      <c r="J55" s="66">
        <v>1063</v>
      </c>
      <c r="K55" s="66">
        <v>1052</v>
      </c>
      <c r="L55" s="66">
        <v>1052</v>
      </c>
    </row>
    <row r="56" spans="1:12" ht="12.75">
      <c r="A56" s="44" t="s">
        <v>33</v>
      </c>
      <c r="B56" s="64" t="s">
        <v>3</v>
      </c>
      <c r="C56" s="64">
        <v>180</v>
      </c>
      <c r="D56" s="67">
        <v>1050</v>
      </c>
      <c r="E56" s="68">
        <v>865</v>
      </c>
      <c r="F56" s="69">
        <v>900</v>
      </c>
      <c r="G56" s="70">
        <v>997</v>
      </c>
      <c r="H56" s="66">
        <v>1204</v>
      </c>
      <c r="I56" s="66">
        <v>1066</v>
      </c>
      <c r="J56" s="66">
        <v>1055</v>
      </c>
      <c r="K56" s="66">
        <v>1044</v>
      </c>
      <c r="L56" s="66">
        <v>1044</v>
      </c>
    </row>
    <row r="57" spans="1:12" ht="12.75">
      <c r="A57" s="44" t="s">
        <v>34</v>
      </c>
      <c r="B57" s="64" t="s">
        <v>10</v>
      </c>
      <c r="C57" s="64">
        <v>115</v>
      </c>
      <c r="D57" s="67">
        <v>600</v>
      </c>
      <c r="E57" s="68">
        <v>650</v>
      </c>
      <c r="F57" s="68">
        <v>650</v>
      </c>
      <c r="G57" s="66">
        <v>655</v>
      </c>
      <c r="H57" s="66">
        <v>950</v>
      </c>
      <c r="I57" s="66">
        <v>1039</v>
      </c>
      <c r="J57" s="66">
        <v>1028</v>
      </c>
      <c r="K57" s="66">
        <v>1017</v>
      </c>
      <c r="L57" s="66">
        <v>1017</v>
      </c>
    </row>
    <row r="58" spans="1:12" ht="12.75">
      <c r="A58" s="44" t="s">
        <v>35</v>
      </c>
      <c r="B58" s="64" t="s">
        <v>3</v>
      </c>
      <c r="C58" s="64">
        <v>180</v>
      </c>
      <c r="D58" s="67"/>
      <c r="E58" s="68">
        <v>7105</v>
      </c>
      <c r="F58" s="69">
        <v>5880</v>
      </c>
      <c r="G58" s="70">
        <v>8000</v>
      </c>
      <c r="H58" s="70">
        <v>8000</v>
      </c>
      <c r="I58" s="70">
        <v>8000</v>
      </c>
      <c r="J58" s="70">
        <v>8000</v>
      </c>
      <c r="K58" s="70">
        <v>8000</v>
      </c>
      <c r="L58" s="70">
        <v>8000</v>
      </c>
    </row>
    <row r="59" spans="1:12" ht="12.75">
      <c r="A59" s="44" t="s">
        <v>81</v>
      </c>
      <c r="B59" s="64" t="s">
        <v>3</v>
      </c>
      <c r="C59" s="64">
        <v>180</v>
      </c>
      <c r="D59" s="67">
        <v>260</v>
      </c>
      <c r="E59" s="68">
        <v>268</v>
      </c>
      <c r="F59" s="68">
        <v>265</v>
      </c>
      <c r="G59" s="66">
        <v>316</v>
      </c>
      <c r="H59" s="66">
        <v>367</v>
      </c>
      <c r="I59" s="66">
        <v>325</v>
      </c>
      <c r="J59" s="66">
        <v>325</v>
      </c>
      <c r="K59" s="66">
        <v>325</v>
      </c>
      <c r="L59" s="66">
        <v>325</v>
      </c>
    </row>
    <row r="60" spans="1:12" ht="12.75">
      <c r="A60" s="44" t="s">
        <v>36</v>
      </c>
      <c r="B60" s="64" t="s">
        <v>3</v>
      </c>
      <c r="C60" s="64">
        <v>180</v>
      </c>
      <c r="D60" s="67">
        <v>290</v>
      </c>
      <c r="E60" s="68">
        <v>272</v>
      </c>
      <c r="F60" s="68">
        <v>272</v>
      </c>
      <c r="G60" s="66">
        <v>323</v>
      </c>
      <c r="H60" s="66">
        <v>400</v>
      </c>
      <c r="I60" s="66">
        <v>350</v>
      </c>
      <c r="J60" s="66">
        <v>350</v>
      </c>
      <c r="K60" s="66">
        <v>350</v>
      </c>
      <c r="L60" s="66">
        <v>350</v>
      </c>
    </row>
    <row r="61" spans="1:12" ht="12.75">
      <c r="A61" s="44" t="s">
        <v>82</v>
      </c>
      <c r="B61" s="64" t="s">
        <v>3</v>
      </c>
      <c r="C61" s="64">
        <v>180</v>
      </c>
      <c r="D61" s="67">
        <v>187</v>
      </c>
      <c r="E61" s="68">
        <v>214</v>
      </c>
      <c r="F61" s="68">
        <v>222</v>
      </c>
      <c r="G61" s="66">
        <v>230</v>
      </c>
      <c r="H61" s="66">
        <v>260</v>
      </c>
      <c r="I61" s="66">
        <v>240</v>
      </c>
      <c r="J61" s="66">
        <v>240</v>
      </c>
      <c r="K61" s="66">
        <v>240</v>
      </c>
      <c r="L61" s="66">
        <v>240</v>
      </c>
    </row>
    <row r="62" spans="1:12" ht="12.75">
      <c r="A62" s="44" t="s">
        <v>83</v>
      </c>
      <c r="B62" s="64" t="s">
        <v>10</v>
      </c>
      <c r="C62" s="64">
        <v>115</v>
      </c>
      <c r="D62" s="67">
        <v>182</v>
      </c>
      <c r="E62" s="68">
        <v>204</v>
      </c>
      <c r="F62" s="68">
        <v>200</v>
      </c>
      <c r="G62" s="66">
        <v>220</v>
      </c>
      <c r="H62" s="66">
        <v>240</v>
      </c>
      <c r="I62" s="66">
        <v>220</v>
      </c>
      <c r="J62" s="66">
        <v>220</v>
      </c>
      <c r="K62" s="66">
        <v>220</v>
      </c>
      <c r="L62" s="66">
        <v>220</v>
      </c>
    </row>
    <row r="63" spans="1:12" ht="12.75">
      <c r="A63" s="44" t="s">
        <v>84</v>
      </c>
      <c r="B63" s="64" t="s">
        <v>3</v>
      </c>
      <c r="C63" s="64">
        <v>180</v>
      </c>
      <c r="D63" s="67">
        <v>195</v>
      </c>
      <c r="E63" s="68">
        <v>186</v>
      </c>
      <c r="F63" s="68">
        <v>190</v>
      </c>
      <c r="G63" s="66">
        <v>245</v>
      </c>
      <c r="H63" s="66">
        <v>270</v>
      </c>
      <c r="I63" s="66">
        <v>250</v>
      </c>
      <c r="J63" s="66">
        <v>250</v>
      </c>
      <c r="K63" s="66">
        <v>250</v>
      </c>
      <c r="L63" s="66">
        <v>250</v>
      </c>
    </row>
    <row r="64" spans="1:12" ht="12.75">
      <c r="A64" s="44" t="s">
        <v>85</v>
      </c>
      <c r="B64" s="64" t="s">
        <v>10</v>
      </c>
      <c r="C64" s="64">
        <v>115</v>
      </c>
      <c r="D64" s="67">
        <v>174</v>
      </c>
      <c r="E64" s="68">
        <v>160</v>
      </c>
      <c r="F64" s="68">
        <v>170</v>
      </c>
      <c r="G64" s="66">
        <v>215</v>
      </c>
      <c r="H64" s="66">
        <v>255</v>
      </c>
      <c r="I64" s="66">
        <v>235</v>
      </c>
      <c r="J64" s="66">
        <v>235</v>
      </c>
      <c r="K64" s="66">
        <v>235</v>
      </c>
      <c r="L64" s="66">
        <v>235</v>
      </c>
    </row>
    <row r="65" spans="1:12" ht="12.75">
      <c r="A65" s="44" t="s">
        <v>86</v>
      </c>
      <c r="B65" s="64" t="s">
        <v>13</v>
      </c>
      <c r="C65" s="64">
        <v>180</v>
      </c>
      <c r="D65" s="67">
        <v>179</v>
      </c>
      <c r="E65" s="68">
        <v>165</v>
      </c>
      <c r="F65" s="68">
        <f>+F64+5</f>
        <v>175</v>
      </c>
      <c r="G65" s="66">
        <v>225</v>
      </c>
      <c r="H65" s="66">
        <v>265</v>
      </c>
      <c r="I65" s="66">
        <v>255</v>
      </c>
      <c r="J65" s="66">
        <v>255</v>
      </c>
      <c r="K65" s="66">
        <v>255</v>
      </c>
      <c r="L65" s="66">
        <v>255</v>
      </c>
    </row>
    <row r="66" spans="1:12" ht="12.75">
      <c r="A66" s="44" t="s">
        <v>87</v>
      </c>
      <c r="B66" s="64" t="s">
        <v>3</v>
      </c>
      <c r="C66" s="64">
        <v>180</v>
      </c>
      <c r="D66" s="67">
        <v>182</v>
      </c>
      <c r="E66" s="68">
        <v>180</v>
      </c>
      <c r="F66" s="68">
        <v>222</v>
      </c>
      <c r="G66" s="66">
        <v>230</v>
      </c>
      <c r="H66" s="66">
        <v>270</v>
      </c>
      <c r="I66" s="66">
        <v>250</v>
      </c>
      <c r="J66" s="66">
        <v>250</v>
      </c>
      <c r="K66" s="66">
        <v>250</v>
      </c>
      <c r="L66" s="66">
        <v>250</v>
      </c>
    </row>
    <row r="67" spans="1:12" ht="12.75">
      <c r="A67" s="44" t="s">
        <v>88</v>
      </c>
      <c r="B67" s="64" t="s">
        <v>10</v>
      </c>
      <c r="C67" s="64">
        <v>115</v>
      </c>
      <c r="D67" s="67">
        <v>174</v>
      </c>
      <c r="E67" s="68">
        <v>160</v>
      </c>
      <c r="F67" s="68">
        <v>200</v>
      </c>
      <c r="G67" s="66">
        <v>210</v>
      </c>
      <c r="H67" s="66">
        <v>252</v>
      </c>
      <c r="I67" s="66">
        <v>232</v>
      </c>
      <c r="J67" s="66">
        <v>232</v>
      </c>
      <c r="K67" s="66">
        <v>232</v>
      </c>
      <c r="L67" s="66">
        <v>232</v>
      </c>
    </row>
    <row r="68" spans="1:12" ht="12.75">
      <c r="A68" s="44" t="s">
        <v>153</v>
      </c>
      <c r="B68" s="64" t="s">
        <v>3</v>
      </c>
      <c r="C68" s="64">
        <v>180</v>
      </c>
      <c r="D68" s="67"/>
      <c r="E68" s="68"/>
      <c r="F68" s="68"/>
      <c r="G68" s="66"/>
      <c r="H68" s="66">
        <v>302</v>
      </c>
      <c r="I68" s="66">
        <v>267</v>
      </c>
      <c r="J68" s="66">
        <v>267</v>
      </c>
      <c r="K68" s="66">
        <v>267</v>
      </c>
      <c r="L68" s="66">
        <v>267</v>
      </c>
    </row>
    <row r="69" spans="1:12" ht="12.75">
      <c r="A69" s="44" t="s">
        <v>89</v>
      </c>
      <c r="B69" s="64" t="s">
        <v>10</v>
      </c>
      <c r="C69" s="64">
        <v>115</v>
      </c>
      <c r="D69" s="67">
        <v>185</v>
      </c>
      <c r="E69" s="68">
        <v>195</v>
      </c>
      <c r="F69" s="68">
        <v>205</v>
      </c>
      <c r="G69" s="66">
        <v>225</v>
      </c>
      <c r="H69" s="66">
        <v>265</v>
      </c>
      <c r="I69" s="66">
        <v>245</v>
      </c>
      <c r="J69" s="66">
        <v>245</v>
      </c>
      <c r="K69" s="66">
        <v>245</v>
      </c>
      <c r="L69" s="66">
        <v>245</v>
      </c>
    </row>
    <row r="70" spans="1:17" ht="12.75">
      <c r="A70" s="44" t="s">
        <v>150</v>
      </c>
      <c r="B70" s="64" t="s">
        <v>3</v>
      </c>
      <c r="C70" s="64">
        <v>180</v>
      </c>
      <c r="D70" s="67"/>
      <c r="E70" s="68"/>
      <c r="F70" s="68"/>
      <c r="G70" s="66"/>
      <c r="H70" s="66">
        <v>302</v>
      </c>
      <c r="I70" s="66">
        <v>267</v>
      </c>
      <c r="J70" s="66">
        <v>267</v>
      </c>
      <c r="K70" s="66">
        <v>267</v>
      </c>
      <c r="L70" s="66">
        <v>267</v>
      </c>
      <c r="M70" s="181"/>
      <c r="N70" s="181"/>
      <c r="O70" s="181"/>
      <c r="P70" s="181"/>
      <c r="Q70" s="181"/>
    </row>
    <row r="71" spans="1:12" ht="12.75">
      <c r="A71" s="44" t="s">
        <v>141</v>
      </c>
      <c r="B71" s="64" t="s">
        <v>10</v>
      </c>
      <c r="C71" s="64">
        <v>115</v>
      </c>
      <c r="D71" s="67">
        <v>190</v>
      </c>
      <c r="E71" s="68">
        <v>214</v>
      </c>
      <c r="F71" s="68">
        <v>193</v>
      </c>
      <c r="G71" s="66">
        <v>230</v>
      </c>
      <c r="H71" s="66">
        <v>272</v>
      </c>
      <c r="I71" s="66">
        <v>252</v>
      </c>
      <c r="J71" s="66">
        <v>252</v>
      </c>
      <c r="K71" s="66">
        <v>252</v>
      </c>
      <c r="L71" s="66">
        <v>252</v>
      </c>
    </row>
    <row r="72" spans="1:12" ht="12.75">
      <c r="A72" s="44" t="s">
        <v>154</v>
      </c>
      <c r="B72" s="64" t="s">
        <v>3</v>
      </c>
      <c r="C72" s="64">
        <v>180</v>
      </c>
      <c r="D72" s="67"/>
      <c r="E72" s="68"/>
      <c r="F72" s="68"/>
      <c r="G72" s="66"/>
      <c r="H72" s="66">
        <v>282</v>
      </c>
      <c r="I72" s="66">
        <v>272</v>
      </c>
      <c r="J72" s="66">
        <v>272</v>
      </c>
      <c r="K72" s="66">
        <v>272</v>
      </c>
      <c r="L72" s="66">
        <v>272</v>
      </c>
    </row>
    <row r="73" spans="1:12" ht="12.75">
      <c r="A73" s="44" t="s">
        <v>90</v>
      </c>
      <c r="B73" s="64" t="s">
        <v>3</v>
      </c>
      <c r="C73" s="64">
        <v>180</v>
      </c>
      <c r="D73" s="67">
        <v>167</v>
      </c>
      <c r="E73" s="68">
        <v>150</v>
      </c>
      <c r="F73" s="68">
        <v>160</v>
      </c>
      <c r="G73" s="66">
        <v>225</v>
      </c>
      <c r="H73" s="66">
        <v>260</v>
      </c>
      <c r="I73" s="66">
        <v>240</v>
      </c>
      <c r="J73" s="66">
        <v>240</v>
      </c>
      <c r="K73" s="66">
        <v>240</v>
      </c>
      <c r="L73" s="66">
        <v>240</v>
      </c>
    </row>
    <row r="74" spans="1:12" ht="12.75">
      <c r="A74" s="44" t="s">
        <v>91</v>
      </c>
      <c r="B74" s="64" t="s">
        <v>10</v>
      </c>
      <c r="C74" s="64">
        <v>115</v>
      </c>
      <c r="D74" s="67">
        <v>170</v>
      </c>
      <c r="E74" s="68">
        <v>130</v>
      </c>
      <c r="F74" s="68">
        <v>140</v>
      </c>
      <c r="G74" s="66">
        <v>185</v>
      </c>
      <c r="H74" s="66">
        <v>242</v>
      </c>
      <c r="I74" s="66">
        <v>222</v>
      </c>
      <c r="J74" s="66">
        <v>222</v>
      </c>
      <c r="K74" s="66">
        <v>222</v>
      </c>
      <c r="L74" s="66">
        <v>222</v>
      </c>
    </row>
    <row r="75" spans="1:12" ht="12.75">
      <c r="A75" s="44" t="s">
        <v>155</v>
      </c>
      <c r="B75" s="64" t="s">
        <v>3</v>
      </c>
      <c r="C75" s="64">
        <v>180</v>
      </c>
      <c r="D75" s="67"/>
      <c r="E75" s="68"/>
      <c r="F75" s="68"/>
      <c r="G75" s="66"/>
      <c r="H75" s="66">
        <v>252</v>
      </c>
      <c r="I75" s="66">
        <v>242</v>
      </c>
      <c r="J75" s="66">
        <v>242</v>
      </c>
      <c r="K75" s="66">
        <v>242</v>
      </c>
      <c r="L75" s="66">
        <v>242</v>
      </c>
    </row>
    <row r="76" spans="1:12" ht="12.75">
      <c r="A76" s="44" t="s">
        <v>92</v>
      </c>
      <c r="B76" s="64" t="s">
        <v>3</v>
      </c>
      <c r="C76" s="64">
        <v>180</v>
      </c>
      <c r="D76" s="67"/>
      <c r="E76" s="68"/>
      <c r="F76" s="68">
        <f>+F73+22</f>
        <v>182</v>
      </c>
      <c r="G76" s="66">
        <v>176</v>
      </c>
      <c r="H76" s="66">
        <v>262</v>
      </c>
      <c r="I76" s="66">
        <v>237</v>
      </c>
      <c r="J76" s="66">
        <v>237</v>
      </c>
      <c r="K76" s="66">
        <v>237</v>
      </c>
      <c r="L76" s="66">
        <v>237</v>
      </c>
    </row>
    <row r="77" spans="1:12" ht="12.75">
      <c r="A77" s="44" t="s">
        <v>93</v>
      </c>
      <c r="B77" s="64" t="s">
        <v>10</v>
      </c>
      <c r="C77" s="64">
        <v>115</v>
      </c>
      <c r="D77" s="67">
        <v>150</v>
      </c>
      <c r="E77" s="68">
        <v>145</v>
      </c>
      <c r="F77" s="68">
        <v>140</v>
      </c>
      <c r="G77" s="66">
        <v>185</v>
      </c>
      <c r="H77" s="66">
        <v>242</v>
      </c>
      <c r="I77" s="66">
        <v>222</v>
      </c>
      <c r="J77" s="66">
        <v>222</v>
      </c>
      <c r="K77" s="66">
        <v>222</v>
      </c>
      <c r="L77" s="66">
        <v>222</v>
      </c>
    </row>
    <row r="78" spans="1:12" ht="12.75">
      <c r="A78" s="44" t="s">
        <v>94</v>
      </c>
      <c r="B78" s="64" t="s">
        <v>13</v>
      </c>
      <c r="C78" s="64">
        <v>180</v>
      </c>
      <c r="D78" s="67"/>
      <c r="E78" s="68"/>
      <c r="F78" s="68">
        <v>145</v>
      </c>
      <c r="G78" s="66">
        <v>195</v>
      </c>
      <c r="H78" s="66">
        <v>252</v>
      </c>
      <c r="I78" s="66">
        <v>242</v>
      </c>
      <c r="J78" s="66">
        <v>242</v>
      </c>
      <c r="K78" s="66">
        <v>242</v>
      </c>
      <c r="L78" s="66">
        <v>242</v>
      </c>
    </row>
    <row r="79" spans="1:12" ht="12.75">
      <c r="A79" s="44" t="s">
        <v>95</v>
      </c>
      <c r="B79" s="64" t="s">
        <v>3</v>
      </c>
      <c r="C79" s="64">
        <v>180</v>
      </c>
      <c r="D79" s="67">
        <v>1653</v>
      </c>
      <c r="E79" s="68">
        <v>1653</v>
      </c>
      <c r="F79" s="68">
        <v>1653</v>
      </c>
      <c r="G79" s="70">
        <v>1653</v>
      </c>
      <c r="H79" s="70">
        <v>1653</v>
      </c>
      <c r="I79" s="70">
        <v>1653</v>
      </c>
      <c r="J79" s="70">
        <v>1653</v>
      </c>
      <c r="K79" s="70">
        <v>1653</v>
      </c>
      <c r="L79" s="70">
        <v>1653</v>
      </c>
    </row>
    <row r="80" spans="1:12" ht="12.75">
      <c r="A80" s="44" t="s">
        <v>96</v>
      </c>
      <c r="B80" s="64" t="s">
        <v>3</v>
      </c>
      <c r="C80" s="64">
        <v>180</v>
      </c>
      <c r="D80" s="67">
        <v>352</v>
      </c>
      <c r="E80" s="68">
        <v>450</v>
      </c>
      <c r="F80" s="68">
        <v>470</v>
      </c>
      <c r="G80" s="66">
        <v>490</v>
      </c>
      <c r="H80" s="66">
        <v>560</v>
      </c>
      <c r="I80" s="66">
        <v>540</v>
      </c>
      <c r="J80" s="66">
        <v>540</v>
      </c>
      <c r="K80" s="66">
        <v>540</v>
      </c>
      <c r="L80" s="66">
        <v>540</v>
      </c>
    </row>
    <row r="81" spans="1:12" ht="12.75">
      <c r="A81" s="44" t="s">
        <v>140</v>
      </c>
      <c r="B81" s="64" t="s">
        <v>3</v>
      </c>
      <c r="C81" s="64">
        <v>180</v>
      </c>
      <c r="D81" s="67">
        <v>345</v>
      </c>
      <c r="E81" s="69">
        <v>345</v>
      </c>
      <c r="F81" s="69">
        <v>400</v>
      </c>
      <c r="G81" s="66">
        <v>450</v>
      </c>
      <c r="H81" s="66">
        <v>550</v>
      </c>
      <c r="I81" s="66">
        <v>425</v>
      </c>
      <c r="J81" s="66">
        <v>425</v>
      </c>
      <c r="K81" s="66">
        <v>425</v>
      </c>
      <c r="L81" s="66">
        <v>425</v>
      </c>
    </row>
    <row r="82" spans="1:11" ht="15">
      <c r="A82" s="46"/>
      <c r="E82" s="62"/>
      <c r="F82" s="62"/>
      <c r="G82" s="62"/>
      <c r="H82" s="62"/>
      <c r="I82" s="62"/>
      <c r="J82" s="62"/>
      <c r="K82" s="62"/>
    </row>
    <row r="83" spans="1:11" ht="15">
      <c r="A83" s="46"/>
      <c r="E83" s="62"/>
      <c r="F83" s="62"/>
      <c r="G83" s="62"/>
      <c r="H83" s="62"/>
      <c r="I83" s="62"/>
      <c r="J83" s="62"/>
      <c r="K83" s="62"/>
    </row>
    <row r="84" spans="1:11" ht="15">
      <c r="A84" s="46"/>
      <c r="E84" s="62"/>
      <c r="F84" s="62"/>
      <c r="G84" s="62"/>
      <c r="H84" s="62"/>
      <c r="I84" s="62"/>
      <c r="J84" s="62"/>
      <c r="K84" s="62"/>
    </row>
    <row r="100" ht="12.75">
      <c r="O100" s="63"/>
    </row>
  </sheetData>
  <sheetProtection/>
  <printOptions/>
  <pageMargins left="0.75" right="0.75" top="1" bottom="1" header="0.5" footer="0.5"/>
  <pageSetup horizontalDpi="600" verticalDpi="600"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Amex international,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ssines</dc:creator>
  <cp:keywords/>
  <dc:description/>
  <cp:lastModifiedBy>MAdesanu</cp:lastModifiedBy>
  <cp:lastPrinted>2007-12-27T14:43:07Z</cp:lastPrinted>
  <dcterms:created xsi:type="dcterms:W3CDTF">2005-04-28T13:21:56Z</dcterms:created>
  <dcterms:modified xsi:type="dcterms:W3CDTF">2008-01-02T14:54:47Z</dcterms:modified>
  <cp:category/>
  <cp:version/>
  <cp:contentType/>
  <cp:contentStatus/>
</cp:coreProperties>
</file>