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Penalty" sheetId="1" r:id="rId1"/>
    <sheet name="total" sheetId="2" r:id="rId2"/>
    <sheet name="fseog" sheetId="3" r:id="rId3"/>
    <sheet name="fws" sheetId="4" r:id="rId4"/>
    <sheet name="perkins" sheetId="5" r:id="rId5"/>
    <sheet name="compare" sheetId="6" r:id="rId6"/>
    <sheet name="Count" sheetId="7" r:id="rId7"/>
    <sheet name="cbhistry" sheetId="8" r:id="rId8"/>
  </sheets>
  <definedNames>
    <definedName name="_xlnm.Print_Area" localSheetId="7">'cbhistry'!$A$1:$U$200</definedName>
  </definedNames>
  <calcPr fullCalcOnLoad="1"/>
</workbook>
</file>

<file path=xl/sharedStrings.xml><?xml version="1.0" encoding="utf-8"?>
<sst xmlns="http://schemas.openxmlformats.org/spreadsheetml/2006/main" count="637" uniqueCount="200">
  <si>
    <t>Campus-Based Programs - History of Funding and Awards</t>
  </si>
  <si>
    <t>Part 1 of 4</t>
  </si>
  <si>
    <t xml:space="preserve">FISCAL YEAR APPROPRIATIONS </t>
  </si>
  <si>
    <t>(dollars in thousands)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</si>
  <si>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</si>
  <si>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</si>
  <si>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</si>
  <si>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</si>
  <si>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</si>
  <si>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</si>
  <si>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</si>
  <si>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</si>
  <si>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</si>
  <si>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</si>
  <si>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Federal Supplemental Eduational Opportunity Grant</t>
  </si>
  <si>
    <t xml:space="preserve">     --</t>
  </si>
  <si>
    <t>Federal Work-Study</t>
  </si>
  <si>
    <t>Federal Perkins Loan</t>
  </si>
  <si>
    <t xml:space="preserve">   Federal Capital Contributions</t>
  </si>
  <si>
    <t xml:space="preserve">   Teacher Cancellations</t>
  </si>
  <si>
    <t>1/</t>
  </si>
  <si>
    <t xml:space="preserve">   Loans to Institutions</t>
  </si>
  <si>
    <t>Total</t>
  </si>
  <si>
    <t>AWARD YEAR IMPACT DATA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</si>
  <si>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</si>
  <si>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</si>
  <si>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</si>
  <si>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</si>
  <si>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</si>
  <si>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</si>
  <si>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</si>
  <si>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</si>
  <si>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</si>
  <si>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</si>
  <si>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 xml:space="preserve">AID AVAILABLE TO STUDENTS </t>
  </si>
  <si>
    <t>(dollars in millions)</t>
  </si>
  <si>
    <t>NUMBER OF AWARDS</t>
  </si>
  <si>
    <t>AVERAGE AWARD</t>
  </si>
  <si>
    <t>1/   Transfer funds</t>
  </si>
  <si>
    <t>Part 2 of 4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</si>
  <si>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</si>
  <si>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</si>
  <si>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</si>
  <si>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</si>
  <si>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</si>
  <si>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</si>
  <si>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</si>
  <si>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</si>
  <si>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</si>
  <si>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</si>
  <si>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</si>
  <si>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</si>
  <si>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</si>
  <si>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</si>
  <si>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</si>
  <si>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</si>
  <si>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</si>
  <si>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</si>
  <si>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</si>
  <si>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</si>
  <si>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2/</t>
  </si>
  <si>
    <t>2/   1971 and 1972 merged</t>
  </si>
  <si>
    <t>Part 3 of 4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</si>
  <si>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</si>
  <si>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</si>
  <si>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</si>
  <si>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</si>
  <si>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</si>
  <si>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</si>
  <si>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</si>
  <si>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</si>
  <si>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</si>
  <si>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</si>
  <si>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</si>
  <si>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</si>
  <si>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</si>
  <si>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</si>
  <si>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</si>
  <si>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</si>
  <si>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</si>
  <si>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</si>
  <si>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</si>
  <si>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</si>
  <si>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Part 4 of 4</t>
  </si>
  <si>
    <t>1989</t>
  </si>
  <si>
    <t>1990</t>
  </si>
  <si>
    <t>1991</t>
  </si>
  <si>
    <t>1992</t>
  </si>
  <si>
    <t>1993</t>
  </si>
  <si>
    <t>1994</t>
  </si>
  <si>
    <t>1995</t>
  </si>
  <si>
    <t>1996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</si>
  <si>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</si>
  <si>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</si>
  <si>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</si>
  <si>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</si>
  <si>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</si>
  <si>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</si>
  <si>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</si>
  <si>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</si>
  <si>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Print info.      a1-u49, a52-u101, a108-u157, and a164-u213</t>
  </si>
  <si>
    <t>1997-98</t>
  </si>
  <si>
    <t>1998-99</t>
  </si>
  <si>
    <t>Number of Institutions</t>
  </si>
  <si>
    <t>Participating in the Campus-Based Programs</t>
  </si>
  <si>
    <t>for the 2000-2001 Award Year</t>
  </si>
  <si>
    <t>(based on request for funds)</t>
  </si>
  <si>
    <t>Perkins</t>
  </si>
  <si>
    <t>FSEOG</t>
  </si>
  <si>
    <t>FWS</t>
  </si>
  <si>
    <t>(LOE)</t>
  </si>
  <si>
    <t>Public 2 Year</t>
  </si>
  <si>
    <t>Public 4 Year</t>
  </si>
  <si>
    <t>Private 2 Year</t>
  </si>
  <si>
    <t>Private 4 Year</t>
  </si>
  <si>
    <t>Proprietary</t>
  </si>
  <si>
    <t>US TOTAL</t>
  </si>
  <si>
    <t>Comparison of Campus-Based Allocations</t>
  </si>
  <si>
    <t>Award Years 2000-2001 and 1999-2000</t>
  </si>
  <si>
    <t>2000-2001</t>
  </si>
  <si>
    <t>1999-2000</t>
  </si>
  <si>
    <t>Difference</t>
  </si>
  <si>
    <t>% Change</t>
  </si>
  <si>
    <t>TOTAL</t>
  </si>
  <si>
    <t>Federal Perkins Loan-FCC</t>
  </si>
  <si>
    <t>Campus-Based Allocations</t>
  </si>
  <si>
    <t>Award Year 2000-2001</t>
  </si>
  <si>
    <t>Federal</t>
  </si>
  <si>
    <t>Perkins - FCC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</si>
  <si>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</si>
  <si>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</si>
  <si>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</si>
  <si>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</si>
  <si>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</si>
  <si>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</si>
  <si>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</si>
  <si>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</si>
  <si>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</si>
  <si>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</si>
  <si>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</si>
  <si>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</si>
  <si>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</si>
  <si>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</si>
  <si>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</si>
  <si>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</si>
  <si>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</si>
  <si>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</si>
  <si>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</si>
  <si>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</si>
  <si>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</si>
  <si>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</si>
  <si>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</si>
  <si>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</si>
  <si>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</si>
  <si>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</si>
  <si>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</si>
  <si>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</si>
  <si>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</si>
  <si>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</si>
  <si>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</si>
  <si>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</si>
  <si>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</si>
  <si>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</si>
  <si>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</si>
  <si>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</si>
  <si>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</si>
  <si>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</si>
  <si>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</si>
  <si>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</si>
  <si>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</si>
  <si>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</si>
  <si>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</si>
  <si>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</si>
  <si>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</si>
  <si>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</si>
  <si>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</si>
  <si>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</si>
  <si>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</si>
  <si>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</si>
  <si>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</si>
  <si>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</si>
  <si>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</si>
  <si>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</si>
  <si>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</si>
  <si>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US Total</t>
  </si>
  <si>
    <t>Federal Supplemental Educational Opportunity Grant Program</t>
  </si>
  <si>
    <t>Allocations by Type &amp; Control</t>
  </si>
  <si>
    <t>for Award Year 2000-2001</t>
  </si>
  <si>
    <t>Public 2 Yr.</t>
  </si>
  <si>
    <t>Public 4 Yr.</t>
  </si>
  <si>
    <t>Private 2 Yr.</t>
  </si>
  <si>
    <t>Private 4 Yr.</t>
  </si>
  <si>
    <t>Federal Work-Study Program</t>
  </si>
  <si>
    <t>.</t>
  </si>
  <si>
    <t>Federal Perkins Loan Program</t>
  </si>
  <si>
    <t>Campus-Based Programs</t>
  </si>
  <si>
    <t>Institutions with Under-Utilization Penalty</t>
  </si>
  <si>
    <t>Number</t>
  </si>
  <si>
    <t>Amount</t>
  </si>
  <si>
    <t>Virgini Islands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</si>
</sst>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;;"/>
    <numFmt numFmtId="167" formatCode="&quot;$&quot;#,##0.0_);\(&quot;$&quot;#,##0.0\)"/>
    <numFmt numFmtId="168" formatCode="_(* #,##0.0_);_(* \(#,##0.0\);_(* &quot;-&quot;??_);_(@_)"/>
    <numFmt numFmtId="169" formatCode="_(* #,##0_);_(* \(#,##0\);_(* &quot;-&quot;??_);_(@_)"/>
  </numFmts>
  <fonts count="10">
    <font>
      <sz val="12"/>
      <name val="Arial MT"/>
      <family val="0"/>
    </font>
    <font>
      <u val="single"/>
      <sz val="12"/>
      <color indexed="8"/>
      <name val="Arial MT"/>
      <family val="0"/>
    </font>
    <font>
      <b/>
      <sz val="12"/>
      <color indexed="8"/>
      <name val="Arial MT"/>
      <family val="0"/>
    </font>
    <font>
      <b/>
      <u val="single"/>
      <sz val="1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8"/>
      <name val="Arial MT"/>
      <family val="0"/>
    </font>
    <font>
      <b/>
      <sz val="12"/>
      <color indexed="10"/>
      <name val="Arial MT"/>
      <family val="0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7" fillId="0" borderId="0" applyFont="0" applyFill="0" applyBorder="0" applyAlignment="0" applyProtection="0"/>
  </cellStyleXfs>
  <cellXfs count="59">
    <xf numFmtId="37" fontId="0" fillId="2" borderId="0" xfId="0" applyNumberFormat="1" applyAlignment="1">
      <alignment/>
    </xf>
    <xf numFmtId="1" fontId="0" fillId="2" borderId="0" xfId="0" applyNumberFormat="1" applyAlignment="1">
      <alignment/>
    </xf>
    <xf numFmtId="164" fontId="0" fillId="2" borderId="0" xfId="0" applyNumberFormat="1" applyAlignment="1">
      <alignment/>
    </xf>
    <xf numFmtId="165" fontId="0" fillId="2" borderId="0" xfId="0" applyNumberFormat="1" applyAlignment="1">
      <alignment/>
    </xf>
    <xf numFmtId="166" fontId="0" fillId="2" borderId="0" xfId="0" applyNumberFormat="1" applyAlignment="1">
      <alignment/>
    </xf>
    <xf numFmtId="5" fontId="0" fillId="2" borderId="0" xfId="0" applyNumberFormat="1" applyAlignment="1">
      <alignment/>
    </xf>
    <xf numFmtId="167" fontId="0" fillId="2" borderId="0" xfId="0" applyNumberFormat="1" applyAlignment="1">
      <alignment/>
    </xf>
    <xf numFmtId="37" fontId="1" fillId="2" borderId="0" xfId="0" applyNumberFormat="1" applyFont="1" applyAlignment="1">
      <alignment/>
    </xf>
    <xf numFmtId="37" fontId="2" fillId="2" borderId="0" xfId="0" applyNumberFormat="1" applyFont="1" applyAlignment="1">
      <alignment/>
    </xf>
    <xf numFmtId="37" fontId="3" fillId="2" borderId="0" xfId="0" applyNumberFormat="1" applyFont="1" applyAlignment="1">
      <alignment/>
    </xf>
    <xf numFmtId="37" fontId="0" fillId="2" borderId="0" xfId="0" applyNumberFormat="1" applyAlignment="1">
      <alignment horizontal="center"/>
    </xf>
    <xf numFmtId="164" fontId="0" fillId="2" borderId="1" xfId="0" applyNumberFormat="1" applyBorder="1" applyAlignment="1">
      <alignment/>
    </xf>
    <xf numFmtId="165" fontId="0" fillId="2" borderId="1" xfId="0" applyNumberFormat="1" applyBorder="1" applyAlignment="1">
      <alignment/>
    </xf>
    <xf numFmtId="37" fontId="0" fillId="2" borderId="1" xfId="0" applyNumberFormat="1" applyBorder="1" applyAlignment="1">
      <alignment/>
    </xf>
    <xf numFmtId="37" fontId="4" fillId="2" borderId="0" xfId="0" applyNumberFormat="1" applyFont="1" applyAlignment="1">
      <alignment/>
    </xf>
    <xf numFmtId="37" fontId="0" fillId="2" borderId="1" xfId="0" applyNumberFormat="1" applyBorder="1" applyAlignment="1">
      <alignment horizontal="center"/>
    </xf>
    <xf numFmtId="5" fontId="0" fillId="2" borderId="0" xfId="0" applyNumberFormat="1" applyAlignment="1">
      <alignment horizontal="center"/>
    </xf>
    <xf numFmtId="37" fontId="5" fillId="2" borderId="0" xfId="0" applyNumberFormat="1" applyFont="1" applyAlignment="1">
      <alignment horizontal="centerContinuous"/>
    </xf>
    <xf numFmtId="37" fontId="3" fillId="2" borderId="0" xfId="0" applyNumberFormat="1" applyFont="1" applyAlignment="1">
      <alignment horizontal="center"/>
    </xf>
    <xf numFmtId="37" fontId="0" fillId="2" borderId="0" xfId="0" applyNumberFormat="1" applyAlignment="1">
      <alignment horizontal="centerContinuous"/>
    </xf>
    <xf numFmtId="37" fontId="2" fillId="2" borderId="0" xfId="0" applyNumberFormat="1" applyFont="1" applyAlignment="1">
      <alignment horizontal="centerContinuous"/>
    </xf>
    <xf numFmtId="37" fontId="6" fillId="2" borderId="0" xfId="0" applyNumberFormat="1" applyFont="1" applyAlignment="1">
      <alignment/>
    </xf>
    <xf numFmtId="37" fontId="0" fillId="2" borderId="0" xfId="0" applyNumberFormat="1" applyAlignment="1">
      <alignment horizontal="right"/>
    </xf>
    <xf numFmtId="37" fontId="1" fillId="2" borderId="0" xfId="0" applyNumberFormat="1" applyFont="1" applyAlignment="1">
      <alignment horizontal="center"/>
    </xf>
    <xf numFmtId="37" fontId="2" fillId="2" borderId="0" xfId="0" applyNumberFormat="1" applyFont="1" applyAlignment="1">
      <alignment horizontal="center"/>
    </xf>
    <xf numFmtId="1" fontId="3" fillId="2" borderId="0" xfId="0" applyNumberFormat="1" applyFont="1" applyAlignment="1">
      <alignment horizontal="center"/>
    </xf>
    <xf numFmtId="37" fontId="3" fillId="2" borderId="0" xfId="0" applyNumberFormat="1" applyFont="1" applyAlignment="1" quotePrefix="1">
      <alignment horizontal="center"/>
    </xf>
    <xf numFmtId="165" fontId="0" fillId="2" borderId="2" xfId="0" applyNumberFormat="1" applyBorder="1" applyAlignment="1">
      <alignment/>
    </xf>
    <xf numFmtId="37" fontId="0" fillId="2" borderId="2" xfId="0" applyNumberFormat="1" applyBorder="1" applyAlignment="1">
      <alignment/>
    </xf>
    <xf numFmtId="0" fontId="7" fillId="0" borderId="0" xfId="21">
      <alignment/>
      <protection/>
    </xf>
    <xf numFmtId="0" fontId="9" fillId="0" borderId="0" xfId="21" applyFont="1" applyAlignment="1">
      <alignment horizontal="center"/>
      <protection/>
    </xf>
    <xf numFmtId="0" fontId="9" fillId="0" borderId="0" xfId="21" applyFont="1" applyAlignment="1" quotePrefix="1">
      <alignment horizontal="center"/>
      <protection/>
    </xf>
    <xf numFmtId="169" fontId="7" fillId="0" borderId="0" xfId="15" applyNumberFormat="1" applyAlignment="1">
      <alignment/>
    </xf>
    <xf numFmtId="169" fontId="9" fillId="0" borderId="0" xfId="15" applyNumberFormat="1" applyFont="1" applyAlignment="1">
      <alignment/>
    </xf>
    <xf numFmtId="0" fontId="7" fillId="0" borderId="0" xfId="20">
      <alignment/>
      <protection/>
    </xf>
    <xf numFmtId="0" fontId="9" fillId="0" borderId="0" xfId="20" applyFont="1" applyAlignment="1" quotePrefix="1">
      <alignment horizontal="center"/>
      <protection/>
    </xf>
    <xf numFmtId="0" fontId="9" fillId="0" borderId="0" xfId="20" applyFont="1" applyAlignment="1">
      <alignment horizontal="center"/>
      <protection/>
    </xf>
    <xf numFmtId="0" fontId="9" fillId="0" borderId="0" xfId="20" applyFont="1">
      <alignment/>
      <protection/>
    </xf>
    <xf numFmtId="6" fontId="7" fillId="0" borderId="0" xfId="20" applyNumberFormat="1">
      <alignment/>
      <protection/>
    </xf>
    <xf numFmtId="40" fontId="7" fillId="0" borderId="0" xfId="20" applyNumberFormat="1">
      <alignment/>
      <protection/>
    </xf>
    <xf numFmtId="38" fontId="7" fillId="0" borderId="0" xfId="20" applyNumberFormat="1">
      <alignment/>
      <protection/>
    </xf>
    <xf numFmtId="6" fontId="9" fillId="0" borderId="0" xfId="20" applyNumberFormat="1" applyFont="1">
      <alignment/>
      <protection/>
    </xf>
    <xf numFmtId="40" fontId="9" fillId="0" borderId="0" xfId="20" applyNumberFormat="1" applyFont="1">
      <alignment/>
      <protection/>
    </xf>
    <xf numFmtId="0" fontId="7" fillId="0" borderId="0" xfId="19">
      <alignment/>
      <protection/>
    </xf>
    <xf numFmtId="0" fontId="9" fillId="0" borderId="0" xfId="19" applyFont="1" applyAlignment="1">
      <alignment horizontal="center"/>
      <protection/>
    </xf>
    <xf numFmtId="6" fontId="7" fillId="0" borderId="0" xfId="19" applyNumberFormat="1">
      <alignment/>
      <protection/>
    </xf>
    <xf numFmtId="38" fontId="7" fillId="0" borderId="0" xfId="19" applyNumberFormat="1">
      <alignment/>
      <protection/>
    </xf>
    <xf numFmtId="6" fontId="9" fillId="0" borderId="0" xfId="19" applyNumberFormat="1" applyFont="1">
      <alignment/>
      <protection/>
    </xf>
    <xf numFmtId="0" fontId="8" fillId="0" borderId="0" xfId="19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0" fontId="7" fillId="0" borderId="0" xfId="22">
      <alignment/>
      <protection/>
    </xf>
    <xf numFmtId="0" fontId="9" fillId="0" borderId="2" xfId="22" applyFont="1" applyBorder="1" applyAlignment="1">
      <alignment horizontal="center"/>
      <protection/>
    </xf>
    <xf numFmtId="0" fontId="9" fillId="0" borderId="0" xfId="22" applyFont="1" applyAlignment="1">
      <alignment horizontal="center"/>
      <protection/>
    </xf>
    <xf numFmtId="38" fontId="7" fillId="0" borderId="0" xfId="22" applyNumberFormat="1">
      <alignment/>
      <protection/>
    </xf>
    <xf numFmtId="6" fontId="7" fillId="0" borderId="0" xfId="22" applyNumberFormat="1">
      <alignment/>
      <protection/>
    </xf>
    <xf numFmtId="38" fontId="9" fillId="0" borderId="0" xfId="22" applyNumberFormat="1" applyFont="1">
      <alignment/>
      <protection/>
    </xf>
    <xf numFmtId="6" fontId="9" fillId="0" borderId="0" xfId="22" applyNumberFormat="1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llocST" xfId="19"/>
    <cellStyle name="Normal_Compare" xfId="20"/>
    <cellStyle name="Normal_Count" xfId="21"/>
    <cellStyle name="Normal_Penalty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A7" sqref="A7"/>
    </sheetView>
  </sheetViews>
  <sheetFormatPr defaultColWidth="8.88671875" defaultRowHeight="15"/>
  <cols>
    <col min="1" max="1" width="14.5546875" style="52" customWidth="1"/>
    <col min="2" max="2" width="6.77734375" style="52" customWidth="1"/>
    <col min="3" max="3" width="9.88671875" style="52" customWidth="1"/>
    <col min="4" max="4" width="2.88671875" style="52" customWidth="1"/>
    <col min="5" max="5" width="6.77734375" style="52" customWidth="1"/>
    <col min="6" max="6" width="9.88671875" style="52" customWidth="1"/>
    <col min="7" max="7" width="2.88671875" style="52" customWidth="1"/>
    <col min="8" max="8" width="6.77734375" style="52" customWidth="1"/>
    <col min="9" max="9" width="9.88671875" style="52" customWidth="1"/>
    <col min="10" max="16384" width="7.10546875" style="52" customWidth="1"/>
  </cols>
  <sheetData>
    <row r="1" spans="1:9" ht="18">
      <c r="A1" s="51" t="s">
        <v>195</v>
      </c>
      <c r="B1" s="51"/>
      <c r="C1" s="51"/>
      <c r="D1" s="51"/>
      <c r="E1" s="51"/>
      <c r="F1" s="51"/>
      <c r="G1" s="51"/>
      <c r="H1" s="51"/>
      <c r="I1" s="51"/>
    </row>
    <row r="2" spans="1:9" ht="18">
      <c r="A2" s="51" t="s">
        <v>196</v>
      </c>
      <c r="B2" s="51"/>
      <c r="C2" s="51"/>
      <c r="D2" s="51"/>
      <c r="E2" s="51"/>
      <c r="F2" s="51"/>
      <c r="G2" s="51"/>
      <c r="H2" s="51"/>
      <c r="I2" s="51"/>
    </row>
    <row r="3" spans="1:9" ht="18">
      <c r="A3" s="51" t="s">
        <v>126</v>
      </c>
      <c r="B3" s="51"/>
      <c r="C3" s="51"/>
      <c r="D3" s="51"/>
      <c r="E3" s="51"/>
      <c r="F3" s="51"/>
      <c r="G3" s="51"/>
      <c r="H3" s="51"/>
      <c r="I3" s="51"/>
    </row>
    <row r="6" spans="2:9" ht="12.75">
      <c r="B6" s="53" t="s">
        <v>108</v>
      </c>
      <c r="C6" s="53"/>
      <c r="E6" s="53" t="s">
        <v>109</v>
      </c>
      <c r="F6" s="53"/>
      <c r="H6" s="53" t="s">
        <v>17</v>
      </c>
      <c r="I6" s="53"/>
    </row>
    <row r="7" spans="2:9" ht="12.75">
      <c r="B7" s="54" t="s">
        <v>197</v>
      </c>
      <c r="C7" s="54" t="s">
        <v>198</v>
      </c>
      <c r="D7" s="54"/>
      <c r="E7" s="54" t="s">
        <v>197</v>
      </c>
      <c r="F7" s="54" t="s">
        <v>198</v>
      </c>
      <c r="G7" s="54"/>
      <c r="H7" s="54" t="s">
        <v>197</v>
      </c>
      <c r="I7" s="54" t="s">
        <v>198</v>
      </c>
    </row>
    <row r="9" spans="1:9" ht="12.75">
      <c r="A9" s="52" t="s">
        <v>129</v>
      </c>
      <c r="B9" s="55">
        <v>1</v>
      </c>
      <c r="C9" s="56">
        <v>13150</v>
      </c>
      <c r="D9" s="56"/>
      <c r="E9" s="55">
        <v>5</v>
      </c>
      <c r="F9" s="56">
        <v>230308</v>
      </c>
      <c r="G9" s="56"/>
      <c r="H9" s="55">
        <v>6</v>
      </c>
      <c r="I9" s="56">
        <v>80872</v>
      </c>
    </row>
    <row r="10" spans="1:9" ht="12.75">
      <c r="A10" s="52" t="s">
        <v>130</v>
      </c>
      <c r="B10" s="55"/>
      <c r="C10" s="55"/>
      <c r="D10" s="55"/>
      <c r="E10" s="55"/>
      <c r="F10" s="55"/>
      <c r="G10" s="55"/>
      <c r="H10" s="55">
        <v>1</v>
      </c>
      <c r="I10" s="55">
        <v>6930</v>
      </c>
    </row>
    <row r="11" spans="1:9" ht="12.75">
      <c r="A11" s="52" t="s">
        <v>131</v>
      </c>
      <c r="B11" s="55">
        <v>2</v>
      </c>
      <c r="C11" s="55">
        <v>50988</v>
      </c>
      <c r="D11" s="55"/>
      <c r="E11" s="55">
        <v>6</v>
      </c>
      <c r="F11" s="55">
        <v>161798</v>
      </c>
      <c r="G11" s="55"/>
      <c r="H11" s="55"/>
      <c r="I11" s="55"/>
    </row>
    <row r="12" spans="1:9" ht="12.75">
      <c r="A12" s="52" t="s">
        <v>132</v>
      </c>
      <c r="B12" s="55">
        <v>3</v>
      </c>
      <c r="C12" s="55">
        <v>35822</v>
      </c>
      <c r="D12" s="55"/>
      <c r="E12" s="55">
        <v>7</v>
      </c>
      <c r="F12" s="55">
        <v>190492</v>
      </c>
      <c r="G12" s="55"/>
      <c r="H12" s="55">
        <v>2</v>
      </c>
      <c r="I12" s="55">
        <v>190444</v>
      </c>
    </row>
    <row r="13" spans="1:9" ht="12.75">
      <c r="A13" s="52" t="s">
        <v>133</v>
      </c>
      <c r="B13" s="55">
        <v>16</v>
      </c>
      <c r="C13" s="55">
        <v>153626</v>
      </c>
      <c r="D13" s="55"/>
      <c r="E13" s="55">
        <v>60</v>
      </c>
      <c r="F13" s="55">
        <v>1435983</v>
      </c>
      <c r="G13" s="55"/>
      <c r="H13" s="55">
        <v>16</v>
      </c>
      <c r="I13" s="55">
        <v>529407</v>
      </c>
    </row>
    <row r="14" spans="1:9" ht="12.75">
      <c r="A14" s="52" t="s">
        <v>134</v>
      </c>
      <c r="B14" s="55">
        <v>1</v>
      </c>
      <c r="C14" s="55">
        <v>9940</v>
      </c>
      <c r="D14" s="55"/>
      <c r="E14" s="55">
        <v>3</v>
      </c>
      <c r="F14" s="55">
        <v>37432</v>
      </c>
      <c r="G14" s="55"/>
      <c r="H14" s="55">
        <v>2</v>
      </c>
      <c r="I14" s="55">
        <v>26885</v>
      </c>
    </row>
    <row r="15" spans="1:9" ht="12.75">
      <c r="A15" s="52" t="s">
        <v>135</v>
      </c>
      <c r="B15" s="55">
        <v>2</v>
      </c>
      <c r="C15" s="55">
        <v>16914</v>
      </c>
      <c r="D15" s="55"/>
      <c r="E15" s="55">
        <v>6</v>
      </c>
      <c r="F15" s="55">
        <v>128476</v>
      </c>
      <c r="G15" s="55"/>
      <c r="H15" s="55">
        <v>3</v>
      </c>
      <c r="I15" s="55">
        <v>20582</v>
      </c>
    </row>
    <row r="16" spans="1:9" ht="12.75">
      <c r="A16" s="52" t="s">
        <v>136</v>
      </c>
      <c r="B16" s="55">
        <v>1</v>
      </c>
      <c r="C16" s="55">
        <v>16298</v>
      </c>
      <c r="D16" s="55"/>
      <c r="E16" s="55">
        <v>1</v>
      </c>
      <c r="F16" s="55">
        <v>23963</v>
      </c>
      <c r="G16" s="55"/>
      <c r="H16" s="55">
        <v>1</v>
      </c>
      <c r="I16" s="55">
        <v>25000</v>
      </c>
    </row>
    <row r="17" spans="1:9" ht="12.75">
      <c r="A17" s="52" t="s">
        <v>137</v>
      </c>
      <c r="B17" s="55">
        <v>1</v>
      </c>
      <c r="C17" s="55">
        <v>668</v>
      </c>
      <c r="D17" s="55"/>
      <c r="E17" s="55">
        <v>1</v>
      </c>
      <c r="F17" s="55">
        <v>2498</v>
      </c>
      <c r="G17" s="55"/>
      <c r="H17" s="55"/>
      <c r="I17" s="55"/>
    </row>
    <row r="18" spans="1:9" ht="12.75">
      <c r="A18" s="52" t="s">
        <v>138</v>
      </c>
      <c r="B18" s="55">
        <v>7</v>
      </c>
      <c r="C18" s="55">
        <v>169087</v>
      </c>
      <c r="D18" s="55"/>
      <c r="E18" s="55">
        <v>27</v>
      </c>
      <c r="F18" s="55">
        <v>847478</v>
      </c>
      <c r="G18" s="55"/>
      <c r="H18" s="55">
        <v>3</v>
      </c>
      <c r="I18" s="55">
        <v>76536</v>
      </c>
    </row>
    <row r="19" spans="1:9" ht="12.75">
      <c r="A19" s="52" t="s">
        <v>139</v>
      </c>
      <c r="B19" s="55">
        <v>8</v>
      </c>
      <c r="C19" s="55">
        <v>67702</v>
      </c>
      <c r="D19" s="55"/>
      <c r="E19" s="55">
        <v>23</v>
      </c>
      <c r="F19" s="55">
        <v>528607</v>
      </c>
      <c r="G19" s="55"/>
      <c r="H19" s="55">
        <v>1</v>
      </c>
      <c r="I19" s="55">
        <v>83190</v>
      </c>
    </row>
    <row r="20" spans="1:9" ht="12.75">
      <c r="A20" s="52" t="s">
        <v>140</v>
      </c>
      <c r="B20" s="55"/>
      <c r="C20" s="55"/>
      <c r="D20" s="55"/>
      <c r="E20" s="55">
        <v>1</v>
      </c>
      <c r="F20" s="55">
        <v>9000</v>
      </c>
      <c r="G20" s="55"/>
      <c r="H20" s="55"/>
      <c r="I20" s="55"/>
    </row>
    <row r="21" spans="1:9" ht="12.75">
      <c r="A21" s="52" t="s">
        <v>141</v>
      </c>
      <c r="B21" s="55"/>
      <c r="C21" s="55"/>
      <c r="D21" s="55"/>
      <c r="E21" s="55">
        <v>1</v>
      </c>
      <c r="F21" s="55">
        <v>20123</v>
      </c>
      <c r="G21" s="55"/>
      <c r="H21" s="55">
        <v>1</v>
      </c>
      <c r="I21" s="55">
        <v>96809</v>
      </c>
    </row>
    <row r="22" spans="1:9" ht="12.75">
      <c r="A22" s="52" t="s">
        <v>142</v>
      </c>
      <c r="B22" s="55">
        <v>7</v>
      </c>
      <c r="C22" s="55">
        <v>58177</v>
      </c>
      <c r="D22" s="55"/>
      <c r="E22" s="55">
        <v>22</v>
      </c>
      <c r="F22" s="55">
        <v>490602</v>
      </c>
      <c r="G22" s="55"/>
      <c r="H22" s="55">
        <v>10</v>
      </c>
      <c r="I22" s="55">
        <v>445085</v>
      </c>
    </row>
    <row r="23" spans="1:9" ht="12.75">
      <c r="A23" s="52" t="s">
        <v>143</v>
      </c>
      <c r="B23" s="55">
        <v>1</v>
      </c>
      <c r="C23" s="55">
        <v>711</v>
      </c>
      <c r="D23" s="55"/>
      <c r="E23" s="55">
        <v>12</v>
      </c>
      <c r="F23" s="55">
        <v>405765</v>
      </c>
      <c r="G23" s="55"/>
      <c r="H23" s="55">
        <v>4</v>
      </c>
      <c r="I23" s="55">
        <v>96322</v>
      </c>
    </row>
    <row r="24" spans="1:9" ht="12.75">
      <c r="A24" s="52" t="s">
        <v>144</v>
      </c>
      <c r="B24" s="55"/>
      <c r="C24" s="55"/>
      <c r="D24" s="55"/>
      <c r="E24" s="55">
        <v>5</v>
      </c>
      <c r="F24" s="55">
        <v>49796</v>
      </c>
      <c r="G24" s="55"/>
      <c r="H24" s="55">
        <v>4</v>
      </c>
      <c r="I24" s="55">
        <v>134179</v>
      </c>
    </row>
    <row r="25" spans="1:9" ht="12.75">
      <c r="A25" s="52" t="s">
        <v>145</v>
      </c>
      <c r="B25" s="55"/>
      <c r="C25" s="55"/>
      <c r="D25" s="55"/>
      <c r="E25" s="55">
        <v>4</v>
      </c>
      <c r="F25" s="55">
        <v>48572</v>
      </c>
      <c r="G25" s="55"/>
      <c r="H25" s="55"/>
      <c r="I25" s="55"/>
    </row>
    <row r="26" spans="1:9" ht="12.75">
      <c r="A26" s="52" t="s">
        <v>146</v>
      </c>
      <c r="B26" s="55"/>
      <c r="C26" s="55"/>
      <c r="D26" s="55"/>
      <c r="E26" s="55">
        <v>6</v>
      </c>
      <c r="F26" s="55">
        <v>156887</v>
      </c>
      <c r="G26" s="55"/>
      <c r="H26" s="55">
        <v>5</v>
      </c>
      <c r="I26" s="55">
        <v>160808</v>
      </c>
    </row>
    <row r="27" spans="1:9" ht="12.75">
      <c r="A27" s="52" t="s">
        <v>147</v>
      </c>
      <c r="B27" s="55">
        <v>5</v>
      </c>
      <c r="C27" s="55">
        <v>284920</v>
      </c>
      <c r="D27" s="55"/>
      <c r="E27" s="55">
        <v>9</v>
      </c>
      <c r="F27" s="55">
        <v>368676</v>
      </c>
      <c r="G27" s="55"/>
      <c r="H27" s="55">
        <v>2</v>
      </c>
      <c r="I27" s="55">
        <v>77850</v>
      </c>
    </row>
    <row r="28" spans="1:9" ht="12.75">
      <c r="A28" s="52" t="s">
        <v>148</v>
      </c>
      <c r="B28" s="55"/>
      <c r="C28" s="55"/>
      <c r="D28" s="55"/>
      <c r="E28" s="55">
        <v>1</v>
      </c>
      <c r="F28" s="55">
        <v>3628</v>
      </c>
      <c r="G28" s="55"/>
      <c r="H28" s="55">
        <v>1</v>
      </c>
      <c r="I28" s="55">
        <v>10927</v>
      </c>
    </row>
    <row r="29" spans="1:9" ht="12.75">
      <c r="A29" s="52" t="s">
        <v>149</v>
      </c>
      <c r="B29" s="55"/>
      <c r="C29" s="55"/>
      <c r="D29" s="55"/>
      <c r="E29" s="55">
        <v>3</v>
      </c>
      <c r="F29" s="55">
        <v>75361</v>
      </c>
      <c r="G29" s="55"/>
      <c r="H29" s="55">
        <v>1</v>
      </c>
      <c r="I29" s="55">
        <v>11774</v>
      </c>
    </row>
    <row r="30" spans="1:9" ht="12.75">
      <c r="A30" s="52" t="s">
        <v>150</v>
      </c>
      <c r="B30" s="55"/>
      <c r="C30" s="55"/>
      <c r="D30" s="55"/>
      <c r="E30" s="55">
        <v>12</v>
      </c>
      <c r="F30" s="55">
        <v>472716</v>
      </c>
      <c r="G30" s="55"/>
      <c r="H30" s="55">
        <v>10</v>
      </c>
      <c r="I30" s="55">
        <v>146969</v>
      </c>
    </row>
    <row r="31" spans="1:9" ht="12.75">
      <c r="A31" s="52" t="s">
        <v>151</v>
      </c>
      <c r="B31" s="55">
        <v>5</v>
      </c>
      <c r="C31" s="55">
        <v>26066</v>
      </c>
      <c r="D31" s="55"/>
      <c r="E31" s="55">
        <v>12</v>
      </c>
      <c r="F31" s="55">
        <v>366779</v>
      </c>
      <c r="G31" s="55"/>
      <c r="H31" s="55"/>
      <c r="I31" s="55"/>
    </row>
    <row r="32" spans="1:9" ht="12.75">
      <c r="A32" s="52" t="s">
        <v>152</v>
      </c>
      <c r="B32" s="55">
        <v>4</v>
      </c>
      <c r="C32" s="55">
        <v>49317</v>
      </c>
      <c r="D32" s="55"/>
      <c r="E32" s="55">
        <v>16</v>
      </c>
      <c r="F32" s="55">
        <v>376661</v>
      </c>
      <c r="G32" s="55"/>
      <c r="H32" s="55">
        <v>4</v>
      </c>
      <c r="I32" s="55">
        <v>128742</v>
      </c>
    </row>
    <row r="33" spans="1:9" ht="12.75">
      <c r="A33" s="52" t="s">
        <v>153</v>
      </c>
      <c r="B33" s="55"/>
      <c r="C33" s="55"/>
      <c r="D33" s="55"/>
      <c r="E33" s="55">
        <v>2</v>
      </c>
      <c r="F33" s="55">
        <v>74586</v>
      </c>
      <c r="G33" s="55"/>
      <c r="H33" s="55">
        <v>1</v>
      </c>
      <c r="I33" s="55">
        <v>10682</v>
      </c>
    </row>
    <row r="34" spans="1:9" ht="12.75">
      <c r="A34" s="52" t="s">
        <v>154</v>
      </c>
      <c r="B34" s="55"/>
      <c r="C34" s="55"/>
      <c r="D34" s="55"/>
      <c r="E34" s="55">
        <v>13</v>
      </c>
      <c r="F34" s="55">
        <v>237824</v>
      </c>
      <c r="G34" s="55"/>
      <c r="H34" s="55">
        <v>4</v>
      </c>
      <c r="I34" s="55">
        <v>67210</v>
      </c>
    </row>
    <row r="35" spans="1:9" ht="12.75">
      <c r="A35" s="52" t="s">
        <v>155</v>
      </c>
      <c r="B35" s="55"/>
      <c r="C35" s="55"/>
      <c r="D35" s="55"/>
      <c r="E35" s="55">
        <v>1</v>
      </c>
      <c r="F35" s="55">
        <v>5190</v>
      </c>
      <c r="G35" s="55"/>
      <c r="H35" s="55">
        <v>1</v>
      </c>
      <c r="I35" s="55">
        <v>36463</v>
      </c>
    </row>
    <row r="36" spans="1:9" ht="12.75">
      <c r="A36" s="52" t="s">
        <v>156</v>
      </c>
      <c r="B36" s="55"/>
      <c r="C36" s="55"/>
      <c r="D36" s="55"/>
      <c r="E36" s="55">
        <v>2</v>
      </c>
      <c r="F36" s="55">
        <v>14458</v>
      </c>
      <c r="G36" s="55"/>
      <c r="H36" s="55">
        <v>2</v>
      </c>
      <c r="I36" s="55">
        <v>40018</v>
      </c>
    </row>
    <row r="37" spans="1:9" ht="12.75">
      <c r="A37" s="52" t="s">
        <v>157</v>
      </c>
      <c r="B37" s="55"/>
      <c r="C37" s="55"/>
      <c r="D37" s="55"/>
      <c r="E37" s="55">
        <v>1</v>
      </c>
      <c r="F37" s="55">
        <v>3110</v>
      </c>
      <c r="G37" s="55"/>
      <c r="H37" s="55">
        <v>2</v>
      </c>
      <c r="I37" s="55">
        <v>95894</v>
      </c>
    </row>
    <row r="38" spans="1:9" ht="12.75">
      <c r="A38" s="52" t="s">
        <v>158</v>
      </c>
      <c r="B38" s="55"/>
      <c r="C38" s="55"/>
      <c r="D38" s="55"/>
      <c r="E38" s="55">
        <v>2</v>
      </c>
      <c r="F38" s="55">
        <v>22034</v>
      </c>
      <c r="G38" s="55"/>
      <c r="H38" s="55">
        <v>1</v>
      </c>
      <c r="I38" s="55">
        <v>5611</v>
      </c>
    </row>
    <row r="39" spans="1:9" ht="12.75">
      <c r="A39" s="52" t="s">
        <v>159</v>
      </c>
      <c r="B39" s="55">
        <v>3</v>
      </c>
      <c r="C39" s="55">
        <v>67299</v>
      </c>
      <c r="D39" s="55"/>
      <c r="E39" s="55">
        <v>7</v>
      </c>
      <c r="F39" s="55">
        <v>131705</v>
      </c>
      <c r="G39" s="55"/>
      <c r="H39" s="55">
        <v>1</v>
      </c>
      <c r="I39" s="55">
        <v>180799</v>
      </c>
    </row>
    <row r="40" spans="1:9" ht="12.75">
      <c r="A40" s="52" t="s">
        <v>160</v>
      </c>
      <c r="B40" s="55">
        <v>4</v>
      </c>
      <c r="C40" s="55">
        <v>36837</v>
      </c>
      <c r="D40" s="55"/>
      <c r="E40" s="55">
        <v>3</v>
      </c>
      <c r="F40" s="55">
        <v>26574</v>
      </c>
      <c r="G40" s="55"/>
      <c r="H40" s="55">
        <v>2</v>
      </c>
      <c r="I40" s="55">
        <v>50667</v>
      </c>
    </row>
    <row r="41" spans="1:9" ht="12.75">
      <c r="A41" s="52" t="s">
        <v>161</v>
      </c>
      <c r="B41" s="55">
        <v>9</v>
      </c>
      <c r="C41" s="55">
        <v>94675</v>
      </c>
      <c r="D41" s="55"/>
      <c r="E41" s="55">
        <v>33</v>
      </c>
      <c r="F41" s="55">
        <v>1139460</v>
      </c>
      <c r="G41" s="55"/>
      <c r="H41" s="55">
        <v>16</v>
      </c>
      <c r="I41" s="55">
        <v>316288</v>
      </c>
    </row>
    <row r="42" spans="1:9" ht="12.75">
      <c r="A42" s="52" t="s">
        <v>162</v>
      </c>
      <c r="B42" s="55">
        <v>2</v>
      </c>
      <c r="C42" s="55">
        <v>36463</v>
      </c>
      <c r="D42" s="55"/>
      <c r="E42" s="55">
        <v>18</v>
      </c>
      <c r="F42" s="55">
        <v>335954</v>
      </c>
      <c r="G42" s="55"/>
      <c r="H42" s="55">
        <v>7</v>
      </c>
      <c r="I42" s="55">
        <v>180737</v>
      </c>
    </row>
    <row r="43" spans="1:9" ht="12.75">
      <c r="A43" s="52" t="s">
        <v>163</v>
      </c>
      <c r="B43" s="55">
        <v>1</v>
      </c>
      <c r="C43" s="55">
        <v>2104</v>
      </c>
      <c r="D43" s="55"/>
      <c r="E43" s="55">
        <v>2</v>
      </c>
      <c r="F43" s="55">
        <v>9234</v>
      </c>
      <c r="G43" s="55"/>
      <c r="H43" s="55">
        <v>1</v>
      </c>
      <c r="I43" s="55">
        <v>12154</v>
      </c>
    </row>
    <row r="44" spans="1:9" ht="12.75">
      <c r="A44" s="52" t="s">
        <v>164</v>
      </c>
      <c r="B44" s="55"/>
      <c r="C44" s="55"/>
      <c r="D44" s="55"/>
      <c r="E44" s="55">
        <v>16</v>
      </c>
      <c r="F44" s="55">
        <v>1065662</v>
      </c>
      <c r="G44" s="55"/>
      <c r="H44" s="55">
        <v>5</v>
      </c>
      <c r="I44" s="55">
        <v>149530</v>
      </c>
    </row>
    <row r="45" spans="1:9" ht="12.75">
      <c r="A45" s="52" t="s">
        <v>165</v>
      </c>
      <c r="B45" s="55">
        <v>2</v>
      </c>
      <c r="C45" s="55">
        <v>32407</v>
      </c>
      <c r="D45" s="55"/>
      <c r="E45" s="55">
        <v>9</v>
      </c>
      <c r="F45" s="55">
        <v>263693</v>
      </c>
      <c r="G45" s="55"/>
      <c r="H45" s="55">
        <v>2</v>
      </c>
      <c r="I45" s="55">
        <v>67176</v>
      </c>
    </row>
    <row r="46" spans="1:9" ht="12.75">
      <c r="A46" s="52" t="s">
        <v>166</v>
      </c>
      <c r="B46" s="55"/>
      <c r="C46" s="55"/>
      <c r="D46" s="55"/>
      <c r="E46" s="55">
        <v>1</v>
      </c>
      <c r="F46" s="55">
        <v>15029</v>
      </c>
      <c r="G46" s="55"/>
      <c r="H46" s="55">
        <v>2</v>
      </c>
      <c r="I46" s="55">
        <v>56875</v>
      </c>
    </row>
    <row r="47" spans="1:9" ht="12.75">
      <c r="A47" s="52" t="s">
        <v>167</v>
      </c>
      <c r="B47" s="55">
        <v>4</v>
      </c>
      <c r="C47" s="55">
        <v>33864</v>
      </c>
      <c r="D47" s="55"/>
      <c r="E47" s="55">
        <v>19</v>
      </c>
      <c r="F47" s="55">
        <v>869563</v>
      </c>
      <c r="G47" s="55"/>
      <c r="H47" s="55">
        <v>8</v>
      </c>
      <c r="I47" s="55">
        <v>163964</v>
      </c>
    </row>
    <row r="48" spans="1:9" ht="12.75">
      <c r="A48" s="52" t="s">
        <v>168</v>
      </c>
      <c r="B48" s="55">
        <v>4</v>
      </c>
      <c r="C48" s="55">
        <v>40776</v>
      </c>
      <c r="D48" s="55"/>
      <c r="E48" s="55">
        <v>7</v>
      </c>
      <c r="F48" s="55">
        <v>718571</v>
      </c>
      <c r="G48" s="55"/>
      <c r="H48" s="55">
        <v>2</v>
      </c>
      <c r="I48" s="55">
        <v>289884</v>
      </c>
    </row>
    <row r="49" spans="1:9" ht="12.75">
      <c r="A49" s="52" t="s">
        <v>169</v>
      </c>
      <c r="B49" s="55"/>
      <c r="C49" s="55"/>
      <c r="D49" s="55"/>
      <c r="E49" s="55">
        <v>3</v>
      </c>
      <c r="F49" s="55">
        <v>154923</v>
      </c>
      <c r="G49" s="55"/>
      <c r="H49" s="55"/>
      <c r="I49" s="55"/>
    </row>
    <row r="50" spans="1:9" ht="12.75">
      <c r="A50" s="52" t="s">
        <v>170</v>
      </c>
      <c r="B50" s="55"/>
      <c r="C50" s="55"/>
      <c r="D50" s="55"/>
      <c r="E50" s="55">
        <v>5</v>
      </c>
      <c r="F50" s="55">
        <v>124204</v>
      </c>
      <c r="G50" s="55"/>
      <c r="H50" s="55"/>
      <c r="I50" s="55"/>
    </row>
    <row r="51" spans="1:9" ht="12.75">
      <c r="A51" s="52" t="s">
        <v>171</v>
      </c>
      <c r="B51" s="55">
        <v>1</v>
      </c>
      <c r="C51" s="55">
        <v>26421</v>
      </c>
      <c r="D51" s="55"/>
      <c r="E51" s="55">
        <v>3</v>
      </c>
      <c r="F51" s="55">
        <v>60022</v>
      </c>
      <c r="G51" s="55"/>
      <c r="H51" s="55"/>
      <c r="I51" s="55"/>
    </row>
    <row r="52" spans="1:9" ht="12.75">
      <c r="A52" s="52" t="s">
        <v>172</v>
      </c>
      <c r="B52" s="55">
        <v>2</v>
      </c>
      <c r="C52" s="55">
        <v>6597</v>
      </c>
      <c r="D52" s="55"/>
      <c r="E52" s="55">
        <v>18</v>
      </c>
      <c r="F52" s="55">
        <v>156314</v>
      </c>
      <c r="G52" s="55"/>
      <c r="H52" s="55">
        <v>3</v>
      </c>
      <c r="I52" s="55">
        <v>37558</v>
      </c>
    </row>
    <row r="53" spans="1:9" ht="12.75">
      <c r="A53" s="52" t="s">
        <v>173</v>
      </c>
      <c r="B53" s="55">
        <v>13</v>
      </c>
      <c r="C53" s="55">
        <v>105717</v>
      </c>
      <c r="D53" s="55"/>
      <c r="E53" s="55">
        <v>39</v>
      </c>
      <c r="F53" s="55">
        <v>1339036</v>
      </c>
      <c r="G53" s="55"/>
      <c r="H53" s="55">
        <v>11</v>
      </c>
      <c r="I53" s="55">
        <v>372238</v>
      </c>
    </row>
    <row r="54" spans="1:9" ht="12.75">
      <c r="A54" s="52" t="s">
        <v>174</v>
      </c>
      <c r="B54" s="55"/>
      <c r="C54" s="55"/>
      <c r="D54" s="55"/>
      <c r="E54" s="55"/>
      <c r="F54" s="55"/>
      <c r="G54" s="55"/>
      <c r="H54" s="55"/>
      <c r="I54" s="55"/>
    </row>
    <row r="55" spans="1:9" ht="12.75">
      <c r="A55" s="52" t="s">
        <v>175</v>
      </c>
      <c r="B55" s="55"/>
      <c r="C55" s="55"/>
      <c r="D55" s="55"/>
      <c r="E55" s="55">
        <v>1</v>
      </c>
      <c r="F55" s="55">
        <v>9014</v>
      </c>
      <c r="G55" s="55"/>
      <c r="H55" s="55"/>
      <c r="I55" s="55"/>
    </row>
    <row r="56" spans="1:9" ht="12.75">
      <c r="A56" s="52" t="s">
        <v>176</v>
      </c>
      <c r="B56" s="55">
        <v>1</v>
      </c>
      <c r="C56" s="55">
        <v>13796</v>
      </c>
      <c r="D56" s="55"/>
      <c r="E56" s="55">
        <v>13</v>
      </c>
      <c r="F56" s="55">
        <v>267369</v>
      </c>
      <c r="G56" s="55"/>
      <c r="H56" s="55">
        <v>4</v>
      </c>
      <c r="I56" s="55">
        <v>186249</v>
      </c>
    </row>
    <row r="57" spans="1:9" ht="12.75">
      <c r="A57" s="52" t="s">
        <v>177</v>
      </c>
      <c r="B57" s="55">
        <v>5</v>
      </c>
      <c r="C57" s="55">
        <v>77516</v>
      </c>
      <c r="D57" s="55"/>
      <c r="E57" s="55">
        <v>9</v>
      </c>
      <c r="F57" s="55">
        <v>108378</v>
      </c>
      <c r="G57" s="55"/>
      <c r="H57" s="55">
        <v>2</v>
      </c>
      <c r="I57" s="55">
        <v>55961</v>
      </c>
    </row>
    <row r="58" spans="1:9" ht="12.75">
      <c r="A58" s="52" t="s">
        <v>178</v>
      </c>
      <c r="B58" s="55"/>
      <c r="C58" s="55"/>
      <c r="D58" s="55"/>
      <c r="E58" s="55">
        <v>2</v>
      </c>
      <c r="F58" s="55">
        <v>87142</v>
      </c>
      <c r="G58" s="55"/>
      <c r="H58" s="55">
        <v>3</v>
      </c>
      <c r="I58" s="55">
        <v>30089</v>
      </c>
    </row>
    <row r="59" spans="1:9" ht="12.75">
      <c r="A59" s="52" t="s">
        <v>179</v>
      </c>
      <c r="B59" s="55">
        <v>3</v>
      </c>
      <c r="C59" s="55">
        <v>12974</v>
      </c>
      <c r="D59" s="55"/>
      <c r="E59" s="55">
        <v>9</v>
      </c>
      <c r="F59" s="55">
        <v>214965</v>
      </c>
      <c r="G59" s="55"/>
      <c r="H59" s="55">
        <v>2</v>
      </c>
      <c r="I59" s="55">
        <v>21967</v>
      </c>
    </row>
    <row r="60" ht="12.75">
      <c r="A60" s="52" t="s">
        <v>180</v>
      </c>
    </row>
    <row r="61" ht="12.75">
      <c r="A61" s="52" t="s">
        <v>181</v>
      </c>
    </row>
    <row r="62" ht="12.75">
      <c r="A62" s="52" t="s">
        <v>199</v>
      </c>
    </row>
    <row r="63" ht="12.75">
      <c r="A63" s="52" t="s">
        <v>183</v>
      </c>
    </row>
    <row r="65" spans="1:9" ht="12.75">
      <c r="A65" s="54" t="s">
        <v>184</v>
      </c>
      <c r="B65" s="57">
        <f>SUM(B9:B59)</f>
        <v>118</v>
      </c>
      <c r="C65" s="58">
        <f aca="true" t="shared" si="0" ref="C65:I65">SUM(C9:C59)</f>
        <v>1540832</v>
      </c>
      <c r="D65" s="58"/>
      <c r="E65" s="57">
        <f t="shared" si="0"/>
        <v>481</v>
      </c>
      <c r="F65" s="58">
        <f t="shared" si="0"/>
        <v>13885615</v>
      </c>
      <c r="G65" s="58"/>
      <c r="H65" s="57">
        <f t="shared" si="0"/>
        <v>159</v>
      </c>
      <c r="I65" s="58">
        <f t="shared" si="0"/>
        <v>4777325</v>
      </c>
    </row>
  </sheetData>
  <mergeCells count="6">
    <mergeCell ref="B6:C6"/>
    <mergeCell ref="E6:F6"/>
    <mergeCell ref="H6:I6"/>
    <mergeCell ref="A1:I1"/>
    <mergeCell ref="A2:I2"/>
    <mergeCell ref="A3:I3"/>
  </mergeCells>
  <printOptions/>
  <pageMargins left="1.47" right="0.75" top="0.55" bottom="0.52" header="0.5" footer="0.5"/>
  <pageSetup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5" sqref="A5"/>
    </sheetView>
  </sheetViews>
  <sheetFormatPr defaultColWidth="8.88671875" defaultRowHeight="15"/>
  <cols>
    <col min="1" max="1" width="15.99609375" style="43" customWidth="1"/>
    <col min="2" max="2" width="5.4453125" style="43" customWidth="1"/>
    <col min="3" max="5" width="11.4453125" style="43" customWidth="1"/>
    <col min="6" max="16384" width="7.10546875" style="43" customWidth="1"/>
  </cols>
  <sheetData>
    <row r="1" spans="1:5" ht="18">
      <c r="A1" s="48" t="s">
        <v>125</v>
      </c>
      <c r="B1" s="48"/>
      <c r="C1" s="48"/>
      <c r="D1" s="48"/>
      <c r="E1" s="48"/>
    </row>
    <row r="2" spans="1:5" ht="18">
      <c r="A2" s="48" t="s">
        <v>126</v>
      </c>
      <c r="B2" s="48"/>
      <c r="C2" s="48"/>
      <c r="D2" s="48"/>
      <c r="E2" s="48"/>
    </row>
    <row r="5" spans="3:5" ht="12.75">
      <c r="C5" s="44"/>
      <c r="D5" s="44"/>
      <c r="E5" s="44" t="s">
        <v>127</v>
      </c>
    </row>
    <row r="6" spans="3:5" ht="12.75">
      <c r="C6" s="44" t="s">
        <v>108</v>
      </c>
      <c r="D6" s="44" t="s">
        <v>109</v>
      </c>
      <c r="E6" s="44" t="s">
        <v>128</v>
      </c>
    </row>
    <row r="8" spans="1:5" ht="12.75">
      <c r="A8" s="43" t="s">
        <v>129</v>
      </c>
      <c r="C8" s="45">
        <v>10061024</v>
      </c>
      <c r="D8" s="45">
        <v>15396658</v>
      </c>
      <c r="E8" s="45">
        <v>869898</v>
      </c>
    </row>
    <row r="9" spans="1:5" ht="12.75">
      <c r="A9" s="43" t="s">
        <v>130</v>
      </c>
      <c r="C9" s="46">
        <v>736041</v>
      </c>
      <c r="D9" s="46">
        <v>846189</v>
      </c>
      <c r="E9" s="46">
        <v>0</v>
      </c>
    </row>
    <row r="10" spans="1:5" ht="12.75">
      <c r="A10" s="43" t="s">
        <v>131</v>
      </c>
      <c r="C10" s="46">
        <v>8402066</v>
      </c>
      <c r="D10" s="46">
        <v>10107401</v>
      </c>
      <c r="E10" s="46">
        <v>370555</v>
      </c>
    </row>
    <row r="11" spans="1:5" ht="12.75">
      <c r="A11" s="43" t="s">
        <v>132</v>
      </c>
      <c r="C11" s="46">
        <v>4062572</v>
      </c>
      <c r="D11" s="46">
        <v>7099229</v>
      </c>
      <c r="E11" s="46">
        <v>590421</v>
      </c>
    </row>
    <row r="12" spans="1:5" ht="12.75">
      <c r="A12" s="43" t="s">
        <v>133</v>
      </c>
      <c r="C12" s="46">
        <v>65177009</v>
      </c>
      <c r="D12" s="46">
        <v>98909903</v>
      </c>
      <c r="E12" s="46">
        <v>10348903</v>
      </c>
    </row>
    <row r="13" spans="1:5" ht="12.75">
      <c r="A13" s="43" t="s">
        <v>134</v>
      </c>
      <c r="C13" s="46">
        <v>7447340</v>
      </c>
      <c r="D13" s="46">
        <v>12818053</v>
      </c>
      <c r="E13" s="46">
        <v>1677551</v>
      </c>
    </row>
    <row r="14" spans="1:5" ht="12.75">
      <c r="A14" s="43" t="s">
        <v>135</v>
      </c>
      <c r="C14" s="46">
        <v>7378159</v>
      </c>
      <c r="D14" s="46">
        <v>11114804</v>
      </c>
      <c r="E14" s="46">
        <v>1084946</v>
      </c>
    </row>
    <row r="15" spans="1:5" ht="12.75">
      <c r="A15" s="43" t="s">
        <v>136</v>
      </c>
      <c r="C15" s="46">
        <v>1436922</v>
      </c>
      <c r="D15" s="46">
        <v>1599744</v>
      </c>
      <c r="E15" s="46">
        <v>136903</v>
      </c>
    </row>
    <row r="16" spans="1:5" ht="12.75">
      <c r="A16" s="43" t="s">
        <v>137</v>
      </c>
      <c r="C16" s="46">
        <v>4130762</v>
      </c>
      <c r="D16" s="46">
        <v>12946577</v>
      </c>
      <c r="E16" s="46">
        <v>1082471</v>
      </c>
    </row>
    <row r="17" spans="1:5" ht="12.75">
      <c r="A17" s="43" t="s">
        <v>138</v>
      </c>
      <c r="C17" s="46">
        <v>23997890</v>
      </c>
      <c r="D17" s="46">
        <v>34991093</v>
      </c>
      <c r="E17" s="46">
        <v>2029763</v>
      </c>
    </row>
    <row r="18" spans="1:5" ht="12.75">
      <c r="A18" s="43" t="s">
        <v>139</v>
      </c>
      <c r="C18" s="46">
        <v>12334013</v>
      </c>
      <c r="D18" s="46">
        <v>19450936</v>
      </c>
      <c r="E18" s="46">
        <v>1158333</v>
      </c>
    </row>
    <row r="19" spans="1:5" ht="12.75">
      <c r="A19" s="43" t="s">
        <v>140</v>
      </c>
      <c r="C19" s="46">
        <v>1496519</v>
      </c>
      <c r="D19" s="46">
        <v>2190224</v>
      </c>
      <c r="E19" s="46">
        <v>290022</v>
      </c>
    </row>
    <row r="20" spans="1:5" ht="12.75">
      <c r="A20" s="43" t="s">
        <v>141</v>
      </c>
      <c r="C20" s="46">
        <v>1792514</v>
      </c>
      <c r="D20" s="46">
        <v>2712140</v>
      </c>
      <c r="E20" s="46">
        <v>395011</v>
      </c>
    </row>
    <row r="21" spans="1:5" ht="12.75">
      <c r="A21" s="43" t="s">
        <v>142</v>
      </c>
      <c r="C21" s="46">
        <v>29421463</v>
      </c>
      <c r="D21" s="46">
        <v>44499304</v>
      </c>
      <c r="E21" s="46">
        <v>6188830</v>
      </c>
    </row>
    <row r="22" spans="1:5" ht="12.75">
      <c r="A22" s="43" t="s">
        <v>143</v>
      </c>
      <c r="C22" s="46">
        <v>12392901</v>
      </c>
      <c r="D22" s="46">
        <v>18152745</v>
      </c>
      <c r="E22" s="46">
        <v>2560842</v>
      </c>
    </row>
    <row r="23" spans="1:5" ht="12.75">
      <c r="A23" s="43" t="s">
        <v>144</v>
      </c>
      <c r="C23" s="46">
        <v>7972461</v>
      </c>
      <c r="D23" s="46">
        <v>12361146</v>
      </c>
      <c r="E23" s="46">
        <v>1791295</v>
      </c>
    </row>
    <row r="24" spans="1:5" ht="12.75">
      <c r="A24" s="43" t="s">
        <v>145</v>
      </c>
      <c r="C24" s="46">
        <v>4886455</v>
      </c>
      <c r="D24" s="46">
        <v>7883533</v>
      </c>
      <c r="E24" s="46">
        <v>1348101</v>
      </c>
    </row>
    <row r="25" spans="1:5" ht="12.75">
      <c r="A25" s="43" t="s">
        <v>146</v>
      </c>
      <c r="C25" s="46">
        <v>6614753</v>
      </c>
      <c r="D25" s="46">
        <v>12267523</v>
      </c>
      <c r="E25" s="46">
        <v>1166571</v>
      </c>
    </row>
    <row r="26" spans="1:5" ht="12.75">
      <c r="A26" s="43" t="s">
        <v>147</v>
      </c>
      <c r="C26" s="46">
        <v>7824911</v>
      </c>
      <c r="D26" s="46">
        <v>15229185</v>
      </c>
      <c r="E26" s="46">
        <v>1470099</v>
      </c>
    </row>
    <row r="27" spans="1:5" ht="12.75">
      <c r="A27" s="43" t="s">
        <v>148</v>
      </c>
      <c r="C27" s="46">
        <v>6662475</v>
      </c>
      <c r="D27" s="46">
        <v>7780845</v>
      </c>
      <c r="E27" s="46">
        <v>1006014</v>
      </c>
    </row>
    <row r="28" spans="1:5" ht="12.75">
      <c r="A28" s="43" t="s">
        <v>149</v>
      </c>
      <c r="C28" s="46">
        <v>9395303</v>
      </c>
      <c r="D28" s="46">
        <v>13999078</v>
      </c>
      <c r="E28" s="46">
        <v>1656769</v>
      </c>
    </row>
    <row r="29" spans="1:5" ht="12.75">
      <c r="A29" s="43" t="s">
        <v>150</v>
      </c>
      <c r="C29" s="46">
        <v>28350299</v>
      </c>
      <c r="D29" s="46">
        <v>44851213</v>
      </c>
      <c r="E29" s="46">
        <v>4925565</v>
      </c>
    </row>
    <row r="30" spans="1:5" ht="12.75">
      <c r="A30" s="43" t="s">
        <v>151</v>
      </c>
      <c r="C30" s="46">
        <v>20574052</v>
      </c>
      <c r="D30" s="46">
        <v>26971418</v>
      </c>
      <c r="E30" s="46">
        <v>3824870</v>
      </c>
    </row>
    <row r="31" spans="1:5" ht="12.75">
      <c r="A31" s="43" t="s">
        <v>152</v>
      </c>
      <c r="C31" s="46">
        <v>13841415</v>
      </c>
      <c r="D31" s="46">
        <v>17871490</v>
      </c>
      <c r="E31" s="46">
        <v>2248073</v>
      </c>
    </row>
    <row r="32" spans="1:5" ht="12.75">
      <c r="A32" s="43" t="s">
        <v>153</v>
      </c>
      <c r="C32" s="46">
        <v>7615579</v>
      </c>
      <c r="D32" s="46">
        <v>11966464</v>
      </c>
      <c r="E32" s="46">
        <v>1317066</v>
      </c>
    </row>
    <row r="33" spans="1:5" ht="12.75">
      <c r="A33" s="43" t="s">
        <v>154</v>
      </c>
      <c r="C33" s="46">
        <v>10624927</v>
      </c>
      <c r="D33" s="46">
        <v>18446227</v>
      </c>
      <c r="E33" s="46">
        <v>2156560</v>
      </c>
    </row>
    <row r="34" spans="1:5" ht="12.75">
      <c r="A34" s="43" t="s">
        <v>155</v>
      </c>
      <c r="C34" s="46">
        <v>1833247</v>
      </c>
      <c r="D34" s="46">
        <v>3298948</v>
      </c>
      <c r="E34" s="46">
        <v>448236</v>
      </c>
    </row>
    <row r="35" spans="1:5" ht="12.75">
      <c r="A35" s="43" t="s">
        <v>156</v>
      </c>
      <c r="C35" s="46">
        <v>3715704</v>
      </c>
      <c r="D35" s="46">
        <v>5539863</v>
      </c>
      <c r="E35" s="46">
        <v>1028306</v>
      </c>
    </row>
    <row r="36" spans="1:5" ht="12.75">
      <c r="A36" s="43" t="s">
        <v>157</v>
      </c>
      <c r="C36" s="46">
        <v>1073493</v>
      </c>
      <c r="D36" s="46">
        <v>1642193</v>
      </c>
      <c r="E36" s="46">
        <v>52943</v>
      </c>
    </row>
    <row r="37" spans="1:5" ht="12.75">
      <c r="A37" s="43" t="s">
        <v>158</v>
      </c>
      <c r="C37" s="46">
        <v>4709750</v>
      </c>
      <c r="D37" s="46">
        <v>6384405</v>
      </c>
      <c r="E37" s="46">
        <v>738934</v>
      </c>
    </row>
    <row r="38" spans="1:5" ht="12.75">
      <c r="A38" s="43" t="s">
        <v>159</v>
      </c>
      <c r="C38" s="46">
        <v>12524214</v>
      </c>
      <c r="D38" s="46">
        <v>17835305</v>
      </c>
      <c r="E38" s="46">
        <v>1611308</v>
      </c>
    </row>
    <row r="39" spans="1:5" ht="12.75">
      <c r="A39" s="43" t="s">
        <v>160</v>
      </c>
      <c r="C39" s="46">
        <v>3738080</v>
      </c>
      <c r="D39" s="46">
        <v>6809815</v>
      </c>
      <c r="E39" s="46">
        <v>526308</v>
      </c>
    </row>
    <row r="40" spans="1:5" ht="12.75">
      <c r="A40" s="43" t="s">
        <v>161</v>
      </c>
      <c r="C40" s="46">
        <v>58992095</v>
      </c>
      <c r="D40" s="46">
        <v>96730831</v>
      </c>
      <c r="E40" s="46">
        <v>9584207</v>
      </c>
    </row>
    <row r="41" spans="1:5" ht="12.75">
      <c r="A41" s="43" t="s">
        <v>162</v>
      </c>
      <c r="C41" s="46">
        <v>12991522</v>
      </c>
      <c r="D41" s="46">
        <v>21278986</v>
      </c>
      <c r="E41" s="46">
        <v>2285372</v>
      </c>
    </row>
    <row r="42" spans="1:5" ht="12.75">
      <c r="A42" s="43" t="s">
        <v>163</v>
      </c>
      <c r="C42" s="46">
        <v>2698705</v>
      </c>
      <c r="D42" s="46">
        <v>3297140</v>
      </c>
      <c r="E42" s="46">
        <v>451746</v>
      </c>
    </row>
    <row r="43" spans="1:5" ht="12.75">
      <c r="A43" s="43" t="s">
        <v>164</v>
      </c>
      <c r="C43" s="46">
        <v>24673231</v>
      </c>
      <c r="D43" s="46">
        <v>36756039</v>
      </c>
      <c r="E43" s="46">
        <v>3791683</v>
      </c>
    </row>
    <row r="44" spans="1:5" ht="12.75">
      <c r="A44" s="43" t="s">
        <v>165</v>
      </c>
      <c r="C44" s="46">
        <v>6323728</v>
      </c>
      <c r="D44" s="46">
        <v>9972426</v>
      </c>
      <c r="E44" s="46">
        <v>1414822</v>
      </c>
    </row>
    <row r="45" spans="1:5" ht="12.75">
      <c r="A45" s="43" t="s">
        <v>166</v>
      </c>
      <c r="C45" s="46">
        <v>9330827</v>
      </c>
      <c r="D45" s="46">
        <v>12373181</v>
      </c>
      <c r="E45" s="46">
        <v>1644149</v>
      </c>
    </row>
    <row r="46" spans="1:5" ht="12.75">
      <c r="A46" s="43" t="s">
        <v>167</v>
      </c>
      <c r="C46" s="46">
        <v>38051316</v>
      </c>
      <c r="D46" s="46">
        <v>53256972</v>
      </c>
      <c r="E46" s="46">
        <v>5675583</v>
      </c>
    </row>
    <row r="47" spans="1:5" ht="12.75">
      <c r="A47" s="43" t="s">
        <v>168</v>
      </c>
      <c r="C47" s="46">
        <v>12303874</v>
      </c>
      <c r="D47" s="46">
        <v>15849781</v>
      </c>
      <c r="E47" s="46">
        <v>760667</v>
      </c>
    </row>
    <row r="48" spans="1:5" ht="12.75">
      <c r="A48" s="43" t="s">
        <v>169</v>
      </c>
      <c r="C48" s="46">
        <v>6032830</v>
      </c>
      <c r="D48" s="46">
        <v>7430215</v>
      </c>
      <c r="E48" s="46">
        <v>806915</v>
      </c>
    </row>
    <row r="49" spans="1:5" ht="12.75">
      <c r="A49" s="43" t="s">
        <v>170</v>
      </c>
      <c r="C49" s="46">
        <v>7683177</v>
      </c>
      <c r="D49" s="46">
        <v>11796027</v>
      </c>
      <c r="E49" s="46">
        <v>1019742</v>
      </c>
    </row>
    <row r="50" spans="1:5" ht="12.75">
      <c r="A50" s="43" t="s">
        <v>171</v>
      </c>
      <c r="C50" s="46">
        <v>2773622</v>
      </c>
      <c r="D50" s="46">
        <v>4320570</v>
      </c>
      <c r="E50" s="46">
        <v>573562</v>
      </c>
    </row>
    <row r="51" spans="1:5" ht="12.75">
      <c r="A51" s="43" t="s">
        <v>172</v>
      </c>
      <c r="C51" s="46">
        <v>10117320</v>
      </c>
      <c r="D51" s="46">
        <v>16344293</v>
      </c>
      <c r="E51" s="46">
        <v>1835262</v>
      </c>
    </row>
    <row r="52" spans="1:5" ht="12.75">
      <c r="A52" s="43" t="s">
        <v>173</v>
      </c>
      <c r="C52" s="46">
        <v>31998683</v>
      </c>
      <c r="D52" s="46">
        <v>44480600</v>
      </c>
      <c r="E52" s="46">
        <v>3982701</v>
      </c>
    </row>
    <row r="53" spans="1:5" ht="12.75">
      <c r="A53" s="43" t="s">
        <v>174</v>
      </c>
      <c r="C53" s="46">
        <v>3303768</v>
      </c>
      <c r="D53" s="46">
        <v>4358221</v>
      </c>
      <c r="E53" s="46">
        <v>1334107</v>
      </c>
    </row>
    <row r="54" spans="1:5" ht="12.75">
      <c r="A54" s="43" t="s">
        <v>175</v>
      </c>
      <c r="C54" s="46">
        <v>5406072</v>
      </c>
      <c r="D54" s="46">
        <v>6038119</v>
      </c>
      <c r="E54" s="46">
        <v>706117</v>
      </c>
    </row>
    <row r="55" spans="1:5" ht="12.75">
      <c r="A55" s="43" t="s">
        <v>176</v>
      </c>
      <c r="C55" s="46">
        <v>12898901</v>
      </c>
      <c r="D55" s="46">
        <v>19843295</v>
      </c>
      <c r="E55" s="46">
        <v>1937868</v>
      </c>
    </row>
    <row r="56" spans="1:5" ht="12.75">
      <c r="A56" s="43" t="s">
        <v>177</v>
      </c>
      <c r="C56" s="46">
        <v>11807379</v>
      </c>
      <c r="D56" s="46">
        <v>16438722</v>
      </c>
      <c r="E56" s="46">
        <v>1953260</v>
      </c>
    </row>
    <row r="57" spans="1:5" ht="12.75">
      <c r="A57" s="43" t="s">
        <v>178</v>
      </c>
      <c r="C57" s="46">
        <v>4358995</v>
      </c>
      <c r="D57" s="46">
        <v>6338482</v>
      </c>
      <c r="E57" s="46">
        <v>819017</v>
      </c>
    </row>
    <row r="58" spans="1:5" ht="12.75">
      <c r="A58" s="43" t="s">
        <v>179</v>
      </c>
      <c r="C58" s="46">
        <v>15715322</v>
      </c>
      <c r="D58" s="46">
        <v>17295573</v>
      </c>
      <c r="E58" s="46">
        <v>3084232</v>
      </c>
    </row>
    <row r="59" spans="1:5" ht="12.75">
      <c r="A59" s="43" t="s">
        <v>180</v>
      </c>
      <c r="C59" s="46">
        <v>794783</v>
      </c>
      <c r="D59" s="46">
        <v>1149751</v>
      </c>
      <c r="E59" s="46">
        <v>209895</v>
      </c>
    </row>
    <row r="60" spans="1:5" ht="12.75">
      <c r="A60" s="43" t="s">
        <v>181</v>
      </c>
      <c r="C60" s="46">
        <v>81921</v>
      </c>
      <c r="D60" s="46">
        <v>525765</v>
      </c>
      <c r="E60" s="46">
        <v>0</v>
      </c>
    </row>
    <row r="61" spans="1:5" ht="12.75">
      <c r="A61" s="43" t="s">
        <v>182</v>
      </c>
      <c r="C61" s="46">
        <v>77977</v>
      </c>
      <c r="D61" s="46">
        <v>110217</v>
      </c>
      <c r="E61" s="46">
        <v>0</v>
      </c>
    </row>
    <row r="62" spans="1:5" ht="12.75">
      <c r="A62" s="43" t="s">
        <v>183</v>
      </c>
      <c r="C62" s="46">
        <v>202569</v>
      </c>
      <c r="D62" s="46">
        <v>394034</v>
      </c>
      <c r="E62" s="46">
        <v>0</v>
      </c>
    </row>
    <row r="63" spans="3:5" ht="12.75">
      <c r="C63" s="46"/>
      <c r="D63" s="46"/>
      <c r="E63" s="46"/>
    </row>
    <row r="64" spans="1:5" ht="12.75">
      <c r="A64" s="44" t="s">
        <v>184</v>
      </c>
      <c r="C64" s="47">
        <f>SUM(C8:C63)</f>
        <v>620842930</v>
      </c>
      <c r="D64" s="47">
        <f>SUM(D8:D63)</f>
        <v>930352891</v>
      </c>
      <c r="E64" s="47">
        <f>SUM(E8:E62)</f>
        <v>99972374</v>
      </c>
    </row>
  </sheetData>
  <mergeCells count="2">
    <mergeCell ref="A1:E1"/>
    <mergeCell ref="A2:E2"/>
  </mergeCells>
  <printOptions/>
  <pageMargins left="1.89" right="0.75" top="0.49" bottom="0.52" header="0.5" footer="0.5"/>
  <pageSetup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selection activeCell="A5" sqref="A5"/>
    </sheetView>
  </sheetViews>
  <sheetFormatPr defaultColWidth="8.88671875" defaultRowHeight="15"/>
  <cols>
    <col min="1" max="1" width="14.21484375" style="43" customWidth="1"/>
    <col min="2" max="2" width="11.4453125" style="43" customWidth="1"/>
    <col min="3" max="3" width="1.33203125" style="43" customWidth="1"/>
    <col min="4" max="4" width="11.4453125" style="43" customWidth="1"/>
    <col min="5" max="5" width="1.33203125" style="43" customWidth="1"/>
    <col min="6" max="6" width="11.4453125" style="43" customWidth="1"/>
    <col min="7" max="7" width="1.33203125" style="43" customWidth="1"/>
    <col min="8" max="8" width="11.4453125" style="43" customWidth="1"/>
    <col min="9" max="9" width="1.33203125" style="43" customWidth="1"/>
    <col min="10" max="11" width="11.4453125" style="43" customWidth="1"/>
    <col min="12" max="12" width="10.5546875" style="43" customWidth="1"/>
    <col min="13" max="16384" width="7.10546875" style="43" customWidth="1"/>
  </cols>
  <sheetData>
    <row r="1" spans="1:10" ht="18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">
      <c r="A2" s="48" t="s">
        <v>186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">
      <c r="A3" s="48" t="s">
        <v>187</v>
      </c>
      <c r="B3" s="48"/>
      <c r="C3" s="48"/>
      <c r="D3" s="48"/>
      <c r="E3" s="48"/>
      <c r="F3" s="48"/>
      <c r="G3" s="48"/>
      <c r="H3" s="48"/>
      <c r="I3" s="48"/>
      <c r="J3" s="48"/>
    </row>
    <row r="6" spans="2:10" ht="12.75">
      <c r="B6" s="44" t="s">
        <v>188</v>
      </c>
      <c r="C6" s="44"/>
      <c r="D6" s="44" t="s">
        <v>189</v>
      </c>
      <c r="E6" s="44"/>
      <c r="F6" s="44" t="s">
        <v>190</v>
      </c>
      <c r="G6" s="44"/>
      <c r="H6" s="44" t="s">
        <v>191</v>
      </c>
      <c r="I6" s="44"/>
      <c r="J6" s="44" t="s">
        <v>115</v>
      </c>
    </row>
    <row r="8" spans="1:12" ht="12.75">
      <c r="A8" s="43" t="s">
        <v>129</v>
      </c>
      <c r="B8" s="45">
        <v>1964357</v>
      </c>
      <c r="C8" s="45"/>
      <c r="D8" s="45">
        <v>4380696</v>
      </c>
      <c r="E8" s="45"/>
      <c r="F8" s="45">
        <v>47081</v>
      </c>
      <c r="G8" s="45"/>
      <c r="H8" s="45">
        <v>3260830</v>
      </c>
      <c r="I8" s="45"/>
      <c r="J8" s="45">
        <v>408060</v>
      </c>
      <c r="K8" s="46"/>
      <c r="L8" s="46"/>
    </row>
    <row r="9" spans="1:12" ht="12.75">
      <c r="A9" s="43" t="s">
        <v>130</v>
      </c>
      <c r="B9" s="46"/>
      <c r="C9" s="46"/>
      <c r="D9" s="46">
        <v>601653</v>
      </c>
      <c r="E9" s="46"/>
      <c r="F9" s="46">
        <v>33763</v>
      </c>
      <c r="G9" s="46"/>
      <c r="H9" s="46">
        <v>33963</v>
      </c>
      <c r="I9" s="46"/>
      <c r="J9" s="46">
        <v>66662</v>
      </c>
      <c r="K9" s="46"/>
      <c r="L9" s="46"/>
    </row>
    <row r="10" spans="1:12" ht="12.75">
      <c r="A10" s="43" t="s">
        <v>131</v>
      </c>
      <c r="B10" s="46">
        <v>2914449</v>
      </c>
      <c r="C10" s="46"/>
      <c r="D10" s="46">
        <v>3018386</v>
      </c>
      <c r="E10" s="46"/>
      <c r="F10" s="46">
        <v>121424</v>
      </c>
      <c r="G10" s="46"/>
      <c r="H10" s="46">
        <v>285449</v>
      </c>
      <c r="I10" s="46"/>
      <c r="J10" s="46">
        <v>2062358</v>
      </c>
      <c r="K10" s="46"/>
      <c r="L10" s="46"/>
    </row>
    <row r="11" spans="1:12" ht="12.75">
      <c r="A11" s="43" t="s">
        <v>132</v>
      </c>
      <c r="B11" s="46">
        <v>672554</v>
      </c>
      <c r="C11" s="46"/>
      <c r="D11" s="46">
        <v>2451719</v>
      </c>
      <c r="E11" s="46"/>
      <c r="F11" s="46">
        <v>99094</v>
      </c>
      <c r="G11" s="46"/>
      <c r="H11" s="46">
        <v>839205</v>
      </c>
      <c r="I11" s="46"/>
      <c r="J11" s="46"/>
      <c r="K11" s="46"/>
      <c r="L11" s="46"/>
    </row>
    <row r="12" spans="1:12" ht="12.75">
      <c r="A12" s="43" t="s">
        <v>133</v>
      </c>
      <c r="B12" s="46">
        <v>21504678</v>
      </c>
      <c r="C12" s="46"/>
      <c r="D12" s="46">
        <v>17937022</v>
      </c>
      <c r="E12" s="46"/>
      <c r="F12" s="46">
        <v>1790057</v>
      </c>
      <c r="G12" s="46"/>
      <c r="H12" s="46">
        <v>16466765</v>
      </c>
      <c r="I12" s="46"/>
      <c r="J12" s="46">
        <v>7478487</v>
      </c>
      <c r="K12" s="46"/>
      <c r="L12" s="46"/>
    </row>
    <row r="13" spans="1:12" ht="12.75">
      <c r="A13" s="43" t="s">
        <v>134</v>
      </c>
      <c r="B13" s="46">
        <v>1063273</v>
      </c>
      <c r="C13" s="46"/>
      <c r="D13" s="46">
        <v>3567555</v>
      </c>
      <c r="E13" s="46"/>
      <c r="F13" s="46"/>
      <c r="G13" s="46"/>
      <c r="H13" s="46">
        <v>1033398</v>
      </c>
      <c r="I13" s="46"/>
      <c r="J13" s="46">
        <v>1783114</v>
      </c>
      <c r="K13" s="46"/>
      <c r="L13" s="46"/>
    </row>
    <row r="14" spans="1:12" ht="12.75">
      <c r="A14" s="43" t="s">
        <v>135</v>
      </c>
      <c r="B14" s="46">
        <v>743377</v>
      </c>
      <c r="C14" s="46"/>
      <c r="D14" s="46">
        <v>1402328</v>
      </c>
      <c r="E14" s="46"/>
      <c r="F14" s="46">
        <v>20870</v>
      </c>
      <c r="G14" s="46"/>
      <c r="H14" s="46">
        <v>4425298</v>
      </c>
      <c r="I14" s="46"/>
      <c r="J14" s="46">
        <v>786286</v>
      </c>
      <c r="K14" s="46"/>
      <c r="L14" s="46"/>
    </row>
    <row r="15" spans="1:12" ht="12.75">
      <c r="A15" s="43" t="s">
        <v>136</v>
      </c>
      <c r="B15" s="46">
        <v>331395</v>
      </c>
      <c r="C15" s="46"/>
      <c r="D15" s="46">
        <v>902980</v>
      </c>
      <c r="E15" s="46"/>
      <c r="F15" s="46"/>
      <c r="G15" s="46"/>
      <c r="H15" s="46">
        <v>194640</v>
      </c>
      <c r="I15" s="46"/>
      <c r="J15" s="46">
        <v>7907</v>
      </c>
      <c r="K15" s="46"/>
      <c r="L15" s="46"/>
    </row>
    <row r="16" spans="1:12" ht="12.75">
      <c r="A16" s="43" t="s">
        <v>137</v>
      </c>
      <c r="B16" s="46">
        <v>619608</v>
      </c>
      <c r="C16" s="46"/>
      <c r="D16" s="46"/>
      <c r="E16" s="46"/>
      <c r="F16" s="46">
        <v>5034</v>
      </c>
      <c r="G16" s="46"/>
      <c r="H16" s="46">
        <v>3065596</v>
      </c>
      <c r="I16" s="46"/>
      <c r="J16" s="46">
        <v>440524</v>
      </c>
      <c r="K16" s="46"/>
      <c r="L16" s="46"/>
    </row>
    <row r="17" spans="1:12" ht="12.75">
      <c r="A17" s="43" t="s">
        <v>138</v>
      </c>
      <c r="B17" s="46">
        <v>7929385</v>
      </c>
      <c r="C17" s="46"/>
      <c r="D17" s="46">
        <v>5899134</v>
      </c>
      <c r="E17" s="46"/>
      <c r="F17" s="46">
        <v>526766</v>
      </c>
      <c r="G17" s="46"/>
      <c r="H17" s="46">
        <v>6401111</v>
      </c>
      <c r="I17" s="46"/>
      <c r="J17" s="46">
        <v>3241494</v>
      </c>
      <c r="K17" s="46"/>
      <c r="L17" s="46"/>
    </row>
    <row r="18" spans="1:12" ht="12.75">
      <c r="A18" s="43" t="s">
        <v>139</v>
      </c>
      <c r="B18" s="46">
        <v>2555440</v>
      </c>
      <c r="C18" s="46"/>
      <c r="D18" s="46">
        <v>3580748</v>
      </c>
      <c r="E18" s="46"/>
      <c r="F18" s="46">
        <v>134610</v>
      </c>
      <c r="G18" s="46"/>
      <c r="H18" s="46">
        <v>4878582</v>
      </c>
      <c r="I18" s="46"/>
      <c r="J18" s="46">
        <v>1184633</v>
      </c>
      <c r="K18" s="46"/>
      <c r="L18" s="46"/>
    </row>
    <row r="19" spans="1:12" ht="12.75">
      <c r="A19" s="43" t="s">
        <v>140</v>
      </c>
      <c r="B19" s="46">
        <v>349192</v>
      </c>
      <c r="C19" s="46"/>
      <c r="D19" s="46">
        <v>646614</v>
      </c>
      <c r="E19" s="46"/>
      <c r="F19" s="46"/>
      <c r="G19" s="46"/>
      <c r="H19" s="46">
        <v>433965</v>
      </c>
      <c r="I19" s="46"/>
      <c r="J19" s="46">
        <v>66748</v>
      </c>
      <c r="K19" s="46"/>
      <c r="L19" s="46"/>
    </row>
    <row r="20" spans="1:12" ht="12.75">
      <c r="A20" s="43" t="s">
        <v>141</v>
      </c>
      <c r="B20" s="46">
        <v>265740</v>
      </c>
      <c r="C20" s="46"/>
      <c r="D20" s="46">
        <v>1175841</v>
      </c>
      <c r="E20" s="46"/>
      <c r="F20" s="46"/>
      <c r="G20" s="46"/>
      <c r="H20" s="46">
        <v>317465</v>
      </c>
      <c r="I20" s="46"/>
      <c r="J20" s="46">
        <v>33468</v>
      </c>
      <c r="K20" s="46"/>
      <c r="L20" s="46"/>
    </row>
    <row r="21" spans="1:12" ht="12.75">
      <c r="A21" s="43" t="s">
        <v>142</v>
      </c>
      <c r="B21" s="46">
        <v>3917602</v>
      </c>
      <c r="C21" s="46"/>
      <c r="D21" s="46">
        <v>5443654</v>
      </c>
      <c r="E21" s="46"/>
      <c r="F21" s="46">
        <v>247347</v>
      </c>
      <c r="G21" s="46"/>
      <c r="H21" s="46">
        <v>13697373</v>
      </c>
      <c r="I21" s="46"/>
      <c r="J21" s="46">
        <v>6115487</v>
      </c>
      <c r="K21" s="46"/>
      <c r="L21" s="46"/>
    </row>
    <row r="22" spans="1:12" ht="12.75">
      <c r="A22" s="43" t="s">
        <v>143</v>
      </c>
      <c r="B22" s="46">
        <v>951483</v>
      </c>
      <c r="C22" s="46"/>
      <c r="D22" s="46">
        <v>5258686</v>
      </c>
      <c r="E22" s="46"/>
      <c r="F22" s="46">
        <v>50910</v>
      </c>
      <c r="G22" s="46"/>
      <c r="H22" s="46">
        <v>5386562</v>
      </c>
      <c r="I22" s="46"/>
      <c r="J22" s="46">
        <v>745260</v>
      </c>
      <c r="K22" s="46"/>
      <c r="L22" s="46"/>
    </row>
    <row r="23" spans="1:12" ht="12.75">
      <c r="A23" s="43" t="s">
        <v>144</v>
      </c>
      <c r="B23" s="46">
        <v>1354735</v>
      </c>
      <c r="C23" s="46"/>
      <c r="D23" s="46">
        <v>1514088</v>
      </c>
      <c r="E23" s="46"/>
      <c r="F23" s="46">
        <v>116048</v>
      </c>
      <c r="G23" s="46"/>
      <c r="H23" s="46">
        <v>4749571</v>
      </c>
      <c r="I23" s="46"/>
      <c r="J23" s="46">
        <v>238019</v>
      </c>
      <c r="K23" s="46"/>
      <c r="L23" s="46"/>
    </row>
    <row r="24" spans="1:12" ht="12.75">
      <c r="A24" s="43" t="s">
        <v>145</v>
      </c>
      <c r="B24" s="46">
        <v>741275</v>
      </c>
      <c r="C24" s="46"/>
      <c r="D24" s="46">
        <v>2075865</v>
      </c>
      <c r="E24" s="46"/>
      <c r="F24" s="46">
        <v>192961</v>
      </c>
      <c r="G24" s="46"/>
      <c r="H24" s="46">
        <v>1691437</v>
      </c>
      <c r="I24" s="46"/>
      <c r="J24" s="46">
        <v>184917</v>
      </c>
      <c r="K24" s="46"/>
      <c r="L24" s="46"/>
    </row>
    <row r="25" spans="1:12" ht="12.75">
      <c r="A25" s="43" t="s">
        <v>146</v>
      </c>
      <c r="B25" s="46">
        <v>225000</v>
      </c>
      <c r="C25" s="46"/>
      <c r="D25" s="46">
        <v>3560113</v>
      </c>
      <c r="E25" s="46"/>
      <c r="F25" s="46">
        <v>372236</v>
      </c>
      <c r="G25" s="46"/>
      <c r="H25" s="46">
        <v>1763190</v>
      </c>
      <c r="I25" s="46"/>
      <c r="J25" s="46">
        <v>694214</v>
      </c>
      <c r="K25" s="46"/>
      <c r="L25" s="46"/>
    </row>
    <row r="26" spans="1:12" ht="12.75">
      <c r="A26" s="43" t="s">
        <v>147</v>
      </c>
      <c r="B26" s="46">
        <v>644449</v>
      </c>
      <c r="C26" s="46"/>
      <c r="D26" s="46">
        <v>4288699</v>
      </c>
      <c r="E26" s="46"/>
      <c r="F26" s="46">
        <v>332133</v>
      </c>
      <c r="G26" s="46"/>
      <c r="H26" s="46">
        <v>1784247</v>
      </c>
      <c r="I26" s="46"/>
      <c r="J26" s="46">
        <v>775383</v>
      </c>
      <c r="K26" s="46"/>
      <c r="L26" s="46"/>
    </row>
    <row r="27" spans="1:12" ht="12.75">
      <c r="A27" s="43" t="s">
        <v>148</v>
      </c>
      <c r="B27" s="46">
        <v>178537</v>
      </c>
      <c r="C27" s="46"/>
      <c r="D27" s="46">
        <v>4248144</v>
      </c>
      <c r="E27" s="46"/>
      <c r="F27" s="46">
        <v>327321</v>
      </c>
      <c r="G27" s="46"/>
      <c r="H27" s="46">
        <v>1755340</v>
      </c>
      <c r="I27" s="46"/>
      <c r="J27" s="46">
        <v>153133</v>
      </c>
      <c r="K27" s="46"/>
      <c r="L27" s="46"/>
    </row>
    <row r="28" spans="1:12" ht="12.75">
      <c r="A28" s="43" t="s">
        <v>149</v>
      </c>
      <c r="B28" s="46">
        <v>2758116</v>
      </c>
      <c r="C28" s="46"/>
      <c r="D28" s="46">
        <v>3951521</v>
      </c>
      <c r="E28" s="46"/>
      <c r="F28" s="46"/>
      <c r="G28" s="46"/>
      <c r="H28" s="46">
        <v>2206406</v>
      </c>
      <c r="I28" s="46"/>
      <c r="J28" s="46">
        <v>479260</v>
      </c>
      <c r="K28" s="46"/>
      <c r="L28" s="46"/>
    </row>
    <row r="29" spans="1:12" ht="12.75">
      <c r="A29" s="43" t="s">
        <v>150</v>
      </c>
      <c r="B29" s="46">
        <v>1934079</v>
      </c>
      <c r="C29" s="46"/>
      <c r="D29" s="46">
        <v>4600365</v>
      </c>
      <c r="E29" s="46"/>
      <c r="F29" s="46">
        <v>532975</v>
      </c>
      <c r="G29" s="46"/>
      <c r="H29" s="46">
        <v>20539135</v>
      </c>
      <c r="I29" s="46"/>
      <c r="J29" s="46">
        <v>743745</v>
      </c>
      <c r="K29" s="46"/>
      <c r="L29" s="46"/>
    </row>
    <row r="30" spans="1:12" ht="12.75">
      <c r="A30" s="43" t="s">
        <v>151</v>
      </c>
      <c r="B30" s="46">
        <v>3534716</v>
      </c>
      <c r="C30" s="46"/>
      <c r="D30" s="46">
        <v>8672530</v>
      </c>
      <c r="E30" s="46"/>
      <c r="F30" s="46">
        <v>384087</v>
      </c>
      <c r="G30" s="46"/>
      <c r="H30" s="46">
        <v>7125677</v>
      </c>
      <c r="I30" s="46"/>
      <c r="J30" s="46">
        <v>857042</v>
      </c>
      <c r="K30" s="46"/>
      <c r="L30" s="46"/>
    </row>
    <row r="31" spans="1:12" ht="12.75">
      <c r="A31" s="43" t="s">
        <v>152</v>
      </c>
      <c r="B31" s="46">
        <v>2358270</v>
      </c>
      <c r="C31" s="46"/>
      <c r="D31" s="46">
        <v>4714606</v>
      </c>
      <c r="E31" s="46"/>
      <c r="F31" s="46">
        <v>150413</v>
      </c>
      <c r="G31" s="46"/>
      <c r="H31" s="46">
        <v>5783731</v>
      </c>
      <c r="I31" s="46"/>
      <c r="J31" s="46">
        <v>834395</v>
      </c>
      <c r="K31" s="46"/>
      <c r="L31" s="46"/>
    </row>
    <row r="32" spans="1:12" ht="12.75">
      <c r="A32" s="43" t="s">
        <v>153</v>
      </c>
      <c r="B32" s="46">
        <v>1775564</v>
      </c>
      <c r="C32" s="46"/>
      <c r="D32" s="46">
        <v>4359382</v>
      </c>
      <c r="E32" s="46"/>
      <c r="F32" s="46">
        <v>207888</v>
      </c>
      <c r="G32" s="46"/>
      <c r="H32" s="46">
        <v>1267693</v>
      </c>
      <c r="I32" s="46"/>
      <c r="J32" s="46">
        <v>5052</v>
      </c>
      <c r="K32" s="46"/>
      <c r="L32" s="46"/>
    </row>
    <row r="33" spans="1:12" ht="12.75">
      <c r="A33" s="43" t="s">
        <v>154</v>
      </c>
      <c r="B33" s="46">
        <v>1146320</v>
      </c>
      <c r="C33" s="46"/>
      <c r="D33" s="46">
        <v>3437203</v>
      </c>
      <c r="E33" s="46"/>
      <c r="F33" s="46">
        <v>113144</v>
      </c>
      <c r="G33" s="46"/>
      <c r="H33" s="46">
        <v>5076778</v>
      </c>
      <c r="I33" s="46"/>
      <c r="J33" s="46">
        <v>851482</v>
      </c>
      <c r="K33" s="46"/>
      <c r="L33" s="46"/>
    </row>
    <row r="34" spans="1:12" ht="12.75">
      <c r="A34" s="43" t="s">
        <v>155</v>
      </c>
      <c r="B34" s="46">
        <v>224941</v>
      </c>
      <c r="C34" s="46"/>
      <c r="D34" s="46">
        <v>1293168</v>
      </c>
      <c r="E34" s="46"/>
      <c r="F34" s="46"/>
      <c r="G34" s="46"/>
      <c r="H34" s="46">
        <v>315138</v>
      </c>
      <c r="I34" s="46"/>
      <c r="J34" s="46"/>
      <c r="K34" s="46"/>
      <c r="L34" s="46"/>
    </row>
    <row r="35" spans="1:12" ht="12.75">
      <c r="A35" s="43" t="s">
        <v>156</v>
      </c>
      <c r="B35" s="46">
        <v>569182</v>
      </c>
      <c r="C35" s="46"/>
      <c r="D35" s="46">
        <v>1164605</v>
      </c>
      <c r="E35" s="46"/>
      <c r="F35" s="46">
        <v>27727</v>
      </c>
      <c r="G35" s="46"/>
      <c r="H35" s="46">
        <v>1763314</v>
      </c>
      <c r="I35" s="46"/>
      <c r="J35" s="46">
        <v>190876</v>
      </c>
      <c r="K35" s="46"/>
      <c r="L35" s="46"/>
    </row>
    <row r="36" spans="1:12" ht="12.75">
      <c r="A36" s="43" t="s">
        <v>157</v>
      </c>
      <c r="B36" s="46">
        <v>338540</v>
      </c>
      <c r="C36" s="46"/>
      <c r="D36" s="46">
        <v>581580</v>
      </c>
      <c r="E36" s="46"/>
      <c r="F36" s="46"/>
      <c r="G36" s="46"/>
      <c r="H36" s="46">
        <v>18882</v>
      </c>
      <c r="I36" s="46"/>
      <c r="J36" s="46">
        <v>134491</v>
      </c>
      <c r="K36" s="46"/>
      <c r="L36" s="46"/>
    </row>
    <row r="37" spans="1:12" ht="12.75">
      <c r="A37" s="43" t="s">
        <v>158</v>
      </c>
      <c r="B37" s="46">
        <v>160093</v>
      </c>
      <c r="C37" s="46"/>
      <c r="D37" s="46">
        <v>2257203</v>
      </c>
      <c r="E37" s="46"/>
      <c r="F37" s="46">
        <v>9019</v>
      </c>
      <c r="G37" s="46"/>
      <c r="H37" s="46">
        <v>2054101</v>
      </c>
      <c r="I37" s="46"/>
      <c r="J37" s="46">
        <v>229334</v>
      </c>
      <c r="K37" s="46"/>
      <c r="L37" s="46"/>
    </row>
    <row r="38" spans="1:12" ht="12.75">
      <c r="A38" s="43" t="s">
        <v>159</v>
      </c>
      <c r="B38" s="46">
        <v>2458141</v>
      </c>
      <c r="C38" s="46"/>
      <c r="D38" s="46">
        <v>3827914</v>
      </c>
      <c r="E38" s="46"/>
      <c r="F38" s="46">
        <v>18000</v>
      </c>
      <c r="G38" s="46"/>
      <c r="H38" s="46">
        <v>4735330</v>
      </c>
      <c r="I38" s="46"/>
      <c r="J38" s="46">
        <v>1484829</v>
      </c>
      <c r="K38" s="46"/>
      <c r="L38" s="46"/>
    </row>
    <row r="39" spans="1:12" ht="12.75">
      <c r="A39" s="43" t="s">
        <v>160</v>
      </c>
      <c r="B39" s="46">
        <v>674192</v>
      </c>
      <c r="C39" s="46"/>
      <c r="D39" s="46">
        <v>2611779</v>
      </c>
      <c r="E39" s="46"/>
      <c r="F39" s="46">
        <v>19441</v>
      </c>
      <c r="G39" s="46"/>
      <c r="H39" s="46">
        <v>370897</v>
      </c>
      <c r="I39" s="46"/>
      <c r="J39" s="46">
        <v>61771</v>
      </c>
      <c r="K39" s="46"/>
      <c r="L39" s="46"/>
    </row>
    <row r="40" spans="1:12" ht="12.75">
      <c r="A40" s="43" t="s">
        <v>161</v>
      </c>
      <c r="B40" s="46">
        <v>4194172</v>
      </c>
      <c r="C40" s="46"/>
      <c r="D40" s="46">
        <v>14662374</v>
      </c>
      <c r="E40" s="46"/>
      <c r="F40" s="46">
        <v>1656659</v>
      </c>
      <c r="G40" s="46"/>
      <c r="H40" s="46">
        <v>33844650</v>
      </c>
      <c r="I40" s="46"/>
      <c r="J40" s="46">
        <v>4634240</v>
      </c>
      <c r="K40" s="46"/>
      <c r="L40" s="46"/>
    </row>
    <row r="41" spans="1:12" ht="12.75">
      <c r="A41" s="43" t="s">
        <v>162</v>
      </c>
      <c r="B41" s="46">
        <v>1566960</v>
      </c>
      <c r="C41" s="46"/>
      <c r="D41" s="46">
        <v>5164944</v>
      </c>
      <c r="E41" s="46"/>
      <c r="F41" s="46">
        <v>40689</v>
      </c>
      <c r="G41" s="46"/>
      <c r="H41" s="46">
        <v>6056290</v>
      </c>
      <c r="I41" s="46"/>
      <c r="J41" s="46">
        <v>162639</v>
      </c>
      <c r="K41" s="46"/>
      <c r="L41" s="46"/>
    </row>
    <row r="42" spans="1:12" ht="12.75">
      <c r="A42" s="43" t="s">
        <v>163</v>
      </c>
      <c r="B42" s="46">
        <v>364392</v>
      </c>
      <c r="C42" s="46"/>
      <c r="D42" s="46">
        <v>1761020</v>
      </c>
      <c r="E42" s="46"/>
      <c r="F42" s="46">
        <v>82194</v>
      </c>
      <c r="G42" s="46"/>
      <c r="H42" s="46">
        <v>467445</v>
      </c>
      <c r="I42" s="46"/>
      <c r="J42" s="46">
        <v>23654</v>
      </c>
      <c r="K42" s="46"/>
      <c r="L42" s="46"/>
    </row>
    <row r="43" spans="1:12" ht="12.75">
      <c r="A43" s="43" t="s">
        <v>164</v>
      </c>
      <c r="B43" s="46">
        <v>2486336</v>
      </c>
      <c r="C43" s="46"/>
      <c r="D43" s="46">
        <v>9171289</v>
      </c>
      <c r="E43" s="46"/>
      <c r="F43" s="46">
        <v>776333</v>
      </c>
      <c r="G43" s="46"/>
      <c r="H43" s="46">
        <v>10671351</v>
      </c>
      <c r="I43" s="46"/>
      <c r="J43" s="46">
        <v>1567922</v>
      </c>
      <c r="K43" s="46"/>
      <c r="L43" s="46"/>
    </row>
    <row r="44" spans="1:12" ht="12.75">
      <c r="A44" s="43" t="s">
        <v>165</v>
      </c>
      <c r="B44" s="46">
        <v>1698995</v>
      </c>
      <c r="C44" s="46"/>
      <c r="D44" s="46">
        <v>2547650</v>
      </c>
      <c r="E44" s="46"/>
      <c r="F44" s="46">
        <v>74745</v>
      </c>
      <c r="G44" s="46"/>
      <c r="H44" s="46">
        <v>1598169</v>
      </c>
      <c r="I44" s="46"/>
      <c r="J44" s="46">
        <v>404169</v>
      </c>
      <c r="K44" s="46"/>
      <c r="L44" s="46"/>
    </row>
    <row r="45" spans="1:12" ht="12.75">
      <c r="A45" s="43" t="s">
        <v>166</v>
      </c>
      <c r="B45" s="46">
        <v>2784299</v>
      </c>
      <c r="C45" s="46"/>
      <c r="D45" s="46">
        <v>3927823</v>
      </c>
      <c r="E45" s="46"/>
      <c r="F45" s="46"/>
      <c r="G45" s="46"/>
      <c r="H45" s="46">
        <v>2292167</v>
      </c>
      <c r="I45" s="46"/>
      <c r="J45" s="46">
        <v>326538</v>
      </c>
      <c r="K45" s="46"/>
      <c r="L45" s="46"/>
    </row>
    <row r="46" spans="1:12" ht="12.75">
      <c r="A46" s="43" t="s">
        <v>167</v>
      </c>
      <c r="B46" s="46">
        <v>2525927</v>
      </c>
      <c r="C46" s="46"/>
      <c r="D46" s="46">
        <v>11673746</v>
      </c>
      <c r="E46" s="46"/>
      <c r="F46" s="46">
        <v>699694</v>
      </c>
      <c r="G46" s="46"/>
      <c r="H46" s="46">
        <v>19368973</v>
      </c>
      <c r="I46" s="46"/>
      <c r="J46" s="46">
        <v>3782976</v>
      </c>
      <c r="K46" s="46"/>
      <c r="L46" s="46"/>
    </row>
    <row r="47" spans="1:12" ht="12.75">
      <c r="A47" s="43" t="s">
        <v>168</v>
      </c>
      <c r="B47" s="46">
        <v>130667</v>
      </c>
      <c r="C47" s="46"/>
      <c r="D47" s="46">
        <v>3021844</v>
      </c>
      <c r="E47" s="46"/>
      <c r="F47" s="46">
        <v>356495</v>
      </c>
      <c r="G47" s="46"/>
      <c r="H47" s="46">
        <v>6938932</v>
      </c>
      <c r="I47" s="46"/>
      <c r="J47" s="46">
        <v>1855936</v>
      </c>
      <c r="K47" s="46"/>
      <c r="L47" s="46"/>
    </row>
    <row r="48" spans="1:12" ht="12.75">
      <c r="A48" s="43" t="s">
        <v>169</v>
      </c>
      <c r="B48" s="46">
        <v>308921</v>
      </c>
      <c r="C48" s="46"/>
      <c r="D48" s="46">
        <v>1342142</v>
      </c>
      <c r="E48" s="46"/>
      <c r="F48" s="46"/>
      <c r="G48" s="46"/>
      <c r="H48" s="46">
        <v>4181080</v>
      </c>
      <c r="I48" s="46"/>
      <c r="J48" s="46">
        <v>200687</v>
      </c>
      <c r="K48" s="46"/>
      <c r="L48" s="46"/>
    </row>
    <row r="49" spans="1:12" ht="12.75">
      <c r="A49" s="43" t="s">
        <v>170</v>
      </c>
      <c r="B49" s="46">
        <v>1638861</v>
      </c>
      <c r="C49" s="46"/>
      <c r="D49" s="46">
        <v>3019095</v>
      </c>
      <c r="E49" s="46"/>
      <c r="F49" s="46">
        <v>52044</v>
      </c>
      <c r="G49" s="46"/>
      <c r="H49" s="46">
        <v>2690385</v>
      </c>
      <c r="I49" s="46"/>
      <c r="J49" s="46">
        <v>282792</v>
      </c>
      <c r="K49" s="46"/>
      <c r="L49" s="46"/>
    </row>
    <row r="50" spans="1:12" ht="12.75">
      <c r="A50" s="43" t="s">
        <v>171</v>
      </c>
      <c r="B50" s="46">
        <v>240912</v>
      </c>
      <c r="C50" s="46"/>
      <c r="D50" s="46">
        <v>1362149</v>
      </c>
      <c r="E50" s="46"/>
      <c r="F50" s="46">
        <v>15545</v>
      </c>
      <c r="G50" s="46"/>
      <c r="H50" s="46">
        <v>799049</v>
      </c>
      <c r="I50" s="46"/>
      <c r="J50" s="46">
        <v>355967</v>
      </c>
      <c r="K50" s="46"/>
      <c r="L50" s="46"/>
    </row>
    <row r="51" spans="1:12" ht="12.75">
      <c r="A51" s="43" t="s">
        <v>172</v>
      </c>
      <c r="B51" s="46">
        <v>1371142</v>
      </c>
      <c r="C51" s="46"/>
      <c r="D51" s="46">
        <v>3635000</v>
      </c>
      <c r="E51" s="46"/>
      <c r="F51" s="46">
        <v>107341</v>
      </c>
      <c r="G51" s="46"/>
      <c r="H51" s="46">
        <v>4471328</v>
      </c>
      <c r="I51" s="46"/>
      <c r="J51" s="46">
        <v>532509</v>
      </c>
      <c r="K51" s="46"/>
      <c r="L51" s="46"/>
    </row>
    <row r="52" spans="1:12" ht="12.75">
      <c r="A52" s="43" t="s">
        <v>173</v>
      </c>
      <c r="B52" s="46">
        <v>9282593</v>
      </c>
      <c r="C52" s="46"/>
      <c r="D52" s="46">
        <v>12147931</v>
      </c>
      <c r="E52" s="46"/>
      <c r="F52" s="46">
        <v>103071</v>
      </c>
      <c r="G52" s="46"/>
      <c r="H52" s="46">
        <v>7424440</v>
      </c>
      <c r="I52" s="46"/>
      <c r="J52" s="46">
        <v>3040648</v>
      </c>
      <c r="K52" s="46"/>
      <c r="L52" s="46"/>
    </row>
    <row r="53" spans="1:12" ht="12.75">
      <c r="A53" s="43" t="s">
        <v>174</v>
      </c>
      <c r="B53" s="46">
        <v>610402</v>
      </c>
      <c r="C53" s="46"/>
      <c r="D53" s="46">
        <v>2153338</v>
      </c>
      <c r="E53" s="46"/>
      <c r="F53" s="46"/>
      <c r="G53" s="46"/>
      <c r="H53" s="46">
        <v>183750</v>
      </c>
      <c r="I53" s="46"/>
      <c r="J53" s="46">
        <v>356278</v>
      </c>
      <c r="K53" s="46"/>
      <c r="L53" s="46"/>
    </row>
    <row r="54" spans="1:12" ht="12.75">
      <c r="A54" s="43" t="s">
        <v>175</v>
      </c>
      <c r="B54" s="46">
        <v>131760</v>
      </c>
      <c r="C54" s="46"/>
      <c r="D54" s="46">
        <v>2484540</v>
      </c>
      <c r="E54" s="46"/>
      <c r="F54" s="46">
        <v>74778</v>
      </c>
      <c r="G54" s="46"/>
      <c r="H54" s="46">
        <v>2597571</v>
      </c>
      <c r="I54" s="46"/>
      <c r="J54" s="46">
        <v>117423</v>
      </c>
      <c r="K54" s="46"/>
      <c r="L54" s="46"/>
    </row>
    <row r="55" spans="1:12" ht="12.75">
      <c r="A55" s="43" t="s">
        <v>176</v>
      </c>
      <c r="B55" s="46">
        <v>2135790</v>
      </c>
      <c r="C55" s="46"/>
      <c r="D55" s="46">
        <v>4318373</v>
      </c>
      <c r="E55" s="46"/>
      <c r="F55" s="46"/>
      <c r="G55" s="46"/>
      <c r="H55" s="46">
        <v>3774794</v>
      </c>
      <c r="I55" s="46"/>
      <c r="J55" s="46">
        <v>2669944</v>
      </c>
      <c r="K55" s="46"/>
      <c r="L55" s="46"/>
    </row>
    <row r="56" spans="1:12" ht="12.75">
      <c r="A56" s="43" t="s">
        <v>177</v>
      </c>
      <c r="B56" s="46">
        <v>3098970</v>
      </c>
      <c r="C56" s="46"/>
      <c r="D56" s="46">
        <v>3988567</v>
      </c>
      <c r="E56" s="46"/>
      <c r="F56" s="46">
        <v>50134</v>
      </c>
      <c r="G56" s="46"/>
      <c r="H56" s="46">
        <v>4246481</v>
      </c>
      <c r="I56" s="46"/>
      <c r="J56" s="46">
        <v>423227</v>
      </c>
      <c r="K56" s="46"/>
      <c r="L56" s="46"/>
    </row>
    <row r="57" spans="1:12" ht="12.75">
      <c r="A57" s="43" t="s">
        <v>178</v>
      </c>
      <c r="B57" s="46">
        <v>573023</v>
      </c>
      <c r="C57" s="46"/>
      <c r="D57" s="46">
        <v>1765610</v>
      </c>
      <c r="E57" s="46"/>
      <c r="F57" s="46"/>
      <c r="G57" s="46"/>
      <c r="H57" s="46">
        <v>1603103</v>
      </c>
      <c r="I57" s="46"/>
      <c r="J57" s="46">
        <v>417259</v>
      </c>
      <c r="K57" s="46"/>
      <c r="L57" s="46"/>
    </row>
    <row r="58" spans="1:12" ht="12.75">
      <c r="A58" s="43" t="s">
        <v>179</v>
      </c>
      <c r="B58" s="46">
        <v>2098770</v>
      </c>
      <c r="C58" s="46"/>
      <c r="D58" s="46">
        <v>9455534</v>
      </c>
      <c r="E58" s="46"/>
      <c r="F58" s="46">
        <v>8966</v>
      </c>
      <c r="G58" s="46"/>
      <c r="H58" s="46">
        <v>3960313</v>
      </c>
      <c r="I58" s="46"/>
      <c r="J58" s="46">
        <v>191739</v>
      </c>
      <c r="K58" s="46"/>
      <c r="L58" s="46"/>
    </row>
    <row r="59" spans="1:12" ht="12.75">
      <c r="A59" s="43" t="s">
        <v>180</v>
      </c>
      <c r="B59" s="46">
        <v>223571</v>
      </c>
      <c r="C59" s="46"/>
      <c r="D59" s="46">
        <v>380400</v>
      </c>
      <c r="E59" s="46"/>
      <c r="F59" s="46"/>
      <c r="G59" s="46"/>
      <c r="H59" s="46"/>
      <c r="I59" s="46"/>
      <c r="J59" s="46">
        <v>190812</v>
      </c>
      <c r="K59" s="46"/>
      <c r="L59" s="46"/>
    </row>
    <row r="60" spans="1:12" ht="12.75">
      <c r="A60" s="43" t="s">
        <v>181</v>
      </c>
      <c r="B60" s="46">
        <v>22730</v>
      </c>
      <c r="C60" s="46"/>
      <c r="D60" s="46">
        <v>54191</v>
      </c>
      <c r="E60" s="46"/>
      <c r="F60" s="46">
        <v>5000</v>
      </c>
      <c r="G60" s="46"/>
      <c r="H60" s="46"/>
      <c r="I60" s="46"/>
      <c r="J60" s="46"/>
      <c r="K60" s="46"/>
      <c r="L60" s="46"/>
    </row>
    <row r="61" spans="1:12" ht="12.75">
      <c r="A61" s="43" t="s">
        <v>182</v>
      </c>
      <c r="B61" s="46"/>
      <c r="C61" s="46"/>
      <c r="D61" s="46">
        <v>77977</v>
      </c>
      <c r="E61" s="46"/>
      <c r="F61" s="46"/>
      <c r="G61" s="46"/>
      <c r="H61" s="46"/>
      <c r="I61" s="46"/>
      <c r="J61" s="46"/>
      <c r="K61" s="46"/>
      <c r="L61" s="46"/>
    </row>
    <row r="62" spans="1:11" ht="12.75">
      <c r="A62" s="43" t="s">
        <v>183</v>
      </c>
      <c r="B62" s="46">
        <v>202569</v>
      </c>
      <c r="C62" s="46"/>
      <c r="D62" s="46"/>
      <c r="E62" s="46"/>
      <c r="F62" s="46"/>
      <c r="G62" s="46"/>
      <c r="H62" s="46"/>
      <c r="I62" s="46"/>
      <c r="J62" s="46"/>
      <c r="K62" s="46"/>
    </row>
    <row r="63" spans="2:11" ht="12.75"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spans="1:12" ht="12.75">
      <c r="A64" s="44" t="s">
        <v>184</v>
      </c>
      <c r="B64" s="47">
        <f>SUM(B8:B62)</f>
        <v>104550445</v>
      </c>
      <c r="C64" s="47"/>
      <c r="D64" s="47">
        <f aca="true" t="shared" si="0" ref="D64:J64">SUM(D8:D62)</f>
        <v>211541318</v>
      </c>
      <c r="E64" s="47"/>
      <c r="F64" s="47">
        <f t="shared" si="0"/>
        <v>9984037</v>
      </c>
      <c r="G64" s="47"/>
      <c r="H64" s="47">
        <f t="shared" si="0"/>
        <v>240891340</v>
      </c>
      <c r="I64" s="47"/>
      <c r="J64" s="47">
        <f t="shared" si="0"/>
        <v>53875790</v>
      </c>
      <c r="K64" s="47"/>
      <c r="L64" s="46"/>
    </row>
    <row r="67" ht="12.75">
      <c r="K67" s="45"/>
    </row>
    <row r="68" spans="2:12" ht="12.7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</row>
  </sheetData>
  <mergeCells count="3">
    <mergeCell ref="A1:J1"/>
    <mergeCell ref="A2:J2"/>
    <mergeCell ref="A3:J3"/>
  </mergeCells>
  <printOptions/>
  <pageMargins left="1.23" right="0.75" top="0.51" bottom="0.5" header="0.5" footer="0.5"/>
  <pageSetup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5" sqref="A5"/>
    </sheetView>
  </sheetViews>
  <sheetFormatPr defaultColWidth="8.88671875" defaultRowHeight="15"/>
  <cols>
    <col min="1" max="1" width="14.10546875" style="43" customWidth="1"/>
    <col min="2" max="2" width="11.4453125" style="43" customWidth="1"/>
    <col min="3" max="3" width="1.33203125" style="43" customWidth="1"/>
    <col min="4" max="4" width="11.4453125" style="43" customWidth="1"/>
    <col min="5" max="5" width="1.33203125" style="43" customWidth="1"/>
    <col min="6" max="6" width="11.4453125" style="43" customWidth="1"/>
    <col min="7" max="7" width="1.33203125" style="43" customWidth="1"/>
    <col min="8" max="8" width="11.4453125" style="43" customWidth="1"/>
    <col min="9" max="9" width="1.33203125" style="43" customWidth="1"/>
    <col min="10" max="10" width="11.4453125" style="43" customWidth="1"/>
    <col min="11" max="16384" width="7.10546875" style="43" customWidth="1"/>
  </cols>
  <sheetData>
    <row r="1" spans="1:10" ht="18">
      <c r="A1" s="48" t="s">
        <v>192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">
      <c r="A2" s="48" t="s">
        <v>186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">
      <c r="A3" s="48" t="s">
        <v>126</v>
      </c>
      <c r="B3" s="48"/>
      <c r="C3" s="48"/>
      <c r="D3" s="48"/>
      <c r="E3" s="48"/>
      <c r="F3" s="48"/>
      <c r="G3" s="48"/>
      <c r="H3" s="48"/>
      <c r="I3" s="48"/>
      <c r="J3" s="48"/>
    </row>
    <row r="6" spans="2:10" ht="12.75">
      <c r="B6" s="44" t="s">
        <v>188</v>
      </c>
      <c r="C6" s="44"/>
      <c r="D6" s="44" t="s">
        <v>189</v>
      </c>
      <c r="E6" s="44"/>
      <c r="F6" s="44" t="s">
        <v>190</v>
      </c>
      <c r="G6" s="44"/>
      <c r="H6" s="44" t="s">
        <v>191</v>
      </c>
      <c r="I6" s="44"/>
      <c r="J6" s="44" t="s">
        <v>115</v>
      </c>
    </row>
    <row r="8" spans="1:10" ht="12.75">
      <c r="A8" s="43" t="s">
        <v>129</v>
      </c>
      <c r="B8" s="45">
        <v>3169476</v>
      </c>
      <c r="C8" s="45"/>
      <c r="D8" s="45">
        <v>8356466</v>
      </c>
      <c r="E8" s="45"/>
      <c r="F8" s="45">
        <v>51628</v>
      </c>
      <c r="G8" s="45"/>
      <c r="H8" s="45">
        <v>3518370</v>
      </c>
      <c r="I8" s="45"/>
      <c r="J8" s="45">
        <v>300718</v>
      </c>
    </row>
    <row r="9" spans="1:10" ht="12.75">
      <c r="A9" s="43" t="s">
        <v>130</v>
      </c>
      <c r="B9" s="46"/>
      <c r="C9" s="46"/>
      <c r="D9" s="46">
        <v>682459</v>
      </c>
      <c r="E9" s="46"/>
      <c r="F9" s="46">
        <v>110199</v>
      </c>
      <c r="G9" s="46"/>
      <c r="H9" s="46">
        <v>53531</v>
      </c>
      <c r="I9" s="46"/>
      <c r="J9" s="46"/>
    </row>
    <row r="10" spans="1:10" ht="12.75">
      <c r="A10" s="43" t="s">
        <v>131</v>
      </c>
      <c r="B10" s="46">
        <v>4123680</v>
      </c>
      <c r="C10" s="46"/>
      <c r="D10" s="46">
        <v>4700786</v>
      </c>
      <c r="E10" s="46"/>
      <c r="F10" s="46">
        <v>321286</v>
      </c>
      <c r="G10" s="46"/>
      <c r="H10" s="46">
        <v>355092</v>
      </c>
      <c r="I10" s="46"/>
      <c r="J10" s="46">
        <v>606557</v>
      </c>
    </row>
    <row r="11" spans="1:10" ht="12.75">
      <c r="A11" s="43" t="s">
        <v>132</v>
      </c>
      <c r="B11" s="46">
        <v>1166200</v>
      </c>
      <c r="C11" s="46"/>
      <c r="D11" s="46">
        <v>4211893</v>
      </c>
      <c r="E11" s="46"/>
      <c r="F11" s="46">
        <v>113692</v>
      </c>
      <c r="G11" s="46"/>
      <c r="H11" s="46">
        <v>1607444</v>
      </c>
      <c r="I11" s="46"/>
      <c r="J11" s="46"/>
    </row>
    <row r="12" spans="1:10" ht="12.75">
      <c r="A12" s="43" t="s">
        <v>133</v>
      </c>
      <c r="B12" s="46">
        <v>25024208</v>
      </c>
      <c r="C12" s="46"/>
      <c r="D12" s="46">
        <v>31602640</v>
      </c>
      <c r="E12" s="46"/>
      <c r="F12" s="46">
        <v>2078343</v>
      </c>
      <c r="G12" s="46"/>
      <c r="H12" s="46">
        <v>35959231</v>
      </c>
      <c r="I12" s="46"/>
      <c r="J12" s="46">
        <v>4245481</v>
      </c>
    </row>
    <row r="13" spans="1:10" ht="12.75">
      <c r="A13" s="43" t="s">
        <v>134</v>
      </c>
      <c r="B13" s="46">
        <v>1773079</v>
      </c>
      <c r="C13" s="46"/>
      <c r="D13" s="46">
        <v>7256230</v>
      </c>
      <c r="E13" s="46"/>
      <c r="F13" s="46"/>
      <c r="G13" s="46"/>
      <c r="H13" s="46">
        <v>2558595</v>
      </c>
      <c r="I13" s="46"/>
      <c r="J13" s="46">
        <v>1230149</v>
      </c>
    </row>
    <row r="14" spans="1:10" ht="12.75">
      <c r="A14" s="43" t="s">
        <v>135</v>
      </c>
      <c r="B14" s="46">
        <v>995124</v>
      </c>
      <c r="C14" s="46"/>
      <c r="D14" s="46">
        <v>2366292</v>
      </c>
      <c r="E14" s="46"/>
      <c r="F14" s="46">
        <v>12000</v>
      </c>
      <c r="G14" s="46"/>
      <c r="H14" s="46">
        <v>7399996</v>
      </c>
      <c r="I14" s="46"/>
      <c r="J14" s="46">
        <v>341392</v>
      </c>
    </row>
    <row r="15" spans="1:10" ht="12.75">
      <c r="A15" s="43" t="s">
        <v>136</v>
      </c>
      <c r="B15" s="46">
        <v>439898</v>
      </c>
      <c r="C15" s="46"/>
      <c r="D15" s="46">
        <v>957633</v>
      </c>
      <c r="E15" s="46"/>
      <c r="F15" s="46"/>
      <c r="G15" s="46"/>
      <c r="H15" s="46">
        <v>202213</v>
      </c>
      <c r="I15" s="46"/>
      <c r="J15" s="46"/>
    </row>
    <row r="16" spans="1:10" ht="12.75">
      <c r="A16" s="43" t="s">
        <v>137</v>
      </c>
      <c r="B16" s="46">
        <v>224761</v>
      </c>
      <c r="C16" s="46"/>
      <c r="D16" s="46"/>
      <c r="E16" s="46"/>
      <c r="F16" s="46">
        <v>3118</v>
      </c>
      <c r="G16" s="46"/>
      <c r="H16" s="46">
        <v>11957637</v>
      </c>
      <c r="I16" s="46"/>
      <c r="J16" s="46">
        <v>761061</v>
      </c>
    </row>
    <row r="17" spans="1:10" ht="12.75">
      <c r="A17" s="43" t="s">
        <v>138</v>
      </c>
      <c r="B17" s="46">
        <v>11371981</v>
      </c>
      <c r="C17" s="46"/>
      <c r="D17" s="46">
        <v>9376908</v>
      </c>
      <c r="E17" s="46"/>
      <c r="F17" s="46">
        <v>520229</v>
      </c>
      <c r="G17" s="46"/>
      <c r="H17" s="46">
        <v>11876709</v>
      </c>
      <c r="I17" s="46"/>
      <c r="J17" s="46">
        <v>1845266</v>
      </c>
    </row>
    <row r="18" spans="1:10" ht="12.75">
      <c r="A18" s="43" t="s">
        <v>139</v>
      </c>
      <c r="B18" s="46">
        <v>3571982</v>
      </c>
      <c r="C18" s="46"/>
      <c r="D18" s="46">
        <v>6369333</v>
      </c>
      <c r="E18" s="46"/>
      <c r="F18" s="46">
        <v>219162</v>
      </c>
      <c r="G18" s="46"/>
      <c r="H18" s="46">
        <v>8258419</v>
      </c>
      <c r="I18" s="46"/>
      <c r="J18" s="46">
        <v>1032040</v>
      </c>
    </row>
    <row r="19" spans="1:10" ht="12.75">
      <c r="A19" s="43" t="s">
        <v>140</v>
      </c>
      <c r="B19" s="46">
        <v>389141</v>
      </c>
      <c r="C19" s="46"/>
      <c r="D19" s="46">
        <v>1297057</v>
      </c>
      <c r="E19" s="46"/>
      <c r="F19" s="46"/>
      <c r="G19" s="46"/>
      <c r="H19" s="46">
        <v>464026</v>
      </c>
      <c r="I19" s="46"/>
      <c r="J19" s="46">
        <v>40000</v>
      </c>
    </row>
    <row r="20" spans="1:10" ht="12.75">
      <c r="A20" s="43" t="s">
        <v>141</v>
      </c>
      <c r="B20" s="46">
        <v>364328</v>
      </c>
      <c r="C20" s="46"/>
      <c r="D20" s="46">
        <v>2042160</v>
      </c>
      <c r="E20" s="46"/>
      <c r="F20" s="46"/>
      <c r="G20" s="46"/>
      <c r="H20" s="46">
        <v>258560</v>
      </c>
      <c r="I20" s="46"/>
      <c r="J20" s="46">
        <v>47092</v>
      </c>
    </row>
    <row r="21" spans="1:10" ht="12.75">
      <c r="A21" s="43" t="s">
        <v>142</v>
      </c>
      <c r="B21" s="46">
        <v>6092996</v>
      </c>
      <c r="C21" s="46"/>
      <c r="D21" s="46">
        <v>10646390</v>
      </c>
      <c r="E21" s="46"/>
      <c r="F21" s="46">
        <v>182415</v>
      </c>
      <c r="G21" s="46"/>
      <c r="H21" s="46">
        <v>21842711</v>
      </c>
      <c r="I21" s="46"/>
      <c r="J21" s="46">
        <v>5734792</v>
      </c>
    </row>
    <row r="22" spans="1:10" ht="12.75">
      <c r="A22" s="43" t="s">
        <v>143</v>
      </c>
      <c r="B22" s="46">
        <v>1788353</v>
      </c>
      <c r="C22" s="46"/>
      <c r="D22" s="46">
        <v>8252886</v>
      </c>
      <c r="E22" s="46"/>
      <c r="F22" s="46">
        <v>69367</v>
      </c>
      <c r="G22" s="46"/>
      <c r="H22" s="46">
        <v>7427456</v>
      </c>
      <c r="I22" s="46"/>
      <c r="J22" s="46">
        <v>614683</v>
      </c>
    </row>
    <row r="23" spans="1:10" ht="12.75">
      <c r="A23" s="43" t="s">
        <v>144</v>
      </c>
      <c r="B23" s="46">
        <v>2027817</v>
      </c>
      <c r="C23" s="46"/>
      <c r="D23" s="46">
        <v>3434411</v>
      </c>
      <c r="E23" s="46"/>
      <c r="F23" s="46">
        <v>911108</v>
      </c>
      <c r="G23" s="46"/>
      <c r="H23" s="46">
        <v>5827145</v>
      </c>
      <c r="I23" s="46"/>
      <c r="J23" s="46">
        <v>160665</v>
      </c>
    </row>
    <row r="24" spans="1:10" ht="12.75">
      <c r="A24" s="43" t="s">
        <v>145</v>
      </c>
      <c r="B24" s="46">
        <v>1594593</v>
      </c>
      <c r="C24" s="46"/>
      <c r="D24" s="46">
        <v>4064582</v>
      </c>
      <c r="E24" s="46"/>
      <c r="F24" s="46">
        <v>159700</v>
      </c>
      <c r="G24" s="46"/>
      <c r="H24" s="46">
        <v>1960782</v>
      </c>
      <c r="I24" s="46"/>
      <c r="J24" s="46">
        <v>103876</v>
      </c>
    </row>
    <row r="25" spans="1:10" ht="12.75">
      <c r="A25" s="43" t="s">
        <v>146</v>
      </c>
      <c r="B25" s="46">
        <v>174731</v>
      </c>
      <c r="C25" s="46"/>
      <c r="D25" s="46">
        <v>7465987</v>
      </c>
      <c r="E25" s="46"/>
      <c r="F25" s="46">
        <v>971777</v>
      </c>
      <c r="G25" s="46"/>
      <c r="H25" s="46">
        <v>3374133</v>
      </c>
      <c r="I25" s="46"/>
      <c r="J25" s="46">
        <v>280895</v>
      </c>
    </row>
    <row r="26" spans="1:10" ht="12.75">
      <c r="A26" s="43" t="s">
        <v>147</v>
      </c>
      <c r="B26" s="46">
        <v>1258330</v>
      </c>
      <c r="C26" s="46"/>
      <c r="D26" s="46">
        <v>9074896</v>
      </c>
      <c r="E26" s="46"/>
      <c r="F26" s="46">
        <v>443048</v>
      </c>
      <c r="G26" s="46"/>
      <c r="H26" s="46">
        <v>4194440</v>
      </c>
      <c r="I26" s="46"/>
      <c r="J26" s="46">
        <v>258471</v>
      </c>
    </row>
    <row r="27" spans="1:10" ht="12.75">
      <c r="A27" s="43" t="s">
        <v>148</v>
      </c>
      <c r="B27" s="46">
        <v>427780</v>
      </c>
      <c r="C27" s="46"/>
      <c r="D27" s="46">
        <v>5039970</v>
      </c>
      <c r="E27" s="46"/>
      <c r="F27" s="46">
        <v>282854</v>
      </c>
      <c r="G27" s="46"/>
      <c r="H27" s="46">
        <v>1942473</v>
      </c>
      <c r="I27" s="46"/>
      <c r="J27" s="46">
        <v>87768</v>
      </c>
    </row>
    <row r="28" spans="1:10" ht="12.75">
      <c r="A28" s="43" t="s">
        <v>149</v>
      </c>
      <c r="B28" s="46">
        <v>3998220</v>
      </c>
      <c r="C28" s="46"/>
      <c r="D28" s="46">
        <v>5985519</v>
      </c>
      <c r="E28" s="46"/>
      <c r="F28" s="46" t="s">
        <v>193</v>
      </c>
      <c r="G28" s="46"/>
      <c r="H28" s="46">
        <v>3831479</v>
      </c>
      <c r="I28" s="46"/>
      <c r="J28" s="46">
        <v>183860</v>
      </c>
    </row>
    <row r="29" spans="1:10" ht="12.75">
      <c r="A29" s="43" t="s">
        <v>150</v>
      </c>
      <c r="B29" s="46">
        <v>2430889</v>
      </c>
      <c r="C29" s="46"/>
      <c r="D29" s="46">
        <v>7652408</v>
      </c>
      <c r="E29" s="46"/>
      <c r="F29" s="46">
        <v>506387</v>
      </c>
      <c r="G29" s="46"/>
      <c r="H29" s="46">
        <v>34131424</v>
      </c>
      <c r="I29" s="46"/>
      <c r="J29" s="46">
        <v>130105</v>
      </c>
    </row>
    <row r="30" spans="1:10" ht="12.75">
      <c r="A30" s="43" t="s">
        <v>151</v>
      </c>
      <c r="B30" s="46">
        <v>4475372</v>
      </c>
      <c r="C30" s="46"/>
      <c r="D30" s="46">
        <v>14350145</v>
      </c>
      <c r="E30" s="46"/>
      <c r="F30" s="46">
        <v>302721</v>
      </c>
      <c r="G30" s="46"/>
      <c r="H30" s="46">
        <v>7586282</v>
      </c>
      <c r="I30" s="46"/>
      <c r="J30" s="46">
        <v>256898</v>
      </c>
    </row>
    <row r="31" spans="1:10" ht="12.75">
      <c r="A31" s="43" t="s">
        <v>152</v>
      </c>
      <c r="B31" s="46">
        <v>4284896</v>
      </c>
      <c r="C31" s="46"/>
      <c r="D31" s="46">
        <v>6142901</v>
      </c>
      <c r="E31" s="46"/>
      <c r="F31" s="46">
        <v>133608</v>
      </c>
      <c r="G31" s="46"/>
      <c r="H31" s="46">
        <v>6956868</v>
      </c>
      <c r="I31" s="46"/>
      <c r="J31" s="46">
        <v>353217</v>
      </c>
    </row>
    <row r="32" spans="1:10" ht="12.75">
      <c r="A32" s="43" t="s">
        <v>153</v>
      </c>
      <c r="B32" s="46">
        <v>2879223</v>
      </c>
      <c r="C32" s="46"/>
      <c r="D32" s="46">
        <v>7033135</v>
      </c>
      <c r="E32" s="46"/>
      <c r="F32" s="46">
        <v>266076</v>
      </c>
      <c r="G32" s="46"/>
      <c r="H32" s="46">
        <v>1788030</v>
      </c>
      <c r="I32" s="46"/>
      <c r="J32" s="46"/>
    </row>
    <row r="33" spans="1:10" ht="12.75">
      <c r="A33" s="43" t="s">
        <v>154</v>
      </c>
      <c r="B33" s="46">
        <v>2216539</v>
      </c>
      <c r="C33" s="46"/>
      <c r="D33" s="46">
        <v>6277492</v>
      </c>
      <c r="E33" s="46"/>
      <c r="F33" s="46">
        <v>123236</v>
      </c>
      <c r="G33" s="46"/>
      <c r="H33" s="46">
        <v>9352632</v>
      </c>
      <c r="I33" s="46"/>
      <c r="J33" s="46">
        <v>476328</v>
      </c>
    </row>
    <row r="34" spans="1:10" ht="12.75">
      <c r="A34" s="43" t="s">
        <v>155</v>
      </c>
      <c r="B34" s="46">
        <v>312291</v>
      </c>
      <c r="C34" s="46"/>
      <c r="D34" s="46">
        <v>2522951</v>
      </c>
      <c r="E34" s="46"/>
      <c r="F34" s="46"/>
      <c r="G34" s="46"/>
      <c r="H34" s="46">
        <v>463706</v>
      </c>
      <c r="I34" s="46"/>
      <c r="J34" s="46"/>
    </row>
    <row r="35" spans="1:10" ht="12.75">
      <c r="A35" s="43" t="s">
        <v>156</v>
      </c>
      <c r="B35" s="46">
        <v>877337</v>
      </c>
      <c r="C35" s="46"/>
      <c r="D35" s="46">
        <v>2441902</v>
      </c>
      <c r="E35" s="46"/>
      <c r="F35" s="46">
        <v>13490</v>
      </c>
      <c r="G35" s="46"/>
      <c r="H35" s="46">
        <v>2138592</v>
      </c>
      <c r="I35" s="46"/>
      <c r="J35" s="46">
        <v>68542</v>
      </c>
    </row>
    <row r="36" spans="1:10" ht="12.75">
      <c r="A36" s="43" t="s">
        <v>157</v>
      </c>
      <c r="B36" s="46">
        <v>519954</v>
      </c>
      <c r="C36" s="46"/>
      <c r="D36" s="46">
        <v>1027043</v>
      </c>
      <c r="E36" s="46"/>
      <c r="F36" s="46"/>
      <c r="G36" s="46"/>
      <c r="H36" s="46">
        <v>35000</v>
      </c>
      <c r="I36" s="46"/>
      <c r="J36" s="46">
        <v>60196</v>
      </c>
    </row>
    <row r="37" spans="1:10" ht="12.75">
      <c r="A37" s="43" t="s">
        <v>158</v>
      </c>
      <c r="B37" s="46">
        <v>280663</v>
      </c>
      <c r="C37" s="46"/>
      <c r="D37" s="46">
        <v>3019929</v>
      </c>
      <c r="E37" s="46"/>
      <c r="F37" s="46">
        <v>5005</v>
      </c>
      <c r="G37" s="46"/>
      <c r="H37" s="46">
        <v>2887325</v>
      </c>
      <c r="I37" s="46"/>
      <c r="J37" s="46">
        <v>191483</v>
      </c>
    </row>
    <row r="38" spans="1:10" ht="12.75">
      <c r="A38" s="43" t="s">
        <v>159</v>
      </c>
      <c r="B38" s="46">
        <v>3359797</v>
      </c>
      <c r="C38" s="46"/>
      <c r="D38" s="46">
        <v>7141439</v>
      </c>
      <c r="E38" s="46"/>
      <c r="F38" s="46">
        <v>4000</v>
      </c>
      <c r="G38" s="46"/>
      <c r="H38" s="46">
        <v>6676494</v>
      </c>
      <c r="I38" s="46"/>
      <c r="J38" s="46">
        <v>653575</v>
      </c>
    </row>
    <row r="39" spans="1:10" ht="12.75">
      <c r="A39" s="43" t="s">
        <v>160</v>
      </c>
      <c r="B39" s="46">
        <v>935547</v>
      </c>
      <c r="C39" s="46"/>
      <c r="D39" s="46">
        <v>5461557</v>
      </c>
      <c r="E39" s="46"/>
      <c r="F39" s="46">
        <v>10000</v>
      </c>
      <c r="G39" s="46"/>
      <c r="H39" s="46">
        <v>397711</v>
      </c>
      <c r="I39" s="46"/>
      <c r="J39" s="46">
        <v>5000</v>
      </c>
    </row>
    <row r="40" spans="1:10" ht="12.75">
      <c r="A40" s="43" t="s">
        <v>161</v>
      </c>
      <c r="B40" s="46">
        <v>5281132</v>
      </c>
      <c r="C40" s="46"/>
      <c r="D40" s="46">
        <v>22893342</v>
      </c>
      <c r="E40" s="46"/>
      <c r="F40" s="46">
        <v>1802285</v>
      </c>
      <c r="G40" s="46"/>
      <c r="H40" s="46">
        <v>63506271</v>
      </c>
      <c r="I40" s="46"/>
      <c r="J40" s="46">
        <v>3247801</v>
      </c>
    </row>
    <row r="41" spans="1:10" ht="12.75">
      <c r="A41" s="43" t="s">
        <v>162</v>
      </c>
      <c r="B41" s="46">
        <v>2832397</v>
      </c>
      <c r="C41" s="46"/>
      <c r="D41" s="46">
        <v>8304806</v>
      </c>
      <c r="E41" s="46"/>
      <c r="F41" s="46">
        <v>81170</v>
      </c>
      <c r="G41" s="46"/>
      <c r="H41" s="46">
        <v>10017899</v>
      </c>
      <c r="I41" s="46"/>
      <c r="J41" s="46">
        <v>42714</v>
      </c>
    </row>
    <row r="42" spans="1:10" ht="12.75">
      <c r="A42" s="43" t="s">
        <v>163</v>
      </c>
      <c r="B42" s="46">
        <v>460458</v>
      </c>
      <c r="C42" s="46"/>
      <c r="D42" s="46">
        <v>2203824</v>
      </c>
      <c r="E42" s="46"/>
      <c r="F42" s="46">
        <v>70518</v>
      </c>
      <c r="G42" s="46"/>
      <c r="H42" s="46">
        <v>559080</v>
      </c>
      <c r="I42" s="46"/>
      <c r="J42" s="46">
        <v>3260</v>
      </c>
    </row>
    <row r="43" spans="1:10" ht="12.75">
      <c r="A43" s="43" t="s">
        <v>164</v>
      </c>
      <c r="B43" s="46">
        <v>3657588</v>
      </c>
      <c r="C43" s="46"/>
      <c r="D43" s="46">
        <v>15446947</v>
      </c>
      <c r="E43" s="46"/>
      <c r="F43" s="46">
        <v>1256253</v>
      </c>
      <c r="G43" s="46"/>
      <c r="H43" s="46">
        <v>15681192</v>
      </c>
      <c r="I43" s="46"/>
      <c r="J43" s="46">
        <v>714059</v>
      </c>
    </row>
    <row r="44" spans="1:10" ht="12.75">
      <c r="A44" s="43" t="s">
        <v>165</v>
      </c>
      <c r="B44" s="46">
        <v>2542820</v>
      </c>
      <c r="C44" s="46"/>
      <c r="D44" s="46">
        <v>5007379</v>
      </c>
      <c r="E44" s="46"/>
      <c r="F44" s="46">
        <v>83333</v>
      </c>
      <c r="G44" s="46"/>
      <c r="H44" s="46">
        <v>2211855</v>
      </c>
      <c r="I44" s="46"/>
      <c r="J44" s="46">
        <v>127039</v>
      </c>
    </row>
    <row r="45" spans="1:10" ht="12.75">
      <c r="A45" s="43" t="s">
        <v>166</v>
      </c>
      <c r="B45" s="46">
        <v>3419412</v>
      </c>
      <c r="C45" s="46"/>
      <c r="D45" s="46">
        <v>4898978</v>
      </c>
      <c r="E45" s="46"/>
      <c r="F45" s="46"/>
      <c r="G45" s="46"/>
      <c r="H45" s="46">
        <v>3881983</v>
      </c>
      <c r="I45" s="46"/>
      <c r="J45" s="46">
        <v>172808</v>
      </c>
    </row>
    <row r="46" spans="1:10" ht="12.75">
      <c r="A46" s="43" t="s">
        <v>167</v>
      </c>
      <c r="B46" s="46">
        <v>3616670</v>
      </c>
      <c r="C46" s="46"/>
      <c r="D46" s="46">
        <v>17306872</v>
      </c>
      <c r="E46" s="46"/>
      <c r="F46" s="46">
        <v>417644</v>
      </c>
      <c r="G46" s="46"/>
      <c r="H46" s="46">
        <v>29617337</v>
      </c>
      <c r="I46" s="46"/>
      <c r="J46" s="46">
        <v>2298449</v>
      </c>
    </row>
    <row r="47" spans="1:10" ht="12.75">
      <c r="A47" s="43" t="s">
        <v>168</v>
      </c>
      <c r="B47" s="46">
        <v>406376</v>
      </c>
      <c r="C47" s="46"/>
      <c r="D47" s="46">
        <v>3818542</v>
      </c>
      <c r="E47" s="46"/>
      <c r="F47" s="46">
        <v>412210</v>
      </c>
      <c r="G47" s="46"/>
      <c r="H47" s="46">
        <v>9984282</v>
      </c>
      <c r="I47" s="46"/>
      <c r="J47" s="46">
        <v>1228371</v>
      </c>
    </row>
    <row r="48" spans="1:10" ht="12.75">
      <c r="A48" s="43" t="s">
        <v>169</v>
      </c>
      <c r="B48" s="46">
        <v>327706</v>
      </c>
      <c r="C48" s="46"/>
      <c r="D48" s="46">
        <v>1772709</v>
      </c>
      <c r="E48" s="46"/>
      <c r="F48" s="46"/>
      <c r="G48" s="46"/>
      <c r="H48" s="46">
        <v>5295369</v>
      </c>
      <c r="I48" s="46"/>
      <c r="J48" s="46">
        <v>34431</v>
      </c>
    </row>
    <row r="49" spans="1:10" ht="12.75">
      <c r="A49" s="43" t="s">
        <v>170</v>
      </c>
      <c r="B49" s="46">
        <v>2625485</v>
      </c>
      <c r="C49" s="46"/>
      <c r="D49" s="46">
        <v>4936395</v>
      </c>
      <c r="E49" s="46"/>
      <c r="F49" s="46">
        <v>177885</v>
      </c>
      <c r="G49" s="46"/>
      <c r="H49" s="46">
        <v>3999066</v>
      </c>
      <c r="I49" s="46"/>
      <c r="J49" s="46">
        <v>57196</v>
      </c>
    </row>
    <row r="50" spans="1:10" ht="12.75">
      <c r="A50" s="43" t="s">
        <v>171</v>
      </c>
      <c r="B50" s="46">
        <v>307493</v>
      </c>
      <c r="C50" s="46"/>
      <c r="D50" s="46">
        <v>2604220</v>
      </c>
      <c r="E50" s="46"/>
      <c r="F50" s="46">
        <v>43729</v>
      </c>
      <c r="G50" s="46"/>
      <c r="H50" s="46">
        <v>1011982</v>
      </c>
      <c r="I50" s="46"/>
      <c r="J50" s="46">
        <v>353146</v>
      </c>
    </row>
    <row r="51" spans="1:10" ht="12.75">
      <c r="A51" s="43" t="s">
        <v>172</v>
      </c>
      <c r="B51" s="46">
        <v>2112722</v>
      </c>
      <c r="C51" s="46"/>
      <c r="D51" s="46">
        <v>6247152</v>
      </c>
      <c r="E51" s="46"/>
      <c r="F51" s="46">
        <v>68062</v>
      </c>
      <c r="G51" s="46"/>
      <c r="H51" s="46">
        <v>7535755</v>
      </c>
      <c r="I51" s="46"/>
      <c r="J51" s="46">
        <v>380602</v>
      </c>
    </row>
    <row r="52" spans="1:10" ht="12.75">
      <c r="A52" s="43" t="s">
        <v>173</v>
      </c>
      <c r="B52" s="46">
        <v>10608105</v>
      </c>
      <c r="C52" s="46"/>
      <c r="D52" s="46">
        <v>20451818</v>
      </c>
      <c r="E52" s="46"/>
      <c r="F52" s="46">
        <v>194542</v>
      </c>
      <c r="G52" s="46"/>
      <c r="H52" s="46">
        <v>11727797</v>
      </c>
      <c r="I52" s="46"/>
      <c r="J52" s="46">
        <v>1498338</v>
      </c>
    </row>
    <row r="53" spans="1:10" ht="12.75">
      <c r="A53" s="43" t="s">
        <v>174</v>
      </c>
      <c r="B53" s="46">
        <v>893617</v>
      </c>
      <c r="C53" s="46"/>
      <c r="D53" s="46">
        <v>3186241</v>
      </c>
      <c r="E53" s="46"/>
      <c r="F53" s="46"/>
      <c r="G53" s="46"/>
      <c r="H53" s="46">
        <v>192854</v>
      </c>
      <c r="I53" s="46"/>
      <c r="J53" s="46">
        <v>85509</v>
      </c>
    </row>
    <row r="54" spans="1:10" ht="12.75">
      <c r="A54" s="43" t="s">
        <v>175</v>
      </c>
      <c r="B54" s="46">
        <v>208438</v>
      </c>
      <c r="C54" s="46"/>
      <c r="D54" s="46">
        <v>2930695</v>
      </c>
      <c r="E54" s="46"/>
      <c r="F54" s="46">
        <v>165708</v>
      </c>
      <c r="G54" s="46"/>
      <c r="H54" s="46">
        <v>2683278</v>
      </c>
      <c r="I54" s="46"/>
      <c r="J54" s="46">
        <v>50000</v>
      </c>
    </row>
    <row r="55" spans="1:10" ht="12.75">
      <c r="A55" s="43" t="s">
        <v>176</v>
      </c>
      <c r="B55" s="46">
        <v>3514205</v>
      </c>
      <c r="C55" s="46"/>
      <c r="D55" s="46">
        <v>8828963</v>
      </c>
      <c r="E55" s="46"/>
      <c r="F55" s="46"/>
      <c r="G55" s="46"/>
      <c r="H55" s="46">
        <v>5364299</v>
      </c>
      <c r="I55" s="46"/>
      <c r="J55" s="46">
        <v>2135828</v>
      </c>
    </row>
    <row r="56" spans="1:10" ht="12.75">
      <c r="A56" s="43" t="s">
        <v>177</v>
      </c>
      <c r="B56" s="46">
        <v>4511910</v>
      </c>
      <c r="C56" s="46"/>
      <c r="D56" s="46">
        <v>6034206</v>
      </c>
      <c r="E56" s="46"/>
      <c r="F56" s="46">
        <v>47768</v>
      </c>
      <c r="G56" s="46"/>
      <c r="H56" s="46">
        <v>5357846</v>
      </c>
      <c r="I56" s="46"/>
      <c r="J56" s="46">
        <v>486992</v>
      </c>
    </row>
    <row r="57" spans="1:10" ht="12.75">
      <c r="A57" s="43" t="s">
        <v>178</v>
      </c>
      <c r="B57" s="46">
        <v>675657</v>
      </c>
      <c r="C57" s="46"/>
      <c r="D57" s="46">
        <v>3756760</v>
      </c>
      <c r="E57" s="46"/>
      <c r="F57" s="46"/>
      <c r="G57" s="46"/>
      <c r="H57" s="46">
        <v>1743575</v>
      </c>
      <c r="I57" s="46"/>
      <c r="J57" s="46">
        <v>162490</v>
      </c>
    </row>
    <row r="58" spans="1:10" ht="12.75">
      <c r="A58" s="43" t="s">
        <v>179</v>
      </c>
      <c r="B58" s="46">
        <v>2508665</v>
      </c>
      <c r="C58" s="46"/>
      <c r="D58" s="46">
        <v>10043865</v>
      </c>
      <c r="E58" s="46"/>
      <c r="F58" s="46">
        <v>14347</v>
      </c>
      <c r="G58" s="46"/>
      <c r="H58" s="46">
        <v>4630427</v>
      </c>
      <c r="I58" s="46"/>
      <c r="J58" s="46">
        <v>98269</v>
      </c>
    </row>
    <row r="59" spans="1:10" ht="12.75">
      <c r="A59" s="43" t="s">
        <v>180</v>
      </c>
      <c r="B59" s="46">
        <v>424350</v>
      </c>
      <c r="C59" s="46"/>
      <c r="D59" s="46">
        <v>517955</v>
      </c>
      <c r="E59" s="46"/>
      <c r="F59" s="46"/>
      <c r="G59" s="46"/>
      <c r="H59" s="46"/>
      <c r="I59" s="46"/>
      <c r="J59" s="46">
        <v>207446</v>
      </c>
    </row>
    <row r="60" spans="1:10" ht="12.75">
      <c r="A60" s="43" t="s">
        <v>181</v>
      </c>
      <c r="B60" s="46">
        <v>79182</v>
      </c>
      <c r="C60" s="46"/>
      <c r="D60" s="46">
        <v>441583</v>
      </c>
      <c r="E60" s="46"/>
      <c r="F60" s="46">
        <v>5000</v>
      </c>
      <c r="G60" s="46"/>
      <c r="H60" s="46"/>
      <c r="I60" s="46"/>
      <c r="J60" s="46"/>
    </row>
    <row r="61" spans="1:10" ht="12.75">
      <c r="A61" s="43" t="s">
        <v>182</v>
      </c>
      <c r="B61" s="46"/>
      <c r="C61" s="46"/>
      <c r="D61" s="46">
        <v>110217</v>
      </c>
      <c r="E61" s="46"/>
      <c r="F61" s="46"/>
      <c r="G61" s="46"/>
      <c r="H61" s="46"/>
      <c r="I61" s="46"/>
      <c r="J61" s="46"/>
    </row>
    <row r="62" spans="1:10" ht="12.75">
      <c r="A62" s="43" t="s">
        <v>183</v>
      </c>
      <c r="B62" s="46">
        <v>394034</v>
      </c>
      <c r="C62" s="46"/>
      <c r="D62" s="46"/>
      <c r="E62" s="46"/>
      <c r="F62" s="46"/>
      <c r="G62" s="46"/>
      <c r="H62" s="46"/>
      <c r="I62" s="46"/>
      <c r="J62" s="46"/>
    </row>
    <row r="64" spans="1:10" ht="12.75">
      <c r="A64" s="44" t="s">
        <v>184</v>
      </c>
      <c r="B64" s="47">
        <f>SUM(B8:B62)</f>
        <v>143957608</v>
      </c>
      <c r="C64" s="47"/>
      <c r="D64" s="47">
        <f aca="true" t="shared" si="0" ref="D64:J64">SUM(D8:D62)</f>
        <v>347998869</v>
      </c>
      <c r="E64" s="47"/>
      <c r="F64" s="47">
        <f t="shared" si="0"/>
        <v>12654903</v>
      </c>
      <c r="G64" s="47"/>
      <c r="H64" s="47">
        <f t="shared" si="0"/>
        <v>392286653</v>
      </c>
      <c r="I64" s="47"/>
      <c r="J64" s="47">
        <f t="shared" si="0"/>
        <v>33454858</v>
      </c>
    </row>
  </sheetData>
  <mergeCells count="3">
    <mergeCell ref="A1:J1"/>
    <mergeCell ref="A2:J2"/>
    <mergeCell ref="A3:J3"/>
  </mergeCells>
  <printOptions/>
  <pageMargins left="1.18" right="0.75" top="0.51" bottom="0.52" header="0.5" footer="0.5"/>
  <pageSetup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5" sqref="A5"/>
    </sheetView>
  </sheetViews>
  <sheetFormatPr defaultColWidth="8.88671875" defaultRowHeight="15"/>
  <cols>
    <col min="1" max="1" width="14.21484375" style="43" customWidth="1"/>
    <col min="2" max="2" width="11.4453125" style="43" customWidth="1"/>
    <col min="3" max="3" width="1.33203125" style="43" customWidth="1"/>
    <col min="4" max="4" width="11.4453125" style="43" customWidth="1"/>
    <col min="5" max="5" width="1.33203125" style="43" customWidth="1"/>
    <col min="6" max="6" width="11.4453125" style="43" customWidth="1"/>
    <col min="7" max="7" width="1.33203125" style="43" customWidth="1"/>
    <col min="8" max="8" width="11.4453125" style="43" customWidth="1"/>
    <col min="9" max="9" width="1.33203125" style="43" customWidth="1"/>
    <col min="10" max="10" width="11.4453125" style="43" customWidth="1"/>
    <col min="11" max="16384" width="7.10546875" style="43" customWidth="1"/>
  </cols>
  <sheetData>
    <row r="1" spans="1:10" ht="18">
      <c r="A1" s="48" t="s">
        <v>194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">
      <c r="A2" s="48" t="s">
        <v>186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">
      <c r="A3" s="48" t="s">
        <v>126</v>
      </c>
      <c r="B3" s="48"/>
      <c r="C3" s="48"/>
      <c r="D3" s="48"/>
      <c r="E3" s="48"/>
      <c r="F3" s="48"/>
      <c r="G3" s="48"/>
      <c r="H3" s="48"/>
      <c r="I3" s="48"/>
      <c r="J3" s="48"/>
    </row>
    <row r="6" spans="2:10" ht="12.75">
      <c r="B6" s="44" t="s">
        <v>188</v>
      </c>
      <c r="C6" s="44"/>
      <c r="D6" s="44" t="s">
        <v>189</v>
      </c>
      <c r="E6" s="44"/>
      <c r="F6" s="44" t="s">
        <v>190</v>
      </c>
      <c r="G6" s="44"/>
      <c r="H6" s="44" t="s">
        <v>191</v>
      </c>
      <c r="I6" s="44"/>
      <c r="J6" s="44" t="s">
        <v>115</v>
      </c>
    </row>
    <row r="8" spans="1:10" ht="12.75">
      <c r="A8" s="43" t="s">
        <v>129</v>
      </c>
      <c r="B8" s="45"/>
      <c r="C8" s="45"/>
      <c r="D8" s="45">
        <v>654683</v>
      </c>
      <c r="E8" s="45"/>
      <c r="F8" s="45"/>
      <c r="G8" s="45"/>
      <c r="H8" s="45">
        <v>215215</v>
      </c>
      <c r="I8" s="45"/>
      <c r="J8" s="45"/>
    </row>
    <row r="9" spans="1:10" ht="12.75">
      <c r="A9" s="43" t="s">
        <v>130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ht="12.75">
      <c r="A10" s="43" t="s">
        <v>131</v>
      </c>
      <c r="B10" s="46"/>
      <c r="C10" s="46"/>
      <c r="D10" s="46">
        <v>120011</v>
      </c>
      <c r="E10" s="46"/>
      <c r="F10" s="46">
        <v>59511</v>
      </c>
      <c r="G10" s="46"/>
      <c r="H10" s="46">
        <v>128198</v>
      </c>
      <c r="I10" s="46"/>
      <c r="J10" s="46">
        <v>62835</v>
      </c>
    </row>
    <row r="11" spans="1:10" ht="12.75">
      <c r="A11" s="43" t="s">
        <v>132</v>
      </c>
      <c r="B11" s="46"/>
      <c r="C11" s="46"/>
      <c r="D11" s="46">
        <v>504849</v>
      </c>
      <c r="E11" s="46"/>
      <c r="F11" s="46"/>
      <c r="G11" s="46"/>
      <c r="H11" s="46">
        <v>85572</v>
      </c>
      <c r="I11" s="46"/>
      <c r="J11" s="46"/>
    </row>
    <row r="12" spans="1:10" ht="12.75">
      <c r="A12" s="43" t="s">
        <v>133</v>
      </c>
      <c r="B12" s="46">
        <v>519383</v>
      </c>
      <c r="C12" s="46"/>
      <c r="D12" s="46">
        <v>3348389</v>
      </c>
      <c r="E12" s="46"/>
      <c r="F12" s="46">
        <v>83463</v>
      </c>
      <c r="G12" s="46"/>
      <c r="H12" s="46">
        <v>5873151</v>
      </c>
      <c r="I12" s="46"/>
      <c r="J12" s="46">
        <v>524517</v>
      </c>
    </row>
    <row r="13" spans="1:10" ht="12.75">
      <c r="A13" s="43" t="s">
        <v>134</v>
      </c>
      <c r="B13" s="46"/>
      <c r="C13" s="46"/>
      <c r="D13" s="46">
        <v>896736</v>
      </c>
      <c r="E13" s="46"/>
      <c r="F13" s="46"/>
      <c r="G13" s="46"/>
      <c r="H13" s="46">
        <v>556109</v>
      </c>
      <c r="I13" s="46"/>
      <c r="J13" s="46">
        <v>224706</v>
      </c>
    </row>
    <row r="14" spans="1:10" ht="12.75">
      <c r="A14" s="43" t="s">
        <v>135</v>
      </c>
      <c r="B14" s="46">
        <v>5645</v>
      </c>
      <c r="C14" s="46"/>
      <c r="D14" s="46">
        <v>101620</v>
      </c>
      <c r="E14" s="46"/>
      <c r="F14" s="46"/>
      <c r="G14" s="46"/>
      <c r="H14" s="46">
        <v>953770</v>
      </c>
      <c r="I14" s="46"/>
      <c r="J14" s="46">
        <v>23911</v>
      </c>
    </row>
    <row r="15" spans="1:10" ht="12.75">
      <c r="A15" s="43" t="s">
        <v>136</v>
      </c>
      <c r="B15" s="46"/>
      <c r="C15" s="46"/>
      <c r="D15" s="46">
        <v>127248</v>
      </c>
      <c r="E15" s="46"/>
      <c r="F15" s="46"/>
      <c r="G15" s="46"/>
      <c r="H15" s="46">
        <v>9655</v>
      </c>
      <c r="I15" s="46"/>
      <c r="J15" s="46"/>
    </row>
    <row r="16" spans="1:10" ht="12.75">
      <c r="A16" s="43" t="s">
        <v>137</v>
      </c>
      <c r="B16" s="46"/>
      <c r="C16" s="46"/>
      <c r="D16" s="46"/>
      <c r="E16" s="46"/>
      <c r="F16" s="46"/>
      <c r="G16" s="46"/>
      <c r="H16" s="46">
        <v>1082471</v>
      </c>
      <c r="I16" s="46"/>
      <c r="J16" s="46"/>
    </row>
    <row r="17" spans="1:10" ht="12.75">
      <c r="A17" s="43" t="s">
        <v>138</v>
      </c>
      <c r="B17" s="46">
        <v>112507</v>
      </c>
      <c r="C17" s="46"/>
      <c r="D17" s="46">
        <v>952112</v>
      </c>
      <c r="E17" s="46"/>
      <c r="F17" s="46">
        <v>9809</v>
      </c>
      <c r="G17" s="46"/>
      <c r="H17" s="46">
        <v>771124</v>
      </c>
      <c r="I17" s="46"/>
      <c r="J17" s="46">
        <v>184211</v>
      </c>
    </row>
    <row r="18" spans="1:10" ht="12.75">
      <c r="A18" s="43" t="s">
        <v>139</v>
      </c>
      <c r="B18" s="46"/>
      <c r="C18" s="46"/>
      <c r="D18" s="46">
        <v>355802</v>
      </c>
      <c r="E18" s="46"/>
      <c r="F18" s="46"/>
      <c r="G18" s="46"/>
      <c r="H18" s="46">
        <v>703840</v>
      </c>
      <c r="I18" s="46"/>
      <c r="J18" s="46">
        <v>98691</v>
      </c>
    </row>
    <row r="19" spans="1:10" ht="12.75">
      <c r="A19" s="43" t="s">
        <v>140</v>
      </c>
      <c r="B19" s="46">
        <v>594</v>
      </c>
      <c r="C19" s="46"/>
      <c r="D19" s="46">
        <v>197281</v>
      </c>
      <c r="E19" s="46"/>
      <c r="F19" s="46"/>
      <c r="G19" s="46"/>
      <c r="H19" s="46">
        <v>92147</v>
      </c>
      <c r="I19" s="46"/>
      <c r="J19" s="46"/>
    </row>
    <row r="20" spans="1:10" ht="12.75">
      <c r="A20" s="43" t="s">
        <v>141</v>
      </c>
      <c r="B20" s="46"/>
      <c r="C20" s="46"/>
      <c r="D20" s="46">
        <v>349139</v>
      </c>
      <c r="E20" s="46"/>
      <c r="F20" s="46"/>
      <c r="G20" s="46"/>
      <c r="H20" s="46">
        <v>45872</v>
      </c>
      <c r="I20" s="46"/>
      <c r="J20" s="46"/>
    </row>
    <row r="21" spans="1:10" ht="12.75">
      <c r="A21" s="43" t="s">
        <v>142</v>
      </c>
      <c r="B21" s="46">
        <v>25000</v>
      </c>
      <c r="C21" s="46"/>
      <c r="D21" s="46">
        <v>1727869</v>
      </c>
      <c r="E21" s="46"/>
      <c r="F21" s="46"/>
      <c r="G21" s="46"/>
      <c r="H21" s="46">
        <v>1686950</v>
      </c>
      <c r="I21" s="46"/>
      <c r="J21" s="46">
        <v>2749011</v>
      </c>
    </row>
    <row r="22" spans="1:10" ht="12.75">
      <c r="A22" s="43" t="s">
        <v>143</v>
      </c>
      <c r="B22" s="46">
        <v>8871</v>
      </c>
      <c r="C22" s="46"/>
      <c r="D22" s="46">
        <v>842902</v>
      </c>
      <c r="E22" s="46"/>
      <c r="F22" s="46">
        <v>9878</v>
      </c>
      <c r="G22" s="46"/>
      <c r="H22" s="46">
        <v>1612259</v>
      </c>
      <c r="I22" s="46"/>
      <c r="J22" s="46">
        <v>86932</v>
      </c>
    </row>
    <row r="23" spans="1:10" ht="12.75">
      <c r="A23" s="43" t="s">
        <v>144</v>
      </c>
      <c r="B23" s="46">
        <v>54925</v>
      </c>
      <c r="C23" s="46"/>
      <c r="D23" s="46">
        <v>497921</v>
      </c>
      <c r="E23" s="46"/>
      <c r="F23" s="46">
        <v>237321</v>
      </c>
      <c r="G23" s="46"/>
      <c r="H23" s="46">
        <v>998846</v>
      </c>
      <c r="I23" s="46"/>
      <c r="J23" s="46">
        <v>2282</v>
      </c>
    </row>
    <row r="24" spans="1:10" ht="12.75">
      <c r="A24" s="43" t="s">
        <v>145</v>
      </c>
      <c r="B24" s="46">
        <v>70527</v>
      </c>
      <c r="C24" s="46"/>
      <c r="D24" s="46">
        <v>631797</v>
      </c>
      <c r="E24" s="46"/>
      <c r="F24" s="46">
        <v>25967</v>
      </c>
      <c r="G24" s="46"/>
      <c r="H24" s="46">
        <v>619810</v>
      </c>
      <c r="I24" s="46"/>
      <c r="J24" s="46"/>
    </row>
    <row r="25" spans="1:10" ht="12.75">
      <c r="A25" s="43" t="s">
        <v>146</v>
      </c>
      <c r="B25" s="46"/>
      <c r="C25" s="46"/>
      <c r="D25" s="46">
        <v>704415</v>
      </c>
      <c r="E25" s="46"/>
      <c r="F25" s="46">
        <v>41753</v>
      </c>
      <c r="G25" s="46"/>
      <c r="H25" s="46">
        <v>324783</v>
      </c>
      <c r="I25" s="46"/>
      <c r="J25" s="46">
        <v>95620</v>
      </c>
    </row>
    <row r="26" spans="1:10" ht="12.75">
      <c r="A26" s="43" t="s">
        <v>147</v>
      </c>
      <c r="B26" s="46">
        <v>17623</v>
      </c>
      <c r="C26" s="46"/>
      <c r="D26" s="46">
        <v>844993</v>
      </c>
      <c r="E26" s="46"/>
      <c r="F26" s="46">
        <v>26612</v>
      </c>
      <c r="G26" s="46"/>
      <c r="H26" s="46">
        <v>553190</v>
      </c>
      <c r="I26" s="46"/>
      <c r="J26" s="46">
        <v>27681</v>
      </c>
    </row>
    <row r="27" spans="1:10" ht="12.75">
      <c r="A27" s="43" t="s">
        <v>148</v>
      </c>
      <c r="B27" s="46"/>
      <c r="C27" s="46"/>
      <c r="D27" s="46">
        <v>253358</v>
      </c>
      <c r="E27" s="46"/>
      <c r="F27" s="46">
        <v>200883</v>
      </c>
      <c r="G27" s="46"/>
      <c r="H27" s="46">
        <v>551773</v>
      </c>
      <c r="I27" s="46"/>
      <c r="J27" s="46"/>
    </row>
    <row r="28" spans="1:10" ht="12.75">
      <c r="A28" s="43" t="s">
        <v>149</v>
      </c>
      <c r="B28" s="46">
        <v>110011</v>
      </c>
      <c r="C28" s="46"/>
      <c r="D28" s="46">
        <v>955841</v>
      </c>
      <c r="E28" s="46"/>
      <c r="F28" s="46"/>
      <c r="G28" s="46"/>
      <c r="H28" s="46">
        <v>586759</v>
      </c>
      <c r="I28" s="46"/>
      <c r="J28" s="46">
        <v>4158</v>
      </c>
    </row>
    <row r="29" spans="1:10" ht="12.75">
      <c r="A29" s="43" t="s">
        <v>150</v>
      </c>
      <c r="B29" s="46">
        <v>31993</v>
      </c>
      <c r="C29" s="46"/>
      <c r="D29" s="46">
        <v>769166</v>
      </c>
      <c r="E29" s="46"/>
      <c r="F29" s="46">
        <v>35193</v>
      </c>
      <c r="G29" s="46"/>
      <c r="H29" s="46">
        <v>4049702</v>
      </c>
      <c r="I29" s="46"/>
      <c r="J29" s="46">
        <v>39511</v>
      </c>
    </row>
    <row r="30" spans="1:10" ht="12.75">
      <c r="A30" s="43" t="s">
        <v>151</v>
      </c>
      <c r="B30" s="46">
        <v>15000</v>
      </c>
      <c r="C30" s="46"/>
      <c r="D30" s="46">
        <v>2877540</v>
      </c>
      <c r="E30" s="46"/>
      <c r="F30" s="46"/>
      <c r="G30" s="46"/>
      <c r="H30" s="46">
        <v>932330</v>
      </c>
      <c r="I30" s="46"/>
      <c r="J30" s="46"/>
    </row>
    <row r="31" spans="1:10" ht="12.75">
      <c r="A31" s="43" t="s">
        <v>152</v>
      </c>
      <c r="B31" s="46">
        <v>172962</v>
      </c>
      <c r="C31" s="46"/>
      <c r="D31" s="46">
        <v>424038</v>
      </c>
      <c r="E31" s="46"/>
      <c r="F31" s="46">
        <v>16695</v>
      </c>
      <c r="G31" s="46"/>
      <c r="H31" s="46">
        <v>1619808</v>
      </c>
      <c r="I31" s="46"/>
      <c r="J31" s="46">
        <v>14570</v>
      </c>
    </row>
    <row r="32" spans="1:10" ht="12.75">
      <c r="A32" s="43" t="s">
        <v>153</v>
      </c>
      <c r="B32" s="46"/>
      <c r="C32" s="46"/>
      <c r="D32" s="46">
        <v>1286650</v>
      </c>
      <c r="E32" s="46"/>
      <c r="F32" s="46"/>
      <c r="G32" s="46"/>
      <c r="H32" s="46">
        <v>30416</v>
      </c>
      <c r="I32" s="46"/>
      <c r="J32" s="46"/>
    </row>
    <row r="33" spans="1:10" ht="12.75">
      <c r="A33" s="43" t="s">
        <v>154</v>
      </c>
      <c r="B33" s="46">
        <v>6715</v>
      </c>
      <c r="C33" s="46"/>
      <c r="D33" s="46">
        <v>662423</v>
      </c>
      <c r="E33" s="46"/>
      <c r="F33" s="46"/>
      <c r="G33" s="46"/>
      <c r="H33" s="46">
        <v>1486839</v>
      </c>
      <c r="I33" s="46"/>
      <c r="J33" s="46">
        <v>583</v>
      </c>
    </row>
    <row r="34" spans="1:10" ht="12.75">
      <c r="A34" s="43" t="s">
        <v>155</v>
      </c>
      <c r="B34" s="46">
        <v>5770</v>
      </c>
      <c r="C34" s="46"/>
      <c r="D34" s="46">
        <v>434582</v>
      </c>
      <c r="E34" s="46"/>
      <c r="F34" s="46"/>
      <c r="G34" s="46"/>
      <c r="H34" s="46">
        <v>7884</v>
      </c>
      <c r="I34" s="46"/>
      <c r="J34" s="46"/>
    </row>
    <row r="35" spans="1:10" ht="12.75">
      <c r="A35" s="43" t="s">
        <v>156</v>
      </c>
      <c r="B35" s="46">
        <v>143318</v>
      </c>
      <c r="C35" s="46"/>
      <c r="D35" s="46">
        <v>361508</v>
      </c>
      <c r="E35" s="46"/>
      <c r="F35" s="46"/>
      <c r="G35" s="46"/>
      <c r="H35" s="46">
        <v>506465</v>
      </c>
      <c r="I35" s="46"/>
      <c r="J35" s="46">
        <v>17015</v>
      </c>
    </row>
    <row r="36" spans="1:10" ht="12.75">
      <c r="A36" s="43" t="s">
        <v>157</v>
      </c>
      <c r="B36" s="46"/>
      <c r="C36" s="46"/>
      <c r="D36" s="46">
        <v>39326</v>
      </c>
      <c r="E36" s="46"/>
      <c r="F36" s="46"/>
      <c r="G36" s="46"/>
      <c r="H36" s="46"/>
      <c r="I36" s="46"/>
      <c r="J36" s="46">
        <v>13617</v>
      </c>
    </row>
    <row r="37" spans="1:10" ht="12.75">
      <c r="A37" s="43" t="s">
        <v>158</v>
      </c>
      <c r="B37" s="46">
        <v>1532</v>
      </c>
      <c r="C37" s="46"/>
      <c r="D37" s="46">
        <v>194748</v>
      </c>
      <c r="E37" s="46"/>
      <c r="F37" s="46">
        <v>745</v>
      </c>
      <c r="G37" s="46"/>
      <c r="H37" s="46">
        <v>541909</v>
      </c>
      <c r="I37" s="46"/>
      <c r="J37" s="46"/>
    </row>
    <row r="38" spans="1:10" ht="12.75">
      <c r="A38" s="43" t="s">
        <v>159</v>
      </c>
      <c r="B38" s="46"/>
      <c r="C38" s="46"/>
      <c r="D38" s="46">
        <v>822725</v>
      </c>
      <c r="E38" s="46"/>
      <c r="F38" s="46"/>
      <c r="G38" s="46"/>
      <c r="H38" s="46">
        <v>763982</v>
      </c>
      <c r="I38" s="46"/>
      <c r="J38" s="46">
        <v>24601</v>
      </c>
    </row>
    <row r="39" spans="1:10" ht="12.75">
      <c r="A39" s="43" t="s">
        <v>160</v>
      </c>
      <c r="B39" s="46">
        <v>57869</v>
      </c>
      <c r="C39" s="46"/>
      <c r="D39" s="46">
        <v>443836</v>
      </c>
      <c r="E39" s="46"/>
      <c r="F39" s="46"/>
      <c r="G39" s="46"/>
      <c r="H39" s="46">
        <v>24603</v>
      </c>
      <c r="I39" s="46"/>
      <c r="J39" s="46"/>
    </row>
    <row r="40" spans="1:10" ht="12.75">
      <c r="A40" s="43" t="s">
        <v>161</v>
      </c>
      <c r="B40" s="46">
        <v>176349</v>
      </c>
      <c r="C40" s="46"/>
      <c r="D40" s="46">
        <v>2311858</v>
      </c>
      <c r="E40" s="46"/>
      <c r="F40" s="46">
        <v>86553</v>
      </c>
      <c r="G40" s="46"/>
      <c r="H40" s="46">
        <v>6842749</v>
      </c>
      <c r="I40" s="46"/>
      <c r="J40" s="46">
        <v>166698</v>
      </c>
    </row>
    <row r="41" spans="1:10" ht="12.75">
      <c r="A41" s="43" t="s">
        <v>162</v>
      </c>
      <c r="B41" s="46"/>
      <c r="C41" s="46"/>
      <c r="D41" s="46">
        <v>982238</v>
      </c>
      <c r="E41" s="46"/>
      <c r="F41" s="46">
        <v>5659</v>
      </c>
      <c r="G41" s="46"/>
      <c r="H41" s="46">
        <v>1291644</v>
      </c>
      <c r="I41" s="46"/>
      <c r="J41" s="46">
        <v>5831</v>
      </c>
    </row>
    <row r="42" spans="1:10" ht="12.75">
      <c r="A42" s="43" t="s">
        <v>163</v>
      </c>
      <c r="B42" s="46">
        <v>42414</v>
      </c>
      <c r="C42" s="46"/>
      <c r="D42" s="46">
        <v>341851</v>
      </c>
      <c r="E42" s="46"/>
      <c r="F42" s="46"/>
      <c r="G42" s="46"/>
      <c r="H42" s="46">
        <v>67481</v>
      </c>
      <c r="I42" s="46"/>
      <c r="J42" s="46"/>
    </row>
    <row r="43" spans="1:10" ht="12.75">
      <c r="A43" s="43" t="s">
        <v>164</v>
      </c>
      <c r="B43" s="46">
        <v>22560</v>
      </c>
      <c r="C43" s="46"/>
      <c r="D43" s="46">
        <v>2578014</v>
      </c>
      <c r="E43" s="46"/>
      <c r="F43" s="46">
        <v>73179</v>
      </c>
      <c r="G43" s="46"/>
      <c r="H43" s="46">
        <v>1064845</v>
      </c>
      <c r="I43" s="46"/>
      <c r="J43" s="46">
        <v>53085</v>
      </c>
    </row>
    <row r="44" spans="1:10" ht="12.75">
      <c r="A44" s="43" t="s">
        <v>165</v>
      </c>
      <c r="B44" s="46">
        <v>99971</v>
      </c>
      <c r="C44" s="46"/>
      <c r="D44" s="46">
        <v>423004</v>
      </c>
      <c r="E44" s="46"/>
      <c r="F44" s="46"/>
      <c r="G44" s="46"/>
      <c r="H44" s="46">
        <v>865597</v>
      </c>
      <c r="I44" s="46"/>
      <c r="J44" s="46">
        <v>26250</v>
      </c>
    </row>
    <row r="45" spans="1:10" ht="12.75">
      <c r="A45" s="43" t="s">
        <v>166</v>
      </c>
      <c r="B45" s="46">
        <v>536944</v>
      </c>
      <c r="C45" s="46"/>
      <c r="D45" s="46">
        <v>433658</v>
      </c>
      <c r="E45" s="46"/>
      <c r="F45" s="46"/>
      <c r="G45" s="46"/>
      <c r="H45" s="46">
        <v>673547</v>
      </c>
      <c r="I45" s="46"/>
      <c r="J45" s="46"/>
    </row>
    <row r="46" spans="1:10" ht="12.75">
      <c r="A46" s="43" t="s">
        <v>167</v>
      </c>
      <c r="B46" s="46">
        <v>18764</v>
      </c>
      <c r="C46" s="46"/>
      <c r="D46" s="46">
        <v>2247823</v>
      </c>
      <c r="E46" s="46"/>
      <c r="F46" s="46">
        <v>6868</v>
      </c>
      <c r="G46" s="46"/>
      <c r="H46" s="46">
        <v>3212875</v>
      </c>
      <c r="I46" s="46"/>
      <c r="J46" s="46">
        <v>189253</v>
      </c>
    </row>
    <row r="47" spans="1:10" ht="12.75">
      <c r="A47" s="43" t="s">
        <v>168</v>
      </c>
      <c r="B47" s="46"/>
      <c r="C47" s="46"/>
      <c r="D47" s="46"/>
      <c r="E47" s="46"/>
      <c r="F47" s="46"/>
      <c r="G47" s="46"/>
      <c r="H47" s="46">
        <v>760667</v>
      </c>
      <c r="I47" s="46"/>
      <c r="J47" s="46"/>
    </row>
    <row r="48" spans="1:10" ht="12.75">
      <c r="A48" s="43" t="s">
        <v>169</v>
      </c>
      <c r="B48" s="46"/>
      <c r="C48" s="46"/>
      <c r="D48" s="46">
        <v>126830</v>
      </c>
      <c r="E48" s="46"/>
      <c r="F48" s="46"/>
      <c r="G48" s="46"/>
      <c r="H48" s="46">
        <v>680085</v>
      </c>
      <c r="I48" s="46"/>
      <c r="J48" s="46"/>
    </row>
    <row r="49" spans="1:10" ht="12.75">
      <c r="A49" s="43" t="s">
        <v>170</v>
      </c>
      <c r="B49" s="46"/>
      <c r="C49" s="46"/>
      <c r="D49" s="46">
        <v>685210</v>
      </c>
      <c r="E49" s="46"/>
      <c r="F49" s="46">
        <v>33101</v>
      </c>
      <c r="G49" s="46"/>
      <c r="H49" s="46">
        <v>300259</v>
      </c>
      <c r="I49" s="46"/>
      <c r="J49" s="46">
        <v>1172</v>
      </c>
    </row>
    <row r="50" spans="1:10" ht="12.75">
      <c r="A50" s="43" t="s">
        <v>171</v>
      </c>
      <c r="B50" s="46"/>
      <c r="C50" s="46"/>
      <c r="D50" s="46">
        <v>510792</v>
      </c>
      <c r="E50" s="46"/>
      <c r="F50" s="46"/>
      <c r="G50" s="46"/>
      <c r="H50" s="46">
        <v>27288</v>
      </c>
      <c r="I50" s="46"/>
      <c r="J50" s="46">
        <v>35482</v>
      </c>
    </row>
    <row r="51" spans="1:10" ht="12.75">
      <c r="A51" s="43" t="s">
        <v>172</v>
      </c>
      <c r="B51" s="46">
        <v>7961</v>
      </c>
      <c r="C51" s="46"/>
      <c r="D51" s="46">
        <v>711609</v>
      </c>
      <c r="E51" s="46"/>
      <c r="F51" s="46"/>
      <c r="G51" s="46"/>
      <c r="H51" s="46">
        <v>1115692</v>
      </c>
      <c r="I51" s="46"/>
      <c r="J51" s="46"/>
    </row>
    <row r="52" spans="1:10" ht="12.75">
      <c r="A52" s="43" t="s">
        <v>173</v>
      </c>
      <c r="B52" s="46"/>
      <c r="C52" s="46"/>
      <c r="D52" s="46">
        <v>2602252</v>
      </c>
      <c r="E52" s="46"/>
      <c r="F52" s="46">
        <v>25696</v>
      </c>
      <c r="G52" s="46"/>
      <c r="H52" s="46">
        <v>1096317</v>
      </c>
      <c r="I52" s="46"/>
      <c r="J52" s="46">
        <v>258436</v>
      </c>
    </row>
    <row r="53" spans="1:10" ht="12.75">
      <c r="A53" s="43" t="s">
        <v>174</v>
      </c>
      <c r="B53" s="46">
        <v>378042</v>
      </c>
      <c r="C53" s="46"/>
      <c r="D53" s="46">
        <v>807833</v>
      </c>
      <c r="E53" s="46"/>
      <c r="F53" s="46"/>
      <c r="G53" s="46"/>
      <c r="H53" s="46">
        <v>40323</v>
      </c>
      <c r="I53" s="46"/>
      <c r="J53" s="46">
        <v>107909</v>
      </c>
    </row>
    <row r="54" spans="1:10" ht="12.75">
      <c r="A54" s="43" t="s">
        <v>175</v>
      </c>
      <c r="B54" s="46"/>
      <c r="C54" s="46"/>
      <c r="D54" s="46">
        <v>57376</v>
      </c>
      <c r="E54" s="46"/>
      <c r="F54" s="46"/>
      <c r="G54" s="46"/>
      <c r="H54" s="46">
        <v>642609</v>
      </c>
      <c r="I54" s="46"/>
      <c r="J54" s="46">
        <v>6132</v>
      </c>
    </row>
    <row r="55" spans="1:10" ht="12.75">
      <c r="A55" s="43" t="s">
        <v>176</v>
      </c>
      <c r="B55" s="46">
        <v>183487</v>
      </c>
      <c r="C55" s="46"/>
      <c r="D55" s="46">
        <v>691498</v>
      </c>
      <c r="E55" s="46"/>
      <c r="F55" s="46"/>
      <c r="G55" s="46"/>
      <c r="H55" s="46">
        <v>601908</v>
      </c>
      <c r="I55" s="46"/>
      <c r="J55" s="46">
        <v>460975</v>
      </c>
    </row>
    <row r="56" spans="1:10" ht="12.75">
      <c r="A56" s="43" t="s">
        <v>177</v>
      </c>
      <c r="B56" s="46">
        <v>91435</v>
      </c>
      <c r="C56" s="46"/>
      <c r="D56" s="46">
        <v>934612</v>
      </c>
      <c r="E56" s="46"/>
      <c r="F56" s="46">
        <v>6411</v>
      </c>
      <c r="G56" s="46"/>
      <c r="H56" s="46">
        <v>885902</v>
      </c>
      <c r="I56" s="46"/>
      <c r="J56" s="46">
        <v>34900</v>
      </c>
    </row>
    <row r="57" spans="1:10" ht="12.75">
      <c r="A57" s="43" t="s">
        <v>178</v>
      </c>
      <c r="B57" s="46">
        <v>25909</v>
      </c>
      <c r="C57" s="46"/>
      <c r="D57" s="46">
        <v>620760</v>
      </c>
      <c r="E57" s="46"/>
      <c r="F57" s="46"/>
      <c r="G57" s="46"/>
      <c r="H57" s="46">
        <v>42943</v>
      </c>
      <c r="I57" s="46"/>
      <c r="J57" s="46">
        <v>129405</v>
      </c>
    </row>
    <row r="58" spans="1:10" ht="12.75">
      <c r="A58" s="43" t="s">
        <v>179</v>
      </c>
      <c r="B58" s="46">
        <v>20515</v>
      </c>
      <c r="C58" s="46"/>
      <c r="D58" s="46">
        <v>1744979</v>
      </c>
      <c r="E58" s="46"/>
      <c r="F58" s="46"/>
      <c r="G58" s="46"/>
      <c r="H58" s="46">
        <v>1318738</v>
      </c>
      <c r="I58" s="46"/>
      <c r="J58" s="46"/>
    </row>
    <row r="59" spans="1:10" ht="12.75">
      <c r="A59" s="43" t="s">
        <v>180</v>
      </c>
      <c r="B59" s="46"/>
      <c r="C59" s="46"/>
      <c r="D59" s="46">
        <v>12276</v>
      </c>
      <c r="E59" s="46"/>
      <c r="F59" s="46"/>
      <c r="G59" s="46"/>
      <c r="H59" s="46"/>
      <c r="I59" s="46"/>
      <c r="J59" s="46">
        <v>197619</v>
      </c>
    </row>
    <row r="60" spans="1:10" ht="12.75">
      <c r="A60" s="43" t="s">
        <v>181</v>
      </c>
      <c r="B60" s="46"/>
      <c r="C60" s="46"/>
      <c r="D60" s="46"/>
      <c r="E60" s="46"/>
      <c r="F60" s="46"/>
      <c r="G60" s="46"/>
      <c r="H60" s="46"/>
      <c r="I60" s="46"/>
      <c r="J60" s="46"/>
    </row>
    <row r="61" ht="12.75">
      <c r="A61" s="43" t="s">
        <v>182</v>
      </c>
    </row>
    <row r="62" ht="12.75">
      <c r="A62" s="43" t="s">
        <v>183</v>
      </c>
    </row>
    <row r="64" spans="1:10" ht="12.75">
      <c r="A64" s="44" t="s">
        <v>184</v>
      </c>
      <c r="B64" s="47">
        <f>SUM(B8:B62)</f>
        <v>2964596</v>
      </c>
      <c r="C64" s="47"/>
      <c r="D64" s="47">
        <f aca="true" t="shared" si="0" ref="D64:J64">SUM(D8:D62)</f>
        <v>41207981</v>
      </c>
      <c r="E64" s="47"/>
      <c r="F64" s="47">
        <f t="shared" si="0"/>
        <v>985297</v>
      </c>
      <c r="G64" s="47"/>
      <c r="H64" s="47">
        <f t="shared" si="0"/>
        <v>48946901</v>
      </c>
      <c r="I64" s="47"/>
      <c r="J64" s="47">
        <f t="shared" si="0"/>
        <v>5867599</v>
      </c>
    </row>
  </sheetData>
  <mergeCells count="3">
    <mergeCell ref="A1:J1"/>
    <mergeCell ref="A2:J2"/>
    <mergeCell ref="A3:J3"/>
  </mergeCells>
  <printOptions/>
  <pageMargins left="1.27" right="0.75" top="0.51" bottom="0.5" header="0.5" footer="0.5"/>
  <pageSetup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5" sqref="A5"/>
    </sheetView>
  </sheetViews>
  <sheetFormatPr defaultColWidth="8.88671875" defaultRowHeight="15"/>
  <cols>
    <col min="1" max="1" width="15.4453125" style="34" customWidth="1"/>
    <col min="2" max="2" width="3.6640625" style="34" customWidth="1"/>
    <col min="3" max="3" width="11.4453125" style="34" customWidth="1"/>
    <col min="4" max="4" width="3.5546875" style="34" customWidth="1"/>
    <col min="5" max="5" width="11.4453125" style="34" customWidth="1"/>
    <col min="6" max="6" width="3.6640625" style="34" customWidth="1"/>
    <col min="7" max="7" width="11.4453125" style="34" customWidth="1"/>
    <col min="8" max="8" width="3.6640625" style="34" customWidth="1"/>
    <col min="9" max="9" width="9.10546875" style="34" customWidth="1"/>
    <col min="10" max="16384" width="7.10546875" style="34" customWidth="1"/>
  </cols>
  <sheetData>
    <row r="1" spans="1:9" ht="18">
      <c r="A1" s="49" t="s">
        <v>117</v>
      </c>
      <c r="B1" s="49"/>
      <c r="C1" s="49"/>
      <c r="D1" s="49"/>
      <c r="E1" s="49"/>
      <c r="F1" s="49"/>
      <c r="G1" s="49"/>
      <c r="H1" s="49"/>
      <c r="I1" s="49"/>
    </row>
    <row r="2" spans="1:9" ht="18">
      <c r="A2" s="49" t="s">
        <v>118</v>
      </c>
      <c r="B2" s="49"/>
      <c r="C2" s="49"/>
      <c r="D2" s="49"/>
      <c r="E2" s="49"/>
      <c r="F2" s="49"/>
      <c r="G2" s="49"/>
      <c r="H2" s="49"/>
      <c r="I2" s="49"/>
    </row>
    <row r="5" spans="3:9" ht="12.75">
      <c r="C5" s="35" t="s">
        <v>119</v>
      </c>
      <c r="E5" s="35" t="s">
        <v>120</v>
      </c>
      <c r="G5" s="36" t="s">
        <v>121</v>
      </c>
      <c r="I5" s="35" t="s">
        <v>122</v>
      </c>
    </row>
    <row r="6" spans="1:2" ht="12.75">
      <c r="A6" s="37" t="s">
        <v>108</v>
      </c>
      <c r="B6" s="37"/>
    </row>
    <row r="8" spans="1:9" ht="12.75">
      <c r="A8" s="34" t="s">
        <v>111</v>
      </c>
      <c r="C8" s="38">
        <v>104550445</v>
      </c>
      <c r="D8" s="38"/>
      <c r="E8" s="38">
        <v>103228463</v>
      </c>
      <c r="G8" s="38">
        <f>SUM(C8-E8)</f>
        <v>1321982</v>
      </c>
      <c r="I8" s="39">
        <f>SUM(G8/E8)*100</f>
        <v>1.280637104903906</v>
      </c>
    </row>
    <row r="9" spans="1:9" ht="12.75">
      <c r="A9" s="34" t="s">
        <v>112</v>
      </c>
      <c r="C9" s="40">
        <v>211541318</v>
      </c>
      <c r="E9" s="40">
        <v>216642903</v>
      </c>
      <c r="G9" s="40">
        <f>SUM(C9-E9)</f>
        <v>-5101585</v>
      </c>
      <c r="I9" s="39">
        <f aca="true" t="shared" si="0" ref="I9:I14">SUM(G9/E9)*100</f>
        <v>-2.354835967093739</v>
      </c>
    </row>
    <row r="10" spans="1:9" ht="12.75">
      <c r="A10" s="34" t="s">
        <v>113</v>
      </c>
      <c r="C10" s="40">
        <v>9984037</v>
      </c>
      <c r="E10" s="40">
        <v>9061159</v>
      </c>
      <c r="G10" s="40">
        <f>SUM(C10-E10)</f>
        <v>922878</v>
      </c>
      <c r="I10" s="39">
        <f t="shared" si="0"/>
        <v>10.184988476639688</v>
      </c>
    </row>
    <row r="11" spans="1:9" ht="12.75">
      <c r="A11" s="34" t="s">
        <v>114</v>
      </c>
      <c r="C11" s="40">
        <v>240891340</v>
      </c>
      <c r="E11" s="40">
        <v>239956210</v>
      </c>
      <c r="G11" s="40">
        <f>SUM(C11-E11)</f>
        <v>935130</v>
      </c>
      <c r="I11" s="39">
        <f t="shared" si="0"/>
        <v>0.38970860558266024</v>
      </c>
    </row>
    <row r="12" spans="1:9" ht="12.75">
      <c r="A12" s="34" t="s">
        <v>115</v>
      </c>
      <c r="C12" s="40">
        <v>53875790</v>
      </c>
      <c r="E12" s="40">
        <v>50011001</v>
      </c>
      <c r="G12" s="40">
        <f>SUM(C12-E12)</f>
        <v>3864789</v>
      </c>
      <c r="I12" s="39">
        <f t="shared" si="0"/>
        <v>7.727877712345729</v>
      </c>
    </row>
    <row r="13" spans="3:9" ht="12.75">
      <c r="C13" s="40"/>
      <c r="I13" s="39"/>
    </row>
    <row r="14" spans="1:9" ht="12.75">
      <c r="A14" s="36" t="s">
        <v>123</v>
      </c>
      <c r="B14" s="36"/>
      <c r="C14" s="41">
        <f>SUM(C8:C13)</f>
        <v>620842930</v>
      </c>
      <c r="D14" s="41"/>
      <c r="E14" s="41">
        <f>SUM(E8:E13)</f>
        <v>618899736</v>
      </c>
      <c r="G14" s="41">
        <f>SUM(C14-E14)</f>
        <v>1943194</v>
      </c>
      <c r="I14" s="42">
        <f t="shared" si="0"/>
        <v>0.31397557422774536</v>
      </c>
    </row>
    <row r="15" spans="1:3" ht="12.75">
      <c r="A15" s="36"/>
      <c r="B15" s="36"/>
      <c r="C15" s="40"/>
    </row>
    <row r="16" spans="3:7" ht="12.75">
      <c r="C16" s="40"/>
      <c r="E16" s="38"/>
      <c r="G16" s="38"/>
    </row>
    <row r="18" spans="1:2" ht="12.75">
      <c r="A18" s="37" t="s">
        <v>109</v>
      </c>
      <c r="B18" s="37"/>
    </row>
    <row r="20" spans="1:9" ht="12.75">
      <c r="A20" s="34" t="s">
        <v>111</v>
      </c>
      <c r="C20" s="38">
        <v>143957608</v>
      </c>
      <c r="D20" s="38"/>
      <c r="E20" s="38">
        <v>131169880</v>
      </c>
      <c r="G20" s="38">
        <f>SUM(C20-E20)</f>
        <v>12787728</v>
      </c>
      <c r="I20" s="39">
        <f>SUM(G20/E20)*100</f>
        <v>9.748982007149811</v>
      </c>
    </row>
    <row r="21" spans="1:9" ht="12.75">
      <c r="A21" s="34" t="s">
        <v>112</v>
      </c>
      <c r="C21" s="40">
        <v>347998869</v>
      </c>
      <c r="E21" s="40">
        <v>331388471</v>
      </c>
      <c r="G21" s="40">
        <f>SUM(C21-E21)</f>
        <v>16610398</v>
      </c>
      <c r="I21" s="39">
        <f>SUM(G21/E21)*100</f>
        <v>5.012364476614517</v>
      </c>
    </row>
    <row r="22" spans="1:9" ht="12.75">
      <c r="A22" s="34" t="s">
        <v>113</v>
      </c>
      <c r="C22" s="40">
        <v>12654903</v>
      </c>
      <c r="E22" s="40">
        <v>9568810</v>
      </c>
      <c r="G22" s="40">
        <f>SUM(C22-E22)</f>
        <v>3086093</v>
      </c>
      <c r="I22" s="39">
        <f>SUM(G22/E22)*100</f>
        <v>32.25158614289551</v>
      </c>
    </row>
    <row r="23" spans="1:9" ht="12.75">
      <c r="A23" s="34" t="s">
        <v>114</v>
      </c>
      <c r="C23" s="40">
        <v>392286653</v>
      </c>
      <c r="E23" s="40">
        <v>351094473</v>
      </c>
      <c r="G23" s="40">
        <f>SUM(C23-E23)</f>
        <v>41192180</v>
      </c>
      <c r="I23" s="39">
        <f>SUM(G23/E23)*100</f>
        <v>11.732505968557358</v>
      </c>
    </row>
    <row r="24" spans="1:9" ht="12.75">
      <c r="A24" s="34" t="s">
        <v>115</v>
      </c>
      <c r="C24" s="40">
        <v>33454858</v>
      </c>
      <c r="E24" s="40">
        <v>26901176</v>
      </c>
      <c r="G24" s="40">
        <f>SUM(C24-E24)</f>
        <v>6553682</v>
      </c>
      <c r="I24" s="39">
        <f>SUM(G24/E24)*100</f>
        <v>24.362065063623984</v>
      </c>
    </row>
    <row r="26" spans="1:9" ht="12.75">
      <c r="A26" s="36" t="s">
        <v>123</v>
      </c>
      <c r="B26" s="36"/>
      <c r="C26" s="41">
        <f>SUM(C20:C25)</f>
        <v>930352891</v>
      </c>
      <c r="D26" s="41"/>
      <c r="E26" s="41">
        <f>SUM(E20:E25)</f>
        <v>850122810</v>
      </c>
      <c r="G26" s="41">
        <f>SUM(C26-E26)</f>
        <v>80230081</v>
      </c>
      <c r="I26" s="42">
        <f>SUM(G26/E26)*100</f>
        <v>9.437469511022767</v>
      </c>
    </row>
    <row r="28" spans="3:7" ht="12.75">
      <c r="C28" s="38"/>
      <c r="E28" s="38"/>
      <c r="G28" s="38"/>
    </row>
    <row r="30" spans="1:2" ht="12.75">
      <c r="A30" s="37" t="s">
        <v>124</v>
      </c>
      <c r="B30" s="37"/>
    </row>
    <row r="32" spans="1:9" ht="12.75">
      <c r="A32" s="34" t="s">
        <v>111</v>
      </c>
      <c r="C32" s="38">
        <v>2964596</v>
      </c>
      <c r="D32" s="38"/>
      <c r="E32" s="38">
        <v>3325735</v>
      </c>
      <c r="G32" s="38">
        <f>SUM(C32-E32)</f>
        <v>-361139</v>
      </c>
      <c r="I32" s="39">
        <f>SUM(G32/E32)*100</f>
        <v>-10.858922914784252</v>
      </c>
    </row>
    <row r="33" spans="1:9" ht="12.75">
      <c r="A33" s="34" t="s">
        <v>112</v>
      </c>
      <c r="C33" s="40">
        <v>41207981</v>
      </c>
      <c r="E33" s="40">
        <v>40240428</v>
      </c>
      <c r="G33" s="38">
        <f>SUM(C33-E33)</f>
        <v>967553</v>
      </c>
      <c r="I33" s="39">
        <f>SUM(G33/E33)*100</f>
        <v>2.4044301914482618</v>
      </c>
    </row>
    <row r="34" spans="1:9" ht="12.75">
      <c r="A34" s="34" t="s">
        <v>113</v>
      </c>
      <c r="C34" s="40">
        <v>985297</v>
      </c>
      <c r="E34" s="40">
        <v>748228</v>
      </c>
      <c r="G34" s="38">
        <f>SUM(C34-E34)</f>
        <v>237069</v>
      </c>
      <c r="I34" s="39">
        <f>SUM(G34/E34)*100</f>
        <v>31.684058869756278</v>
      </c>
    </row>
    <row r="35" spans="1:9" ht="12.75">
      <c r="A35" s="34" t="s">
        <v>114</v>
      </c>
      <c r="C35" s="40">
        <v>48946901</v>
      </c>
      <c r="E35" s="40">
        <v>49488408</v>
      </c>
      <c r="G35" s="38">
        <f>SUM(C35-E35)</f>
        <v>-541507</v>
      </c>
      <c r="I35" s="39">
        <f>SUM(G35/E35)*100</f>
        <v>-1.094209779389145</v>
      </c>
    </row>
    <row r="36" spans="1:9" ht="12.75">
      <c r="A36" s="34" t="s">
        <v>115</v>
      </c>
      <c r="C36" s="40">
        <v>5867599</v>
      </c>
      <c r="E36" s="40">
        <v>5966247</v>
      </c>
      <c r="G36" s="38">
        <f>SUM(C36-E36)</f>
        <v>-98648</v>
      </c>
      <c r="I36" s="39">
        <f>SUM(G36/E36)*100</f>
        <v>-1.6534347304092507</v>
      </c>
    </row>
    <row r="38" spans="1:9" ht="12.75">
      <c r="A38" s="36" t="s">
        <v>123</v>
      </c>
      <c r="B38" s="36"/>
      <c r="C38" s="41">
        <f>SUM(C32:C37)</f>
        <v>99972374</v>
      </c>
      <c r="D38" s="41"/>
      <c r="E38" s="41">
        <f>SUM(E32:E37)</f>
        <v>99769046</v>
      </c>
      <c r="G38" s="41">
        <f>SUM(C38-E38)</f>
        <v>203328</v>
      </c>
      <c r="I38" s="42">
        <f>SUM(G38/E38)*100</f>
        <v>0.20379868120619293</v>
      </c>
    </row>
    <row r="40" spans="3:7" ht="12.75">
      <c r="C40" s="38"/>
      <c r="E40" s="38"/>
      <c r="G40" s="38"/>
    </row>
  </sheetData>
  <mergeCells count="2">
    <mergeCell ref="A1:I1"/>
    <mergeCell ref="A2:I2"/>
  </mergeCells>
  <printOptions/>
  <pageMargins left="1.17" right="0.65" top="1" bottom="1" header="0.5" footer="0.5"/>
  <pageSetup horizontalDpi="300" verticalDpi="3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6" sqref="A6"/>
    </sheetView>
  </sheetViews>
  <sheetFormatPr defaultColWidth="8.88671875" defaultRowHeight="15"/>
  <cols>
    <col min="1" max="1" width="13.99609375" style="29" customWidth="1"/>
    <col min="2" max="2" width="7.21484375" style="29" bestFit="1" customWidth="1"/>
    <col min="3" max="3" width="7.21484375" style="29" customWidth="1"/>
    <col min="4" max="4" width="7.21484375" style="29" bestFit="1" customWidth="1"/>
    <col min="5" max="5" width="7.21484375" style="29" customWidth="1"/>
    <col min="6" max="6" width="7.21484375" style="29" bestFit="1" customWidth="1"/>
    <col min="7" max="16384" width="7.10546875" style="29" customWidth="1"/>
  </cols>
  <sheetData>
    <row r="1" spans="1:6" ht="18">
      <c r="A1" s="50" t="s">
        <v>103</v>
      </c>
      <c r="B1" s="50"/>
      <c r="C1" s="50"/>
      <c r="D1" s="50"/>
      <c r="E1" s="50"/>
      <c r="F1" s="50"/>
    </row>
    <row r="2" spans="1:6" ht="18">
      <c r="A2" s="50" t="s">
        <v>104</v>
      </c>
      <c r="B2" s="50"/>
      <c r="C2" s="50"/>
      <c r="D2" s="50"/>
      <c r="E2" s="50"/>
      <c r="F2" s="50"/>
    </row>
    <row r="3" spans="1:6" ht="18">
      <c r="A3" s="50" t="s">
        <v>105</v>
      </c>
      <c r="B3" s="50"/>
      <c r="C3" s="50"/>
      <c r="D3" s="50"/>
      <c r="E3" s="50"/>
      <c r="F3" s="50"/>
    </row>
    <row r="4" spans="1:6" ht="18">
      <c r="A4" s="50" t="s">
        <v>106</v>
      </c>
      <c r="B4" s="50"/>
      <c r="C4" s="50"/>
      <c r="D4" s="50"/>
      <c r="E4" s="50"/>
      <c r="F4" s="50"/>
    </row>
    <row r="7" spans="2:6" ht="12.75">
      <c r="B7" s="30"/>
      <c r="C7" s="30"/>
      <c r="D7" s="30"/>
      <c r="E7" s="30"/>
      <c r="F7" s="30" t="s">
        <v>107</v>
      </c>
    </row>
    <row r="8" spans="2:6" ht="12.75">
      <c r="B8" s="30" t="s">
        <v>108</v>
      </c>
      <c r="C8" s="30"/>
      <c r="D8" s="30" t="s">
        <v>109</v>
      </c>
      <c r="E8" s="30"/>
      <c r="F8" s="31" t="s">
        <v>110</v>
      </c>
    </row>
    <row r="10" spans="1:6" ht="19.5" customHeight="1">
      <c r="A10" s="29" t="s">
        <v>111</v>
      </c>
      <c r="B10" s="32">
        <v>949</v>
      </c>
      <c r="C10" s="32"/>
      <c r="D10" s="32">
        <v>951</v>
      </c>
      <c r="E10" s="32"/>
      <c r="F10" s="32">
        <v>175</v>
      </c>
    </row>
    <row r="11" spans="1:6" ht="19.5" customHeight="1">
      <c r="A11" s="29" t="s">
        <v>112</v>
      </c>
      <c r="B11" s="32">
        <v>522</v>
      </c>
      <c r="C11" s="32"/>
      <c r="D11" s="32">
        <v>526</v>
      </c>
      <c r="E11" s="32"/>
      <c r="F11" s="32">
        <v>488</v>
      </c>
    </row>
    <row r="12" spans="1:6" ht="19.5" customHeight="1">
      <c r="A12" s="29" t="s">
        <v>113</v>
      </c>
      <c r="B12" s="32">
        <v>177</v>
      </c>
      <c r="C12" s="32"/>
      <c r="D12" s="32">
        <v>165</v>
      </c>
      <c r="E12" s="32"/>
      <c r="F12" s="32">
        <v>60</v>
      </c>
    </row>
    <row r="13" spans="1:6" ht="19.5" customHeight="1">
      <c r="A13" s="29" t="s">
        <v>114</v>
      </c>
      <c r="B13" s="32">
        <v>1131</v>
      </c>
      <c r="C13" s="32"/>
      <c r="D13" s="32">
        <v>1203</v>
      </c>
      <c r="E13" s="32"/>
      <c r="F13" s="32">
        <v>933</v>
      </c>
    </row>
    <row r="14" spans="1:6" ht="19.5" customHeight="1">
      <c r="A14" s="29" t="s">
        <v>115</v>
      </c>
      <c r="B14" s="32">
        <v>959</v>
      </c>
      <c r="C14" s="32"/>
      <c r="D14" s="32">
        <v>497</v>
      </c>
      <c r="E14" s="32"/>
      <c r="F14" s="32">
        <v>263</v>
      </c>
    </row>
    <row r="15" spans="2:6" ht="12.75">
      <c r="B15" s="32"/>
      <c r="C15" s="32"/>
      <c r="D15" s="32"/>
      <c r="E15" s="32"/>
      <c r="F15" s="32"/>
    </row>
    <row r="16" spans="1:6" ht="12.75">
      <c r="A16" s="30" t="s">
        <v>116</v>
      </c>
      <c r="B16" s="33">
        <f>SUM(B10:B15)</f>
        <v>3738</v>
      </c>
      <c r="C16" s="33"/>
      <c r="D16" s="33">
        <f>SUM(D10:D15)</f>
        <v>3342</v>
      </c>
      <c r="E16" s="33"/>
      <c r="F16" s="33">
        <f>SUM(F10:F15)</f>
        <v>1919</v>
      </c>
    </row>
  </sheetData>
  <mergeCells count="4">
    <mergeCell ref="A1:F1"/>
    <mergeCell ref="A2:F2"/>
    <mergeCell ref="A3:F3"/>
    <mergeCell ref="A4:F4"/>
  </mergeCells>
  <printOptions/>
  <pageMargins left="1.91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204"/>
  <sheetViews>
    <sheetView showOutlineSymbols="0" zoomScale="87" zoomScaleNormal="87" workbookViewId="0" topLeftCell="A1">
      <selection activeCell="A3" sqref="A3"/>
    </sheetView>
  </sheetViews>
  <sheetFormatPr defaultColWidth="11.6640625" defaultRowHeight="15"/>
  <cols>
    <col min="1" max="1" width="34.6640625" style="0" customWidth="1"/>
    <col min="2" max="2" width="8.6640625" style="0" customWidth="1"/>
    <col min="3" max="3" width="11.4453125" style="0" customWidth="1"/>
    <col min="4" max="4" width="2.6640625" style="0" customWidth="1"/>
    <col min="5" max="5" width="11.4453125" style="0" customWidth="1"/>
    <col min="6" max="6" width="2.6640625" style="0" customWidth="1"/>
    <col min="7" max="7" width="11.4453125" style="0" customWidth="1"/>
    <col min="8" max="8" width="2.6640625" style="0" customWidth="1"/>
    <col min="9" max="9" width="11.4453125" style="0" customWidth="1"/>
    <col min="10" max="10" width="2.6640625" style="0" customWidth="1"/>
    <col min="11" max="11" width="11.4453125" style="0" customWidth="1"/>
    <col min="12" max="12" width="2.6640625" style="0" customWidth="1"/>
    <col min="13" max="13" width="11.4453125" style="0" customWidth="1"/>
    <col min="14" max="14" width="2.6640625" style="0" customWidth="1"/>
    <col min="15" max="15" width="11.4453125" style="0" customWidth="1"/>
    <col min="16" max="16" width="2.6640625" style="0" customWidth="1"/>
    <col min="17" max="17" width="11.4453125" style="0" customWidth="1"/>
    <col min="18" max="18" width="2.6640625" style="0" customWidth="1"/>
    <col min="19" max="19" width="11.4453125" style="0" customWidth="1"/>
    <col min="20" max="20" width="2.6640625" style="0" customWidth="1"/>
    <col min="21" max="21" width="11.4453125" style="0" customWidth="1"/>
    <col min="22" max="22" width="2.6640625" style="0" customWidth="1"/>
    <col min="23" max="23" width="11.4453125" style="0" customWidth="1"/>
    <col min="24" max="24" width="2.6640625" style="0" customWidth="1"/>
    <col min="25" max="25" width="11.4453125" style="0" customWidth="1"/>
    <col min="26" max="26" width="2.6640625" style="0" customWidth="1"/>
    <col min="27" max="27" width="11.4453125" style="0" customWidth="1"/>
    <col min="28" max="28" width="2.6640625" style="0" customWidth="1"/>
    <col min="29" max="29" width="11.4453125" style="0" customWidth="1"/>
    <col min="30" max="30" width="2.6640625" style="0" customWidth="1"/>
    <col min="31" max="31" width="11.4453125" style="0" customWidth="1"/>
    <col min="32" max="32" width="2.6640625" style="0" customWidth="1"/>
    <col min="33" max="33" width="11.4453125" style="0" customWidth="1"/>
    <col min="34" max="34" width="2.6640625" style="0" customWidth="1"/>
    <col min="35" max="35" width="11.4453125" style="0" customWidth="1"/>
    <col min="36" max="36" width="2.6640625" style="0" customWidth="1"/>
    <col min="37" max="37" width="11.4453125" style="0" customWidth="1"/>
    <col min="38" max="38" width="2.6640625" style="0" customWidth="1"/>
    <col min="39" max="39" width="11.4453125" style="0" customWidth="1"/>
    <col min="40" max="40" width="2.6640625" style="0" customWidth="1"/>
    <col min="41" max="41" width="11.4453125" style="0" customWidth="1"/>
    <col min="42" max="42" width="2.6640625" style="0" customWidth="1"/>
    <col min="43" max="43" width="11.4453125" style="0" customWidth="1"/>
    <col min="44" max="44" width="2.6640625" style="0" customWidth="1"/>
    <col min="45" max="45" width="11.4453125" style="0" customWidth="1"/>
    <col min="46" max="46" width="2.6640625" style="0" customWidth="1"/>
    <col min="47" max="47" width="11.4453125" style="0" customWidth="1"/>
    <col min="48" max="48" width="2.6640625" style="0" customWidth="1"/>
    <col min="49" max="49" width="11.4453125" style="0" customWidth="1"/>
    <col min="50" max="50" width="2.6640625" style="0" customWidth="1"/>
    <col min="51" max="51" width="11.4453125" style="0" customWidth="1"/>
    <col min="52" max="52" width="2.6640625" style="0" customWidth="1"/>
    <col min="53" max="53" width="11.4453125" style="0" customWidth="1"/>
    <col min="54" max="54" width="2.6640625" style="0" customWidth="1"/>
    <col min="55" max="55" width="11.4453125" style="0" customWidth="1"/>
    <col min="56" max="56" width="2.6640625" style="0" customWidth="1"/>
    <col min="57" max="57" width="11.4453125" style="0" customWidth="1"/>
    <col min="58" max="58" width="2.6640625" style="0" customWidth="1"/>
    <col min="59" max="59" width="11.4453125" style="0" customWidth="1"/>
    <col min="60" max="60" width="2.6640625" style="0" customWidth="1"/>
    <col min="61" max="61" width="11.4453125" style="0" customWidth="1"/>
    <col min="62" max="62" width="2.6640625" style="0" customWidth="1"/>
    <col min="63" max="63" width="12.6640625" style="0" customWidth="1"/>
    <col min="64" max="64" width="2.6640625" style="0" customWidth="1"/>
    <col min="65" max="65" width="12.6640625" style="0" customWidth="1"/>
    <col min="66" max="66" width="2.6640625" style="0" customWidth="1"/>
    <col min="67" max="67" width="12.6640625" style="0" customWidth="1"/>
    <col min="68" max="68" width="2.6640625" style="0" customWidth="1"/>
    <col min="69" max="69" width="12.6640625" style="0" customWidth="1"/>
    <col min="70" max="70" width="2.6640625" style="0" customWidth="1"/>
    <col min="71" max="71" width="12.6640625" style="0" customWidth="1"/>
    <col min="72" max="72" width="2.6640625" style="0" customWidth="1"/>
    <col min="73" max="73" width="11.4453125" style="0" customWidth="1"/>
    <col min="74" max="74" width="2.6640625" style="0" customWidth="1"/>
    <col min="75" max="75" width="11.4453125" style="0" customWidth="1"/>
    <col min="76" max="76" width="2.6640625" style="0" customWidth="1"/>
    <col min="77" max="77" width="11.4453125" style="0" customWidth="1"/>
    <col min="78" max="78" width="2.6640625" style="0" customWidth="1"/>
    <col min="79" max="79" width="11.4453125" style="0" customWidth="1"/>
    <col min="80" max="80" width="2.6640625" style="0" customWidth="1"/>
    <col min="81" max="81" width="11.4453125" style="0" customWidth="1"/>
    <col min="82" max="82" width="5.6640625" style="0" customWidth="1"/>
    <col min="83" max="83" width="42.6640625" style="0" customWidth="1"/>
    <col min="84" max="16384" width="11.4453125" style="0" customWidth="1"/>
  </cols>
  <sheetData>
    <row r="1" spans="1:83" ht="18">
      <c r="A1" s="17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</row>
    <row r="2" spans="1:21" ht="15.75">
      <c r="A2" s="20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4" spans="1:83" ht="15.75">
      <c r="A4" s="18" t="s">
        <v>2</v>
      </c>
      <c r="CE4" s="9"/>
    </row>
    <row r="5" spans="1:83" ht="15.75">
      <c r="A5" s="10" t="s">
        <v>3</v>
      </c>
      <c r="C5" s="18" t="s">
        <v>4</v>
      </c>
      <c r="D5" s="9"/>
      <c r="E5" s="18" t="s">
        <v>5</v>
      </c>
      <c r="F5" s="9"/>
      <c r="G5" s="18" t="s">
        <v>6</v>
      </c>
      <c r="H5" s="9"/>
      <c r="I5" s="18" t="s">
        <v>7</v>
      </c>
      <c r="J5" s="9"/>
      <c r="K5" s="18" t="s">
        <v>8</v>
      </c>
      <c r="L5" s="9"/>
      <c r="M5" s="18" t="s">
        <v>9</v>
      </c>
      <c r="N5" s="9"/>
      <c r="O5" s="18" t="s">
        <v>10</v>
      </c>
      <c r="P5" s="9"/>
      <c r="Q5" s="18" t="s">
        <v>11</v>
      </c>
      <c r="R5" s="9"/>
      <c r="S5" s="18" t="s">
        <v>12</v>
      </c>
      <c r="T5" s="9"/>
      <c r="U5" s="18" t="s">
        <v>13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18"/>
      <c r="BT5" s="9"/>
      <c r="BU5" s="18"/>
      <c r="BV5" s="18"/>
      <c r="BW5" s="18"/>
      <c r="BX5" s="18"/>
      <c r="BY5" s="18"/>
      <c r="BZ5" s="18"/>
      <c r="CA5" s="18"/>
      <c r="CB5" s="18"/>
      <c r="CC5" s="18"/>
      <c r="CE5" s="10"/>
    </row>
    <row r="7" spans="1:21" ht="15">
      <c r="A7" t="s">
        <v>14</v>
      </c>
      <c r="C7" s="10" t="s">
        <v>15</v>
      </c>
      <c r="D7" s="10"/>
      <c r="E7" s="10" t="s">
        <v>15</v>
      </c>
      <c r="G7" s="10" t="s">
        <v>15</v>
      </c>
      <c r="I7" s="10" t="s">
        <v>15</v>
      </c>
      <c r="K7" s="10" t="s">
        <v>15</v>
      </c>
      <c r="M7" s="10" t="s">
        <v>15</v>
      </c>
      <c r="O7" s="10" t="s">
        <v>15</v>
      </c>
      <c r="Q7">
        <v>58000</v>
      </c>
      <c r="S7">
        <v>112000</v>
      </c>
      <c r="U7">
        <v>140600</v>
      </c>
    </row>
    <row r="8" spans="1:21" ht="15">
      <c r="A8" t="s">
        <v>16</v>
      </c>
      <c r="C8" s="10" t="s">
        <v>15</v>
      </c>
      <c r="D8" s="10"/>
      <c r="E8" s="10" t="s">
        <v>15</v>
      </c>
      <c r="G8" s="10" t="s">
        <v>15</v>
      </c>
      <c r="I8" s="10" t="s">
        <v>15</v>
      </c>
      <c r="K8" s="10" t="s">
        <v>15</v>
      </c>
      <c r="M8" s="10" t="s">
        <v>15</v>
      </c>
      <c r="O8">
        <v>55710</v>
      </c>
      <c r="Q8">
        <v>99123</v>
      </c>
      <c r="S8">
        <v>134100</v>
      </c>
      <c r="U8">
        <v>139900</v>
      </c>
    </row>
    <row r="9" ht="15">
      <c r="A9" t="s">
        <v>17</v>
      </c>
    </row>
    <row r="10" spans="1:21" ht="15">
      <c r="A10" t="s">
        <v>18</v>
      </c>
      <c r="C10">
        <v>30883</v>
      </c>
      <c r="E10">
        <v>40393</v>
      </c>
      <c r="G10">
        <v>57474</v>
      </c>
      <c r="I10">
        <v>73845</v>
      </c>
      <c r="K10">
        <v>90000</v>
      </c>
      <c r="M10">
        <v>121168</v>
      </c>
      <c r="O10">
        <v>145000</v>
      </c>
      <c r="Q10">
        <v>179300</v>
      </c>
      <c r="S10">
        <v>190000</v>
      </c>
      <c r="U10">
        <v>190000</v>
      </c>
    </row>
    <row r="11" spans="1:21" ht="15">
      <c r="A11" t="s">
        <v>19</v>
      </c>
      <c r="C11" s="10" t="s">
        <v>15</v>
      </c>
      <c r="D11" s="10"/>
      <c r="E11" s="10" t="s">
        <v>15</v>
      </c>
      <c r="G11" s="1">
        <v>13</v>
      </c>
      <c r="H11" s="1"/>
      <c r="I11">
        <v>23</v>
      </c>
      <c r="K11">
        <v>119</v>
      </c>
      <c r="M11">
        <v>264</v>
      </c>
      <c r="O11">
        <v>516</v>
      </c>
      <c r="P11" s="22" t="s">
        <v>20</v>
      </c>
      <c r="Q11">
        <v>778</v>
      </c>
      <c r="R11" s="22" t="s">
        <v>20</v>
      </c>
      <c r="S11">
        <v>1115</v>
      </c>
      <c r="T11" s="22" t="s">
        <v>20</v>
      </c>
      <c r="U11">
        <v>1718</v>
      </c>
    </row>
    <row r="12" spans="1:81" ht="15">
      <c r="A12" t="s">
        <v>21</v>
      </c>
      <c r="C12" s="13">
        <v>117</v>
      </c>
      <c r="E12" s="13">
        <v>307</v>
      </c>
      <c r="G12" s="13">
        <v>951</v>
      </c>
      <c r="I12" s="13">
        <v>1300</v>
      </c>
      <c r="K12" s="13">
        <v>1270</v>
      </c>
      <c r="M12" s="13">
        <v>900</v>
      </c>
      <c r="O12" s="13">
        <v>1300</v>
      </c>
      <c r="Q12" s="13">
        <v>1600</v>
      </c>
      <c r="S12" s="13">
        <v>2000</v>
      </c>
      <c r="U12" s="13">
        <v>2000</v>
      </c>
      <c r="AO12" s="10"/>
      <c r="AQ12" s="10"/>
      <c r="AS12" s="10"/>
      <c r="AU12" s="10"/>
      <c r="AW12" s="10"/>
      <c r="AY12" s="10"/>
      <c r="BA12" s="10"/>
      <c r="BC12" s="10"/>
      <c r="BE12" s="10"/>
      <c r="BG12" s="10"/>
      <c r="BI12" s="10"/>
      <c r="BK12" s="10"/>
      <c r="BM12" s="10"/>
      <c r="BO12" s="10"/>
      <c r="BQ12" s="10"/>
      <c r="BS12" s="10"/>
      <c r="BU12" s="10"/>
      <c r="BW12" s="10"/>
      <c r="BY12" s="10"/>
      <c r="BZ12" s="10"/>
      <c r="CA12" s="10"/>
      <c r="CB12" s="10"/>
      <c r="CC12" s="10"/>
    </row>
    <row r="14" spans="1:83" ht="15.75">
      <c r="A14" s="24" t="s">
        <v>22</v>
      </c>
      <c r="C14" s="5">
        <f>SUM(C7:C12)</f>
        <v>31000</v>
      </c>
      <c r="D14" s="5"/>
      <c r="E14" s="5">
        <f>SUM(E7:E12)</f>
        <v>40700</v>
      </c>
      <c r="F14" s="5"/>
      <c r="G14" s="5">
        <f>SUM(G7:G12)</f>
        <v>58438</v>
      </c>
      <c r="H14" s="5"/>
      <c r="I14" s="5">
        <f>SUM(I7:I12)</f>
        <v>75168</v>
      </c>
      <c r="J14" s="5"/>
      <c r="K14" s="5">
        <f>SUM(K7:K12)</f>
        <v>91389</v>
      </c>
      <c r="L14" s="5"/>
      <c r="M14" s="5">
        <f>SUM(M7:M12)</f>
        <v>122332</v>
      </c>
      <c r="N14" s="5"/>
      <c r="O14" s="5">
        <f>SUM(O7:O12)</f>
        <v>202526</v>
      </c>
      <c r="P14" s="5"/>
      <c r="Q14" s="5">
        <f>SUM(Q7:Q12)</f>
        <v>338801</v>
      </c>
      <c r="R14" s="5"/>
      <c r="S14" s="5">
        <f>SUM(S7:S12)</f>
        <v>439215</v>
      </c>
      <c r="T14" s="5"/>
      <c r="U14" s="5">
        <f>SUM(U7:U12)</f>
        <v>474218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K14" s="5"/>
      <c r="BL14" s="5"/>
      <c r="BM14" s="5"/>
      <c r="BO14" s="5"/>
      <c r="BP14" s="5"/>
      <c r="BQ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E14" s="8"/>
    </row>
    <row r="19" spans="1:83" ht="15.75">
      <c r="A19" s="18" t="s">
        <v>23</v>
      </c>
      <c r="C19" s="18" t="s">
        <v>24</v>
      </c>
      <c r="D19" s="7"/>
      <c r="E19" s="18" t="s">
        <v>25</v>
      </c>
      <c r="F19" s="9"/>
      <c r="G19" s="18" t="s">
        <v>26</v>
      </c>
      <c r="H19" s="9"/>
      <c r="I19" s="18" t="s">
        <v>27</v>
      </c>
      <c r="J19" s="9"/>
      <c r="K19" s="18" t="s">
        <v>28</v>
      </c>
      <c r="L19" s="9"/>
      <c r="M19" s="18" t="s">
        <v>29</v>
      </c>
      <c r="N19" s="9"/>
      <c r="O19" s="18" t="s">
        <v>30</v>
      </c>
      <c r="P19" s="9"/>
      <c r="Q19" s="18" t="s">
        <v>31</v>
      </c>
      <c r="R19" s="9"/>
      <c r="S19" s="18" t="s">
        <v>32</v>
      </c>
      <c r="T19" s="9"/>
      <c r="U19" s="18" t="s">
        <v>33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18"/>
      <c r="BV19" s="9"/>
      <c r="BW19" s="18"/>
      <c r="BX19" s="9"/>
      <c r="BY19" s="18"/>
      <c r="BZ19" s="18"/>
      <c r="CA19" s="18"/>
      <c r="CB19" s="18"/>
      <c r="CC19" s="18"/>
      <c r="CE19" s="9"/>
    </row>
    <row r="21" spans="1:83" ht="15">
      <c r="A21" s="23" t="s">
        <v>34</v>
      </c>
      <c r="CE21" s="7"/>
    </row>
    <row r="22" ht="15">
      <c r="A22" s="10" t="s">
        <v>35</v>
      </c>
    </row>
    <row r="24" spans="1:81" ht="15">
      <c r="A24" t="s">
        <v>14</v>
      </c>
      <c r="C24" s="10" t="s">
        <v>15</v>
      </c>
      <c r="D24" s="10"/>
      <c r="E24" s="10" t="s">
        <v>15</v>
      </c>
      <c r="F24" s="10"/>
      <c r="G24" s="10" t="s">
        <v>15</v>
      </c>
      <c r="I24" s="10" t="s">
        <v>15</v>
      </c>
      <c r="K24" s="10" t="s">
        <v>15</v>
      </c>
      <c r="M24" s="10" t="s">
        <v>15</v>
      </c>
      <c r="O24" s="10" t="s">
        <v>15</v>
      </c>
      <c r="Q24" s="10" t="s">
        <v>15</v>
      </c>
      <c r="S24" s="2">
        <v>46.8</v>
      </c>
      <c r="U24" s="2">
        <v>83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K24" s="2"/>
      <c r="BL24" s="2"/>
      <c r="BM24" s="2"/>
      <c r="BO24" s="3"/>
      <c r="BP24" s="3"/>
      <c r="BQ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</row>
    <row r="25" spans="1:81" ht="15">
      <c r="A25" t="s">
        <v>16</v>
      </c>
      <c r="C25" s="10" t="s">
        <v>15</v>
      </c>
      <c r="D25" s="10"/>
      <c r="E25" s="10" t="s">
        <v>15</v>
      </c>
      <c r="F25" s="10"/>
      <c r="G25" s="10" t="s">
        <v>15</v>
      </c>
      <c r="I25" s="10" t="s">
        <v>15</v>
      </c>
      <c r="K25" s="10" t="s">
        <v>15</v>
      </c>
      <c r="M25" s="10" t="s">
        <v>15</v>
      </c>
      <c r="O25" s="2">
        <v>33.4</v>
      </c>
      <c r="Q25" s="2">
        <v>104.5</v>
      </c>
      <c r="S25" s="2">
        <v>127.5</v>
      </c>
      <c r="U25" s="2">
        <v>143.5</v>
      </c>
      <c r="V25" s="2"/>
      <c r="W25" s="2"/>
      <c r="X25" s="2"/>
      <c r="Y25" s="2"/>
      <c r="Z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K25" s="2"/>
      <c r="BL25" s="2"/>
      <c r="BM25" s="2"/>
      <c r="BO25" s="3"/>
      <c r="BP25" s="3"/>
      <c r="BQ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</row>
    <row r="26" spans="1:81" ht="15">
      <c r="A26" t="s">
        <v>17</v>
      </c>
      <c r="C26" s="11">
        <v>9.5</v>
      </c>
      <c r="D26" s="2"/>
      <c r="E26" s="11">
        <v>50.2</v>
      </c>
      <c r="F26" s="2"/>
      <c r="G26" s="11">
        <v>71</v>
      </c>
      <c r="H26" s="2"/>
      <c r="I26" s="11">
        <v>89.1</v>
      </c>
      <c r="J26" s="2"/>
      <c r="K26" s="11">
        <v>113.7</v>
      </c>
      <c r="L26" s="2"/>
      <c r="M26" s="11">
        <v>119.5</v>
      </c>
      <c r="N26" s="2"/>
      <c r="O26" s="11">
        <v>166.6</v>
      </c>
      <c r="Q26" s="11">
        <v>214.3</v>
      </c>
      <c r="S26" s="11">
        <v>221.6</v>
      </c>
      <c r="U26" s="11">
        <v>223.7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K26" s="2"/>
      <c r="BL26" s="2"/>
      <c r="BM26" s="2"/>
      <c r="BO26" s="3"/>
      <c r="BP26" s="3"/>
      <c r="BQ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</row>
    <row r="28" spans="1:83" ht="15.75">
      <c r="A28" s="24" t="s">
        <v>22</v>
      </c>
      <c r="C28" s="6">
        <f>SUM(C24:C26)</f>
        <v>9.5</v>
      </c>
      <c r="D28" s="6"/>
      <c r="E28" s="6">
        <f>SUM(E24:E26)</f>
        <v>50.2</v>
      </c>
      <c r="F28" s="6"/>
      <c r="G28" s="6">
        <f>SUM(G24:G26)</f>
        <v>71</v>
      </c>
      <c r="H28" s="6"/>
      <c r="I28" s="6">
        <f>SUM(I24:I26)</f>
        <v>89.1</v>
      </c>
      <c r="J28" s="6"/>
      <c r="K28" s="6">
        <f>SUM(K24:K26)</f>
        <v>113.7</v>
      </c>
      <c r="L28" s="6"/>
      <c r="M28" s="6">
        <f>SUM(M24:M26)</f>
        <v>119.5</v>
      </c>
      <c r="N28" s="6"/>
      <c r="O28" s="6">
        <f>SUM(O24:O26)</f>
        <v>200</v>
      </c>
      <c r="P28" s="6"/>
      <c r="Q28" s="6">
        <f>SUM(Q24:Q26)</f>
        <v>318.8</v>
      </c>
      <c r="R28" s="6"/>
      <c r="S28" s="6">
        <f>SUM(S24:S26)</f>
        <v>395.9</v>
      </c>
      <c r="T28" s="6"/>
      <c r="U28" s="6">
        <f>SUM(U24:U26)</f>
        <v>450.2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K28" s="6"/>
      <c r="BL28" s="6"/>
      <c r="BM28" s="6"/>
      <c r="BO28" s="6"/>
      <c r="BP28" s="6"/>
      <c r="BQ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E28" s="8"/>
    </row>
    <row r="29" ht="15">
      <c r="BI29" s="6"/>
    </row>
    <row r="30" spans="3:65" ht="15">
      <c r="C30" s="5"/>
      <c r="D30" s="5"/>
      <c r="E30" s="5"/>
      <c r="F30" s="5"/>
      <c r="G30" s="5"/>
      <c r="H30" s="5"/>
      <c r="I30" s="5"/>
      <c r="J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6"/>
      <c r="BM30" s="5"/>
    </row>
    <row r="31" spans="1:83" ht="15">
      <c r="A31" s="23" t="s">
        <v>36</v>
      </c>
      <c r="CE31" s="7"/>
    </row>
    <row r="33" spans="1:21" ht="15">
      <c r="A33" t="s">
        <v>14</v>
      </c>
      <c r="C33" s="10" t="s">
        <v>15</v>
      </c>
      <c r="D33" s="10"/>
      <c r="E33" s="10" t="s">
        <v>15</v>
      </c>
      <c r="F33" s="10"/>
      <c r="G33" s="10" t="s">
        <v>15</v>
      </c>
      <c r="I33" s="10" t="s">
        <v>15</v>
      </c>
      <c r="K33" s="10" t="s">
        <v>15</v>
      </c>
      <c r="M33" s="10" t="s">
        <v>15</v>
      </c>
      <c r="O33" s="10" t="s">
        <v>15</v>
      </c>
      <c r="Q33" s="10" t="s">
        <v>15</v>
      </c>
      <c r="S33">
        <v>123165</v>
      </c>
      <c r="U33">
        <v>202055</v>
      </c>
    </row>
    <row r="34" spans="1:21" ht="15">
      <c r="A34" t="s">
        <v>16</v>
      </c>
      <c r="C34" s="10" t="s">
        <v>15</v>
      </c>
      <c r="D34" s="10"/>
      <c r="E34" s="10" t="s">
        <v>15</v>
      </c>
      <c r="F34" s="10"/>
      <c r="G34" s="10" t="s">
        <v>15</v>
      </c>
      <c r="I34" s="10" t="s">
        <v>15</v>
      </c>
      <c r="K34" s="10" t="s">
        <v>15</v>
      </c>
      <c r="M34" s="10" t="s">
        <v>15</v>
      </c>
      <c r="O34">
        <v>115000</v>
      </c>
      <c r="Q34">
        <v>275000</v>
      </c>
      <c r="S34">
        <v>300000</v>
      </c>
      <c r="U34">
        <v>352436</v>
      </c>
    </row>
    <row r="35" spans="1:21" ht="15">
      <c r="A35" t="s">
        <v>17</v>
      </c>
      <c r="C35" s="13">
        <v>24831</v>
      </c>
      <c r="E35" s="13">
        <v>115450</v>
      </c>
      <c r="G35" s="13">
        <v>151068</v>
      </c>
      <c r="I35" s="13">
        <v>186465</v>
      </c>
      <c r="K35" s="13">
        <v>216930</v>
      </c>
      <c r="M35" s="13">
        <v>246840</v>
      </c>
      <c r="O35" s="13">
        <v>319974</v>
      </c>
      <c r="Q35" s="13">
        <v>377722</v>
      </c>
      <c r="S35" s="13">
        <v>395000</v>
      </c>
      <c r="U35" s="13">
        <v>429000</v>
      </c>
    </row>
    <row r="36" ht="15">
      <c r="I36" s="10"/>
    </row>
    <row r="37" spans="1:83" ht="15.75">
      <c r="A37" s="24" t="s">
        <v>22</v>
      </c>
      <c r="C37">
        <f>SUM(C33:C35)</f>
        <v>24831</v>
      </c>
      <c r="E37">
        <f>SUM(E33:E35)</f>
        <v>115450</v>
      </c>
      <c r="G37">
        <f>SUM(G33:G35)</f>
        <v>151068</v>
      </c>
      <c r="I37">
        <f>SUM(I33:I35)</f>
        <v>186465</v>
      </c>
      <c r="K37">
        <f>SUM(K33:K35)</f>
        <v>216930</v>
      </c>
      <c r="M37">
        <f>SUM(M33:M35)</f>
        <v>246840</v>
      </c>
      <c r="O37">
        <f>SUM(O33:O35)</f>
        <v>434974</v>
      </c>
      <c r="Q37">
        <f>SUM(Q33:Q35)</f>
        <v>652722</v>
      </c>
      <c r="S37">
        <f>SUM(S33:S35)</f>
        <v>818165</v>
      </c>
      <c r="U37">
        <f>SUM(U33:U35)</f>
        <v>983491</v>
      </c>
      <c r="CE37" s="8"/>
    </row>
    <row r="40" spans="1:83" ht="15">
      <c r="A40" s="23" t="s">
        <v>37</v>
      </c>
      <c r="CE40" s="7"/>
    </row>
    <row r="42" spans="1:82" ht="15">
      <c r="A42" t="s">
        <v>14</v>
      </c>
      <c r="C42" s="16" t="s">
        <v>15</v>
      </c>
      <c r="D42" s="16"/>
      <c r="E42" s="16" t="s">
        <v>15</v>
      </c>
      <c r="F42" s="16"/>
      <c r="G42" s="16" t="s">
        <v>15</v>
      </c>
      <c r="H42" s="5"/>
      <c r="I42" s="16" t="s">
        <v>15</v>
      </c>
      <c r="J42" s="16"/>
      <c r="K42" s="16" t="s">
        <v>15</v>
      </c>
      <c r="L42" s="16"/>
      <c r="M42" s="16" t="s">
        <v>15</v>
      </c>
      <c r="N42" s="5"/>
      <c r="O42" s="16" t="s">
        <v>15</v>
      </c>
      <c r="P42" s="5"/>
      <c r="Q42" s="16" t="s">
        <v>15</v>
      </c>
      <c r="R42" s="5"/>
      <c r="S42" s="5">
        <f>S24*$A$46/S33</f>
        <v>379.9780781877969</v>
      </c>
      <c r="T42" s="5"/>
      <c r="U42" s="5">
        <f>U24*$A$46/U33</f>
        <v>410.77924327534583</v>
      </c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</row>
    <row r="43" spans="1:21" ht="15">
      <c r="A43" t="s">
        <v>16</v>
      </c>
      <c r="C43" s="10" t="s">
        <v>15</v>
      </c>
      <c r="D43" s="10"/>
      <c r="E43" s="10" t="s">
        <v>15</v>
      </c>
      <c r="F43" s="10"/>
      <c r="G43" s="10" t="s">
        <v>15</v>
      </c>
      <c r="I43" s="10" t="s">
        <v>15</v>
      </c>
      <c r="J43" s="10"/>
      <c r="K43" s="10" t="s">
        <v>15</v>
      </c>
      <c r="L43" s="10"/>
      <c r="M43" s="10" t="s">
        <v>15</v>
      </c>
      <c r="O43">
        <f>O25*$A$46/O34</f>
        <v>290.4347826086956</v>
      </c>
      <c r="Q43">
        <f>Q25*$A$46/Q34</f>
        <v>380</v>
      </c>
      <c r="S43">
        <f>S25*$A$46/S34</f>
        <v>425</v>
      </c>
      <c r="U43">
        <f>U25*$A$46/U34</f>
        <v>407.1661237785016</v>
      </c>
    </row>
    <row r="44" spans="1:21" ht="15">
      <c r="A44" t="s">
        <v>17</v>
      </c>
      <c r="C44">
        <f>C26*$A$46/C35</f>
        <v>382.5862832749386</v>
      </c>
      <c r="E44">
        <f>E26*$A$46/E35</f>
        <v>434.8202685145084</v>
      </c>
      <c r="G44">
        <f>G26*$A$46/G35</f>
        <v>469.98702571027616</v>
      </c>
      <c r="I44">
        <f>I26*$A$46/I35</f>
        <v>477.83766390475427</v>
      </c>
      <c r="K44">
        <f>K26*$A$46/K35</f>
        <v>524.1322085465357</v>
      </c>
      <c r="M44">
        <f>M26*$A$46/M35</f>
        <v>484.1192675417274</v>
      </c>
      <c r="O44">
        <f>O26*$A$46/O35</f>
        <v>520.6673042184677</v>
      </c>
      <c r="Q44">
        <f>Q26*$A$46/Q35</f>
        <v>567.3484732157513</v>
      </c>
      <c r="S44">
        <f>S26*$A$46/S35</f>
        <v>561.0126582278481</v>
      </c>
      <c r="U44">
        <f>U26*$A$46/U35</f>
        <v>521.4452214452215</v>
      </c>
    </row>
    <row r="46" ht="15">
      <c r="A46" s="4">
        <v>1000000</v>
      </c>
    </row>
    <row r="48" ht="15">
      <c r="A48" t="s">
        <v>38</v>
      </c>
    </row>
    <row r="52" spans="1:21" ht="18">
      <c r="A52" s="17" t="s">
        <v>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5.75">
      <c r="A53" s="20" t="s">
        <v>39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6" ht="15.75">
      <c r="A56" s="18" t="s">
        <v>2</v>
      </c>
    </row>
    <row r="57" spans="1:25" ht="15.75">
      <c r="A57" s="10" t="s">
        <v>3</v>
      </c>
      <c r="C57" s="18" t="s">
        <v>40</v>
      </c>
      <c r="D57" s="9"/>
      <c r="E57" s="18" t="s">
        <v>41</v>
      </c>
      <c r="F57" s="9"/>
      <c r="G57" s="18" t="s">
        <v>42</v>
      </c>
      <c r="H57" s="9"/>
      <c r="I57" s="18" t="s">
        <v>43</v>
      </c>
      <c r="J57" s="9"/>
      <c r="K57" s="18" t="s">
        <v>44</v>
      </c>
      <c r="L57" s="9"/>
      <c r="M57" s="18" t="s">
        <v>45</v>
      </c>
      <c r="N57" s="9"/>
      <c r="O57" s="18" t="s">
        <v>46</v>
      </c>
      <c r="P57" s="9"/>
      <c r="Q57" s="18" t="s">
        <v>47</v>
      </c>
      <c r="R57" s="9"/>
      <c r="S57" s="18" t="s">
        <v>48</v>
      </c>
      <c r="T57" s="9"/>
      <c r="U57" s="18" t="s">
        <v>49</v>
      </c>
      <c r="V57" s="9"/>
      <c r="W57" s="9"/>
      <c r="X57" s="9"/>
      <c r="Y57" s="9"/>
    </row>
    <row r="59" spans="1:21" ht="15">
      <c r="A59" t="s">
        <v>14</v>
      </c>
      <c r="C59">
        <v>124600</v>
      </c>
      <c r="E59">
        <v>164600</v>
      </c>
      <c r="G59">
        <v>167700</v>
      </c>
      <c r="I59">
        <v>220300</v>
      </c>
      <c r="K59">
        <v>210300</v>
      </c>
      <c r="M59">
        <v>210300</v>
      </c>
      <c r="O59">
        <v>240300</v>
      </c>
      <c r="Q59">
        <v>240093</v>
      </c>
      <c r="S59">
        <v>250093</v>
      </c>
      <c r="U59">
        <v>270000</v>
      </c>
    </row>
    <row r="60" spans="1:21" ht="15">
      <c r="A60" t="s">
        <v>16</v>
      </c>
      <c r="C60">
        <v>139900</v>
      </c>
      <c r="E60">
        <v>152460</v>
      </c>
      <c r="G60">
        <v>158400</v>
      </c>
      <c r="I60">
        <v>426600</v>
      </c>
      <c r="K60">
        <v>270200</v>
      </c>
      <c r="M60">
        <v>270200</v>
      </c>
      <c r="O60">
        <v>420000</v>
      </c>
      <c r="Q60">
        <v>390000</v>
      </c>
      <c r="S60">
        <v>390000</v>
      </c>
      <c r="U60">
        <v>435000</v>
      </c>
    </row>
    <row r="61" ht="15">
      <c r="A61" t="s">
        <v>17</v>
      </c>
    </row>
    <row r="62" spans="1:21" ht="15">
      <c r="A62" t="s">
        <v>18</v>
      </c>
      <c r="C62">
        <v>190000</v>
      </c>
      <c r="E62">
        <v>188785</v>
      </c>
      <c r="G62">
        <v>236500</v>
      </c>
      <c r="I62">
        <v>309600</v>
      </c>
      <c r="K62">
        <v>286000</v>
      </c>
      <c r="M62">
        <v>286000</v>
      </c>
      <c r="O62">
        <v>321000</v>
      </c>
      <c r="Q62">
        <v>321000</v>
      </c>
      <c r="S62">
        <v>310500</v>
      </c>
      <c r="U62">
        <v>310500</v>
      </c>
    </row>
    <row r="63" spans="1:21" ht="15">
      <c r="A63" t="s">
        <v>19</v>
      </c>
      <c r="C63">
        <v>1400</v>
      </c>
      <c r="E63">
        <v>4900</v>
      </c>
      <c r="G63">
        <v>4500</v>
      </c>
      <c r="I63">
        <v>5000</v>
      </c>
      <c r="K63">
        <v>5000</v>
      </c>
      <c r="M63">
        <v>10000</v>
      </c>
      <c r="O63">
        <v>6440</v>
      </c>
      <c r="Q63">
        <v>8960</v>
      </c>
      <c r="S63">
        <v>11920</v>
      </c>
      <c r="U63">
        <v>15160</v>
      </c>
    </row>
    <row r="64" spans="1:25" ht="15">
      <c r="A64" t="s">
        <v>21</v>
      </c>
      <c r="C64" s="13">
        <v>2000</v>
      </c>
      <c r="E64" s="13">
        <v>1775</v>
      </c>
      <c r="G64" s="13">
        <v>2000</v>
      </c>
      <c r="I64" s="13">
        <v>2000</v>
      </c>
      <c r="K64" s="13">
        <v>1970</v>
      </c>
      <c r="M64" s="13">
        <v>2000</v>
      </c>
      <c r="O64" s="13">
        <v>2000</v>
      </c>
      <c r="Q64" s="13">
        <v>2000</v>
      </c>
      <c r="S64" s="13">
        <v>800</v>
      </c>
      <c r="U64" s="15" t="s">
        <v>15</v>
      </c>
      <c r="W64" s="10"/>
      <c r="Y64" s="10"/>
    </row>
    <row r="66" spans="1:25" ht="15.75">
      <c r="A66" s="24" t="s">
        <v>22</v>
      </c>
      <c r="C66" s="5">
        <f>SUM(C59:C64)</f>
        <v>457900</v>
      </c>
      <c r="D66" s="5"/>
      <c r="E66" s="5">
        <f>SUM(E59:E64)</f>
        <v>512520</v>
      </c>
      <c r="F66" s="5"/>
      <c r="G66" s="5">
        <f>SUM(G59:G64)</f>
        <v>569100</v>
      </c>
      <c r="H66" s="5"/>
      <c r="I66" s="5">
        <f>SUM(I59:I64)</f>
        <v>963500</v>
      </c>
      <c r="J66" s="5"/>
      <c r="K66" s="5">
        <f>SUM(K59:K64)</f>
        <v>773470</v>
      </c>
      <c r="L66" s="5"/>
      <c r="M66" s="5">
        <f>SUM(M59:M64)</f>
        <v>778500</v>
      </c>
      <c r="N66" s="5"/>
      <c r="O66" s="5">
        <f>SUM(O59:O64)</f>
        <v>989740</v>
      </c>
      <c r="P66" s="5"/>
      <c r="Q66" s="5">
        <f>SUM(Q59:Q64)</f>
        <v>962053</v>
      </c>
      <c r="R66" s="5"/>
      <c r="S66" s="5">
        <f>SUM(S59:S64)</f>
        <v>963313</v>
      </c>
      <c r="T66" s="5"/>
      <c r="U66" s="5">
        <f>SUM(U59:U64)</f>
        <v>1030660</v>
      </c>
      <c r="V66" s="5"/>
      <c r="W66" s="5"/>
      <c r="X66" s="5"/>
      <c r="Y66" s="5"/>
    </row>
    <row r="71" spans="1:25" ht="15.75">
      <c r="A71" s="18" t="s">
        <v>23</v>
      </c>
      <c r="C71" s="18" t="s">
        <v>50</v>
      </c>
      <c r="D71" s="9"/>
      <c r="E71" s="18" t="s">
        <v>51</v>
      </c>
      <c r="F71" s="9"/>
      <c r="G71" s="18" t="s">
        <v>52</v>
      </c>
      <c r="H71" s="9"/>
      <c r="I71" s="18" t="s">
        <v>53</v>
      </c>
      <c r="J71" s="9"/>
      <c r="K71" s="18" t="s">
        <v>54</v>
      </c>
      <c r="L71" s="9"/>
      <c r="M71" s="18" t="s">
        <v>55</v>
      </c>
      <c r="N71" s="9"/>
      <c r="O71" s="18" t="s">
        <v>56</v>
      </c>
      <c r="P71" s="9"/>
      <c r="Q71" s="18" t="s">
        <v>57</v>
      </c>
      <c r="R71" s="9"/>
      <c r="S71" s="18" t="s">
        <v>58</v>
      </c>
      <c r="T71" s="9"/>
      <c r="U71" s="18" t="s">
        <v>59</v>
      </c>
      <c r="V71" s="9"/>
      <c r="W71" s="9"/>
      <c r="X71" s="9"/>
      <c r="Y71" s="9"/>
    </row>
    <row r="73" ht="15">
      <c r="A73" s="23" t="s">
        <v>34</v>
      </c>
    </row>
    <row r="74" ht="15">
      <c r="A74" s="10" t="s">
        <v>35</v>
      </c>
    </row>
    <row r="76" spans="1:25" ht="15">
      <c r="A76" t="s">
        <v>14</v>
      </c>
      <c r="C76" s="2">
        <v>113.3</v>
      </c>
      <c r="D76" s="2"/>
      <c r="E76" s="2">
        <v>133.6</v>
      </c>
      <c r="F76" s="2"/>
      <c r="G76" s="2">
        <v>153.2</v>
      </c>
      <c r="H76" s="2"/>
      <c r="I76" s="2">
        <v>173.5</v>
      </c>
      <c r="J76" s="2"/>
      <c r="K76" s="2">
        <v>189</v>
      </c>
      <c r="L76" s="2"/>
      <c r="M76" s="2">
        <v>200</v>
      </c>
      <c r="N76" s="2"/>
      <c r="O76" s="2">
        <v>201</v>
      </c>
      <c r="P76" s="2"/>
      <c r="Q76" s="2">
        <v>243.8</v>
      </c>
      <c r="R76" s="2"/>
      <c r="S76" s="2">
        <v>243.5</v>
      </c>
      <c r="T76" s="2"/>
      <c r="U76" s="2">
        <v>267.9</v>
      </c>
      <c r="V76" s="2"/>
      <c r="W76" s="2"/>
      <c r="X76" s="2"/>
      <c r="Y76" s="2"/>
    </row>
    <row r="77" spans="1:25" ht="15">
      <c r="A77" t="s">
        <v>16</v>
      </c>
      <c r="C77" s="2">
        <v>173.5</v>
      </c>
      <c r="D77" s="2"/>
      <c r="E77" s="2">
        <v>200.3</v>
      </c>
      <c r="F77" s="2"/>
      <c r="H77" t="s">
        <v>60</v>
      </c>
      <c r="I77" s="2">
        <v>318.7</v>
      </c>
      <c r="J77" s="2"/>
      <c r="K77" s="2">
        <v>296</v>
      </c>
      <c r="L77" s="2"/>
      <c r="M77" s="2">
        <v>295</v>
      </c>
      <c r="N77" s="2"/>
      <c r="O77" s="2">
        <v>295</v>
      </c>
      <c r="P77" s="2"/>
      <c r="Q77" s="2">
        <v>436.1</v>
      </c>
      <c r="R77" s="2"/>
      <c r="S77" s="2">
        <v>469.1</v>
      </c>
      <c r="T77" s="2"/>
      <c r="U77" s="2">
        <v>488.5</v>
      </c>
      <c r="V77" s="2"/>
      <c r="W77" s="2"/>
      <c r="X77" s="2"/>
      <c r="Y77" s="2"/>
    </row>
    <row r="78" spans="1:25" ht="15">
      <c r="A78" t="s">
        <v>17</v>
      </c>
      <c r="C78" s="11">
        <v>240.8</v>
      </c>
      <c r="D78" s="2"/>
      <c r="E78" s="11">
        <v>240.5</v>
      </c>
      <c r="F78" s="2"/>
      <c r="G78" s="11">
        <v>312</v>
      </c>
      <c r="H78" s="2"/>
      <c r="I78" s="11">
        <v>397.7</v>
      </c>
      <c r="J78" s="2"/>
      <c r="K78" s="11">
        <v>433</v>
      </c>
      <c r="L78" s="2"/>
      <c r="M78" s="11">
        <v>440</v>
      </c>
      <c r="N78" s="2"/>
      <c r="O78" s="11">
        <v>460</v>
      </c>
      <c r="P78" s="2"/>
      <c r="Q78" s="11">
        <v>559.5</v>
      </c>
      <c r="R78" s="2"/>
      <c r="S78" s="11">
        <v>614.9</v>
      </c>
      <c r="T78" s="2"/>
      <c r="U78" s="11">
        <v>640.4</v>
      </c>
      <c r="V78" s="2"/>
      <c r="W78" s="2"/>
      <c r="X78" s="2"/>
      <c r="Y78" s="2"/>
    </row>
    <row r="80" spans="1:25" ht="15.75">
      <c r="A80" s="24" t="s">
        <v>22</v>
      </c>
      <c r="C80" s="6">
        <f>SUM(C76:C78)</f>
        <v>527.6</v>
      </c>
      <c r="D80" s="6"/>
      <c r="E80" s="6">
        <f>SUM(E76:E78)</f>
        <v>574.4</v>
      </c>
      <c r="F80" s="6"/>
      <c r="G80" s="6">
        <f>SUM(G76:G78)</f>
        <v>465.2</v>
      </c>
      <c r="H80" s="6"/>
      <c r="I80" s="6">
        <f>SUM(I76:I78)</f>
        <v>889.9</v>
      </c>
      <c r="J80" s="6"/>
      <c r="K80" s="6">
        <f>SUM(K76:K78)</f>
        <v>918</v>
      </c>
      <c r="L80" s="6"/>
      <c r="M80" s="6">
        <f>SUM(M76:M78)</f>
        <v>935</v>
      </c>
      <c r="N80" s="6"/>
      <c r="O80" s="6">
        <f>SUM(O76:O78)</f>
        <v>956</v>
      </c>
      <c r="P80" s="6"/>
      <c r="Q80" s="6">
        <f>SUM(Q76:Q78)</f>
        <v>1239.4</v>
      </c>
      <c r="R80" s="6"/>
      <c r="S80" s="6">
        <f>SUM(S76:S78)</f>
        <v>1327.5</v>
      </c>
      <c r="T80" s="6"/>
      <c r="U80" s="6">
        <f>SUM(U76:U78)</f>
        <v>1396.8</v>
      </c>
      <c r="V80" s="6"/>
      <c r="W80" s="6"/>
      <c r="X80" s="6"/>
      <c r="Y80" s="6"/>
    </row>
    <row r="82" spans="3:25" ht="1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ht="15">
      <c r="A83" s="23" t="s">
        <v>36</v>
      </c>
    </row>
    <row r="85" spans="1:21" ht="15">
      <c r="A85" t="s">
        <v>14</v>
      </c>
      <c r="C85">
        <v>258175</v>
      </c>
      <c r="E85">
        <v>253421</v>
      </c>
      <c r="G85">
        <v>297335</v>
      </c>
      <c r="I85">
        <v>320369</v>
      </c>
      <c r="K85">
        <v>331000</v>
      </c>
      <c r="M85">
        <v>395000</v>
      </c>
      <c r="O85">
        <v>390000</v>
      </c>
      <c r="Q85">
        <v>449231</v>
      </c>
      <c r="S85">
        <v>499034</v>
      </c>
      <c r="U85">
        <v>510448</v>
      </c>
    </row>
    <row r="86" spans="1:21" ht="15">
      <c r="A86" t="s">
        <v>16</v>
      </c>
      <c r="C86">
        <v>385000</v>
      </c>
      <c r="E86">
        <v>425000</v>
      </c>
      <c r="H86" t="s">
        <v>60</v>
      </c>
      <c r="I86">
        <v>600000</v>
      </c>
      <c r="K86">
        <v>556000</v>
      </c>
      <c r="M86">
        <v>570000</v>
      </c>
      <c r="O86">
        <v>570000</v>
      </c>
      <c r="Q86">
        <v>696661</v>
      </c>
      <c r="S86">
        <v>845275</v>
      </c>
      <c r="U86">
        <v>852475</v>
      </c>
    </row>
    <row r="87" spans="1:21" ht="15">
      <c r="A87" t="s">
        <v>17</v>
      </c>
      <c r="C87" s="13">
        <v>455998</v>
      </c>
      <c r="E87" s="13">
        <v>452144</v>
      </c>
      <c r="G87" s="13">
        <v>547307</v>
      </c>
      <c r="I87" s="13">
        <v>645696</v>
      </c>
      <c r="K87" s="13">
        <v>655000</v>
      </c>
      <c r="M87" s="13">
        <v>680000</v>
      </c>
      <c r="O87" s="13">
        <v>690000</v>
      </c>
      <c r="Q87" s="13">
        <v>764591</v>
      </c>
      <c r="S87" s="13">
        <v>795134</v>
      </c>
      <c r="U87" s="13">
        <v>808616</v>
      </c>
    </row>
    <row r="89" spans="1:21" ht="15.75">
      <c r="A89" s="24" t="s">
        <v>22</v>
      </c>
      <c r="C89">
        <f>SUM(C85:C87)</f>
        <v>1099173</v>
      </c>
      <c r="E89">
        <f>SUM(E85:E87)</f>
        <v>1130565</v>
      </c>
      <c r="G89">
        <f>SUM(G85:G87)</f>
        <v>844642</v>
      </c>
      <c r="I89">
        <f>SUM(I85:I87)</f>
        <v>1566065</v>
      </c>
      <c r="K89">
        <f>SUM(K85:K87)</f>
        <v>1542000</v>
      </c>
      <c r="M89">
        <f>SUM(M85:M87)</f>
        <v>1645000</v>
      </c>
      <c r="O89">
        <f>SUM(O85:O87)</f>
        <v>1650000</v>
      </c>
      <c r="Q89">
        <f>SUM(Q85:Q87)</f>
        <v>1910483</v>
      </c>
      <c r="S89">
        <f>SUM(S85:S87)</f>
        <v>2139443</v>
      </c>
      <c r="U89">
        <f>SUM(U85:U87)</f>
        <v>2171539</v>
      </c>
    </row>
    <row r="92" ht="15">
      <c r="A92" s="23" t="s">
        <v>37</v>
      </c>
    </row>
    <row r="94" spans="1:25" ht="15">
      <c r="A94" t="s">
        <v>14</v>
      </c>
      <c r="C94" s="5">
        <f>C76*$A$46/C85</f>
        <v>438.8496175075046</v>
      </c>
      <c r="D94" s="5"/>
      <c r="E94" s="5">
        <f>E76*$A$46/E85</f>
        <v>527.1859869545144</v>
      </c>
      <c r="F94" s="5"/>
      <c r="G94" s="5">
        <f>G76*$A$46/G85</f>
        <v>515.243748633696</v>
      </c>
      <c r="H94" s="5"/>
      <c r="I94" s="5">
        <f>I76*$A$46/I85</f>
        <v>541.5630101539163</v>
      </c>
      <c r="J94" s="5"/>
      <c r="K94" s="5">
        <f>K76*$A$46/K85</f>
        <v>570.9969788519637</v>
      </c>
      <c r="L94" s="5"/>
      <c r="M94" s="5">
        <f>M76*$A$46/M85</f>
        <v>506.32911392405066</v>
      </c>
      <c r="N94" s="5"/>
      <c r="O94" s="5">
        <f>O76*$A$46/O85</f>
        <v>515.3846153846154</v>
      </c>
      <c r="P94" s="5"/>
      <c r="Q94" s="5">
        <f>Q76*$A$46/Q85</f>
        <v>542.7052006651367</v>
      </c>
      <c r="R94" s="5"/>
      <c r="S94" s="5">
        <f>S76*$A$46/S85</f>
        <v>487.94270530665244</v>
      </c>
      <c r="T94" s="5"/>
      <c r="U94" s="5">
        <f>U76*$A$46/U85</f>
        <v>524.8330877973858</v>
      </c>
      <c r="V94" s="5"/>
      <c r="W94" s="5"/>
      <c r="X94" s="5"/>
      <c r="Y94" s="5"/>
    </row>
    <row r="95" spans="1:21" ht="15">
      <c r="A95" t="s">
        <v>16</v>
      </c>
      <c r="C95">
        <f>C77*$A$46/C86</f>
        <v>450.64935064935065</v>
      </c>
      <c r="E95">
        <f>E77*$A$46/E86</f>
        <v>471.29411764705884</v>
      </c>
      <c r="H95" s="10" t="s">
        <v>60</v>
      </c>
      <c r="I95">
        <f>I77*$A$46/I86</f>
        <v>531.1666666666666</v>
      </c>
      <c r="K95">
        <f>K77*$A$46/K86</f>
        <v>532.3741007194244</v>
      </c>
      <c r="M95">
        <f>M77*$A$46/M86</f>
        <v>517.5438596491229</v>
      </c>
      <c r="O95">
        <f>O77*$A$46/O86</f>
        <v>517.5438596491229</v>
      </c>
      <c r="Q95">
        <f>Q77*$A$46/Q86</f>
        <v>625.98595299579</v>
      </c>
      <c r="S95">
        <f>S77*$A$46/S86</f>
        <v>554.9673183283546</v>
      </c>
      <c r="U95">
        <f>U77*$A$46/U86</f>
        <v>573.0373324730931</v>
      </c>
    </row>
    <row r="96" spans="1:21" ht="15">
      <c r="A96" t="s">
        <v>17</v>
      </c>
      <c r="C96">
        <f>C78*$A$46/C87</f>
        <v>528.0724915460155</v>
      </c>
      <c r="E96">
        <f>E78*$A$46/E87</f>
        <v>531.9101879047383</v>
      </c>
      <c r="G96">
        <f>G78*$A$46/G87</f>
        <v>570.0639677548432</v>
      </c>
      <c r="I96">
        <f>I78*$A$46/I87</f>
        <v>615.9245217563683</v>
      </c>
      <c r="K96">
        <f>K78*$A$46/K87</f>
        <v>661.0687022900763</v>
      </c>
      <c r="M96">
        <f>M78*$A$46/M87</f>
        <v>647.0588235294117</v>
      </c>
      <c r="O96">
        <f>O78*$A$46/O87</f>
        <v>666.6666666666666</v>
      </c>
      <c r="Q96">
        <f>Q78*$A$46/Q87</f>
        <v>731.763779589349</v>
      </c>
      <c r="S96">
        <f>S78*$A$46/S87</f>
        <v>773.3287722572547</v>
      </c>
      <c r="U96">
        <f>U78*$A$46/U87</f>
        <v>791.9704779524521</v>
      </c>
    </row>
    <row r="98" ht="15">
      <c r="A98" s="4">
        <v>1000000</v>
      </c>
    </row>
    <row r="101" ht="15">
      <c r="A101" t="s">
        <v>61</v>
      </c>
    </row>
    <row r="105" spans="1:21" ht="18">
      <c r="A105" s="17" t="s">
        <v>0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1:21" ht="15.75">
      <c r="A106" s="20" t="s">
        <v>62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9" ht="15.75">
      <c r="A109" s="18" t="s">
        <v>2</v>
      </c>
    </row>
    <row r="110" spans="1:25" ht="15.75">
      <c r="A110" s="10" t="s">
        <v>3</v>
      </c>
      <c r="C110" s="18" t="s">
        <v>63</v>
      </c>
      <c r="D110" s="9"/>
      <c r="E110" s="18" t="s">
        <v>64</v>
      </c>
      <c r="F110" s="9"/>
      <c r="G110" s="18" t="s">
        <v>65</v>
      </c>
      <c r="H110" s="9"/>
      <c r="I110" s="18" t="s">
        <v>66</v>
      </c>
      <c r="J110" s="9"/>
      <c r="K110" s="18" t="s">
        <v>67</v>
      </c>
      <c r="L110" s="9"/>
      <c r="M110" s="18" t="s">
        <v>68</v>
      </c>
      <c r="N110" s="9"/>
      <c r="O110" s="18" t="s">
        <v>69</v>
      </c>
      <c r="P110" s="9"/>
      <c r="Q110" s="18" t="s">
        <v>70</v>
      </c>
      <c r="R110" s="9"/>
      <c r="S110" s="18" t="s">
        <v>71</v>
      </c>
      <c r="T110" s="9"/>
      <c r="U110" s="18" t="s">
        <v>72</v>
      </c>
      <c r="V110" s="9"/>
      <c r="W110" s="18"/>
      <c r="X110" s="9"/>
      <c r="Y110" s="18"/>
    </row>
    <row r="112" spans="1:21" ht="15">
      <c r="A112" t="s">
        <v>14</v>
      </c>
      <c r="C112">
        <v>340100</v>
      </c>
      <c r="E112">
        <v>370000</v>
      </c>
      <c r="G112">
        <v>370000</v>
      </c>
      <c r="I112">
        <v>355400</v>
      </c>
      <c r="K112">
        <v>355400</v>
      </c>
      <c r="M112">
        <v>375000</v>
      </c>
      <c r="O112">
        <v>412500</v>
      </c>
      <c r="Q112">
        <v>394762</v>
      </c>
      <c r="S112">
        <v>412500</v>
      </c>
      <c r="U112">
        <v>408415</v>
      </c>
    </row>
    <row r="113" spans="1:21" ht="15">
      <c r="A113" t="s">
        <v>16</v>
      </c>
      <c r="C113">
        <v>550000</v>
      </c>
      <c r="E113">
        <v>550000</v>
      </c>
      <c r="G113">
        <v>550000</v>
      </c>
      <c r="I113">
        <v>528000</v>
      </c>
      <c r="K113">
        <v>590000</v>
      </c>
      <c r="M113">
        <v>555000</v>
      </c>
      <c r="O113">
        <v>592500</v>
      </c>
      <c r="Q113">
        <v>567023</v>
      </c>
      <c r="S113">
        <v>592500</v>
      </c>
      <c r="U113">
        <v>588249</v>
      </c>
    </row>
    <row r="114" ht="15">
      <c r="A114" t="s">
        <v>17</v>
      </c>
    </row>
    <row r="115" spans="1:21" ht="15">
      <c r="A115" t="s">
        <v>18</v>
      </c>
      <c r="C115">
        <v>310500</v>
      </c>
      <c r="E115">
        <v>286000</v>
      </c>
      <c r="G115">
        <v>186000</v>
      </c>
      <c r="I115">
        <v>178560</v>
      </c>
      <c r="K115">
        <v>178560</v>
      </c>
      <c r="M115">
        <v>161060</v>
      </c>
      <c r="O115">
        <v>192482</v>
      </c>
      <c r="Q115">
        <v>181830</v>
      </c>
      <c r="S115">
        <v>188000</v>
      </c>
      <c r="U115">
        <v>185736</v>
      </c>
    </row>
    <row r="116" spans="1:21" ht="15">
      <c r="A116" t="s">
        <v>19</v>
      </c>
      <c r="C116">
        <v>18400</v>
      </c>
      <c r="E116">
        <v>14800</v>
      </c>
      <c r="G116">
        <v>14800</v>
      </c>
      <c r="I116">
        <v>14800</v>
      </c>
      <c r="K116">
        <v>14800</v>
      </c>
      <c r="M116">
        <v>19800</v>
      </c>
      <c r="O116">
        <v>25000</v>
      </c>
      <c r="Q116">
        <v>26796</v>
      </c>
      <c r="S116">
        <v>22000</v>
      </c>
      <c r="U116">
        <v>24892</v>
      </c>
    </row>
    <row r="117" spans="1:25" ht="15">
      <c r="A117" t="s">
        <v>21</v>
      </c>
      <c r="C117" s="15" t="s">
        <v>15</v>
      </c>
      <c r="E117" s="15" t="s">
        <v>15</v>
      </c>
      <c r="G117" s="15" t="s">
        <v>15</v>
      </c>
      <c r="I117" s="15" t="s">
        <v>15</v>
      </c>
      <c r="K117" s="15" t="s">
        <v>15</v>
      </c>
      <c r="M117" s="15" t="s">
        <v>15</v>
      </c>
      <c r="O117" s="15" t="s">
        <v>15</v>
      </c>
      <c r="Q117" s="15" t="s">
        <v>15</v>
      </c>
      <c r="S117" s="15" t="s">
        <v>15</v>
      </c>
      <c r="U117" s="15" t="s">
        <v>15</v>
      </c>
      <c r="W117" s="10"/>
      <c r="Y117" s="10"/>
    </row>
    <row r="119" spans="1:25" ht="15.75">
      <c r="A119" s="24" t="s">
        <v>22</v>
      </c>
      <c r="C119" s="5">
        <f>SUM(C112:C117)</f>
        <v>1219000</v>
      </c>
      <c r="D119" s="5"/>
      <c r="E119" s="5">
        <f>SUM(E112:E117)</f>
        <v>1220800</v>
      </c>
      <c r="F119" s="5"/>
      <c r="G119" s="5">
        <f>SUM(G112:G117)</f>
        <v>1120800</v>
      </c>
      <c r="H119" s="5"/>
      <c r="I119" s="5">
        <f>SUM(I112:I117)</f>
        <v>1076760</v>
      </c>
      <c r="J119" s="5"/>
      <c r="K119" s="5">
        <f>SUM(K112:K117)</f>
        <v>1138760</v>
      </c>
      <c r="L119" s="5"/>
      <c r="M119" s="5">
        <f>SUM(M112:M117)</f>
        <v>1110860</v>
      </c>
      <c r="N119" s="5"/>
      <c r="O119" s="5">
        <f>SUM(O112:O117)</f>
        <v>1222482</v>
      </c>
      <c r="P119" s="5"/>
      <c r="Q119" s="5">
        <f>SUM(Q112:Q117)</f>
        <v>1170411</v>
      </c>
      <c r="R119" s="5"/>
      <c r="S119" s="5">
        <f>SUM(S112:S117)</f>
        <v>1215000</v>
      </c>
      <c r="T119" s="5"/>
      <c r="U119" s="5">
        <f>SUM(U112:U117)</f>
        <v>1207292</v>
      </c>
      <c r="W119" s="5"/>
      <c r="X119" s="5"/>
      <c r="Y119" s="5"/>
    </row>
    <row r="124" spans="1:25" ht="15.75">
      <c r="A124" s="18" t="s">
        <v>23</v>
      </c>
      <c r="C124" s="18" t="s">
        <v>73</v>
      </c>
      <c r="D124" s="9"/>
      <c r="E124" s="18" t="s">
        <v>74</v>
      </c>
      <c r="F124" s="9"/>
      <c r="G124" s="18" t="s">
        <v>75</v>
      </c>
      <c r="H124" s="9"/>
      <c r="I124" s="18" t="s">
        <v>76</v>
      </c>
      <c r="J124" s="9"/>
      <c r="K124" s="18" t="s">
        <v>77</v>
      </c>
      <c r="L124" s="9"/>
      <c r="M124" s="18" t="s">
        <v>78</v>
      </c>
      <c r="N124" s="9"/>
      <c r="O124" s="18" t="s">
        <v>79</v>
      </c>
      <c r="P124" s="9"/>
      <c r="Q124" s="18" t="s">
        <v>80</v>
      </c>
      <c r="R124" s="9"/>
      <c r="S124" s="18" t="s">
        <v>81</v>
      </c>
      <c r="T124" s="9"/>
      <c r="U124" s="18" t="s">
        <v>82</v>
      </c>
      <c r="V124" s="9"/>
      <c r="W124" s="9"/>
      <c r="X124" s="9"/>
      <c r="Y124" s="18"/>
    </row>
    <row r="126" ht="15">
      <c r="A126" s="23" t="s">
        <v>34</v>
      </c>
    </row>
    <row r="127" ht="15">
      <c r="A127" s="10" t="s">
        <v>35</v>
      </c>
    </row>
    <row r="129" spans="1:25" ht="15">
      <c r="A129" t="s">
        <v>14</v>
      </c>
      <c r="C129" s="2">
        <v>336.2</v>
      </c>
      <c r="D129" s="2"/>
      <c r="E129" s="2">
        <v>367.8</v>
      </c>
      <c r="F129" s="2"/>
      <c r="G129" s="2">
        <v>361.6</v>
      </c>
      <c r="H129" s="2"/>
      <c r="I129" s="2">
        <v>342.7</v>
      </c>
      <c r="J129" s="2"/>
      <c r="K129" s="2">
        <v>361</v>
      </c>
      <c r="L129" s="2"/>
      <c r="M129" s="2">
        <v>373.6</v>
      </c>
      <c r="N129" s="2"/>
      <c r="O129" s="2">
        <v>410.1</v>
      </c>
      <c r="P129" s="2"/>
      <c r="Q129" s="2">
        <v>399.5</v>
      </c>
      <c r="R129" s="2"/>
      <c r="S129" s="2">
        <v>418.8</v>
      </c>
      <c r="T129" s="2"/>
      <c r="U129" s="2">
        <v>422.47</v>
      </c>
      <c r="W129" s="3"/>
      <c r="X129" s="3"/>
      <c r="Y129" s="3"/>
    </row>
    <row r="130" spans="1:25" ht="15">
      <c r="A130" t="s">
        <v>16</v>
      </c>
      <c r="C130" s="2">
        <v>601.5</v>
      </c>
      <c r="D130" s="2"/>
      <c r="E130" s="2">
        <v>660.2</v>
      </c>
      <c r="F130" s="2"/>
      <c r="G130" s="2">
        <v>624</v>
      </c>
      <c r="H130" s="2"/>
      <c r="I130" s="2">
        <v>614.9</v>
      </c>
      <c r="J130" s="2"/>
      <c r="K130" s="2">
        <v>683.5</v>
      </c>
      <c r="L130" s="2"/>
      <c r="M130" s="2">
        <v>645.1</v>
      </c>
      <c r="N130" s="2"/>
      <c r="O130" s="2">
        <v>656</v>
      </c>
      <c r="P130" s="2"/>
      <c r="Q130" s="2">
        <v>629.2</v>
      </c>
      <c r="R130" s="2"/>
      <c r="S130" s="2">
        <v>635.1</v>
      </c>
      <c r="T130" s="2"/>
      <c r="U130" s="2">
        <v>625.43</v>
      </c>
      <c r="W130" s="3"/>
      <c r="X130" s="3"/>
      <c r="Y130" s="3"/>
    </row>
    <row r="131" spans="1:25" ht="15">
      <c r="A131" t="s">
        <v>17</v>
      </c>
      <c r="C131" s="11">
        <v>650.8</v>
      </c>
      <c r="D131" s="2"/>
      <c r="E131" s="11">
        <v>693.5</v>
      </c>
      <c r="F131" s="2"/>
      <c r="G131" s="11">
        <v>580.2</v>
      </c>
      <c r="H131" s="2"/>
      <c r="I131" s="11">
        <v>596.8</v>
      </c>
      <c r="J131" s="2"/>
      <c r="K131" s="11">
        <v>682</v>
      </c>
      <c r="L131" s="2"/>
      <c r="M131" s="11">
        <v>677.2</v>
      </c>
      <c r="N131" s="2"/>
      <c r="O131" s="11">
        <v>703</v>
      </c>
      <c r="P131" s="2"/>
      <c r="Q131" s="11">
        <v>763.5</v>
      </c>
      <c r="R131" s="2"/>
      <c r="S131" s="11">
        <v>805.2</v>
      </c>
      <c r="T131" s="2"/>
      <c r="U131" s="11">
        <v>873.73</v>
      </c>
      <c r="W131" s="3"/>
      <c r="X131" s="3"/>
      <c r="Y131" s="3"/>
    </row>
    <row r="133" spans="1:25" ht="15.75">
      <c r="A133" s="24" t="s">
        <v>22</v>
      </c>
      <c r="C133" s="6">
        <f>SUM(C129:C131)</f>
        <v>1588.5</v>
      </c>
      <c r="D133" s="6"/>
      <c r="E133" s="6">
        <f>SUM(E129:E131)</f>
        <v>1721.5</v>
      </c>
      <c r="F133" s="6"/>
      <c r="G133" s="6">
        <f>SUM(G129:G131)</f>
        <v>1565.8000000000002</v>
      </c>
      <c r="H133" s="6"/>
      <c r="I133" s="6">
        <f>SUM(I129:I131)</f>
        <v>1554.3999999999999</v>
      </c>
      <c r="J133" s="6"/>
      <c r="K133" s="6">
        <f>SUM(K129:K131)</f>
        <v>1726.5</v>
      </c>
      <c r="L133" s="6"/>
      <c r="M133" s="6">
        <f>SUM(M129:M131)</f>
        <v>1695.9</v>
      </c>
      <c r="N133" s="6"/>
      <c r="O133" s="6">
        <f>SUM(O129:O131)</f>
        <v>1769.1</v>
      </c>
      <c r="P133" s="6"/>
      <c r="Q133" s="6">
        <f>SUM(Q129:Q131)</f>
        <v>1792.2</v>
      </c>
      <c r="R133" s="6"/>
      <c r="S133" s="6">
        <f>SUM(S129:S131)</f>
        <v>1859.1000000000001</v>
      </c>
      <c r="T133" s="6"/>
      <c r="U133" s="6">
        <f>SUM(U129:U131)</f>
        <v>1921.63</v>
      </c>
      <c r="W133" s="6"/>
      <c r="X133" s="6"/>
      <c r="Y133" s="6"/>
    </row>
    <row r="134" ht="15">
      <c r="U134" s="6"/>
    </row>
    <row r="135" spans="3:21" ht="1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6"/>
    </row>
    <row r="136" ht="15">
      <c r="A136" s="23" t="s">
        <v>36</v>
      </c>
    </row>
    <row r="138" spans="1:21" ht="15">
      <c r="A138" t="s">
        <v>14</v>
      </c>
      <c r="C138">
        <v>606024</v>
      </c>
      <c r="E138">
        <v>716522</v>
      </c>
      <c r="G138">
        <v>658893</v>
      </c>
      <c r="I138">
        <v>640650</v>
      </c>
      <c r="K138">
        <v>648582</v>
      </c>
      <c r="M138">
        <v>652014</v>
      </c>
      <c r="O138">
        <v>685961</v>
      </c>
      <c r="Q138">
        <v>631226</v>
      </c>
      <c r="S138">
        <v>635326</v>
      </c>
      <c r="U138">
        <v>678847</v>
      </c>
    </row>
    <row r="139" spans="1:21" ht="15">
      <c r="A139" t="s">
        <v>16</v>
      </c>
      <c r="C139">
        <v>925660</v>
      </c>
      <c r="E139">
        <v>819093</v>
      </c>
      <c r="G139">
        <v>739346</v>
      </c>
      <c r="I139">
        <v>720097</v>
      </c>
      <c r="K139">
        <v>771796</v>
      </c>
      <c r="M139">
        <v>735456</v>
      </c>
      <c r="O139">
        <v>728398</v>
      </c>
      <c r="Q139">
        <v>689812</v>
      </c>
      <c r="S139">
        <v>685505</v>
      </c>
      <c r="U139">
        <v>672692</v>
      </c>
    </row>
    <row r="140" spans="1:21" ht="15">
      <c r="A140" t="s">
        <v>17</v>
      </c>
      <c r="C140" s="13">
        <v>958283</v>
      </c>
      <c r="E140" s="13">
        <v>813372</v>
      </c>
      <c r="G140" s="13">
        <v>684067</v>
      </c>
      <c r="I140" s="13">
        <v>674901</v>
      </c>
      <c r="K140" s="13">
        <v>718588</v>
      </c>
      <c r="M140" s="13">
        <v>697176</v>
      </c>
      <c r="O140" s="13">
        <v>700925</v>
      </c>
      <c r="Q140" s="13">
        <v>715779</v>
      </c>
      <c r="S140" s="13">
        <v>673549</v>
      </c>
      <c r="U140" s="13">
        <v>692064</v>
      </c>
    </row>
    <row r="142" spans="1:21" ht="15.75">
      <c r="A142" s="24" t="s">
        <v>22</v>
      </c>
      <c r="C142">
        <f>SUM(C138:C140)</f>
        <v>2489967</v>
      </c>
      <c r="E142">
        <f>SUM(E138:E140)</f>
        <v>2348987</v>
      </c>
      <c r="G142">
        <f>SUM(G138:G140)</f>
        <v>2082306</v>
      </c>
      <c r="I142">
        <f>SUM(I138:I140)</f>
        <v>2035648</v>
      </c>
      <c r="K142">
        <f>SUM(K138:K140)</f>
        <v>2138966</v>
      </c>
      <c r="M142">
        <f>SUM(M138:M140)</f>
        <v>2084646</v>
      </c>
      <c r="O142">
        <f>SUM(O138:O140)</f>
        <v>2115284</v>
      </c>
      <c r="Q142">
        <f>SUM(Q138:Q140)</f>
        <v>2036817</v>
      </c>
      <c r="S142">
        <f>SUM(S138:S140)</f>
        <v>1994380</v>
      </c>
      <c r="U142">
        <f>SUM(U138:U140)</f>
        <v>2043603</v>
      </c>
    </row>
    <row r="145" ht="15">
      <c r="A145" s="23" t="s">
        <v>37</v>
      </c>
    </row>
    <row r="147" spans="1:25" ht="15">
      <c r="A147" t="s">
        <v>14</v>
      </c>
      <c r="C147" s="5">
        <f>C129*$A$46/C138</f>
        <v>554.763507715866</v>
      </c>
      <c r="D147" s="5"/>
      <c r="E147" s="5">
        <f>E129*$A$46/E138</f>
        <v>513.3129199103447</v>
      </c>
      <c r="F147" s="5"/>
      <c r="G147" s="5">
        <f>G129*$A$46/G138</f>
        <v>548.799273933704</v>
      </c>
      <c r="H147" s="5"/>
      <c r="I147" s="5">
        <f>I129*$A$46/I138</f>
        <v>534.9254663232655</v>
      </c>
      <c r="J147" s="5"/>
      <c r="K147" s="5">
        <f>K129*$A$46/K138</f>
        <v>556.5988571992439</v>
      </c>
      <c r="L147" s="5"/>
      <c r="M147" s="5">
        <f>M129*$A$46/M138</f>
        <v>572.9938314207977</v>
      </c>
      <c r="N147" s="5"/>
      <c r="O147" s="5">
        <f>O129*$A$46/O138</f>
        <v>597.847399487726</v>
      </c>
      <c r="P147" s="5"/>
      <c r="Q147" s="5">
        <f>Q129*$A$46/Q138</f>
        <v>632.895349684582</v>
      </c>
      <c r="R147" s="5"/>
      <c r="S147" s="5">
        <f>S129*$A$46/S138</f>
        <v>659.1891406931245</v>
      </c>
      <c r="T147" s="5"/>
      <c r="U147" s="5">
        <f>U129*$A$46/U138-1</f>
        <v>621.3346350503133</v>
      </c>
      <c r="V147" s="5"/>
      <c r="W147" s="5"/>
      <c r="X147" s="5"/>
      <c r="Y147" s="5"/>
    </row>
    <row r="148" spans="1:21" ht="15">
      <c r="A148" t="s">
        <v>16</v>
      </c>
      <c r="C148">
        <f>C130*$A$46/C139</f>
        <v>649.8066244625456</v>
      </c>
      <c r="E148">
        <f>E130*$A$46/E139</f>
        <v>806.0134807646995</v>
      </c>
      <c r="G148">
        <f>G130*$A$46/G139</f>
        <v>843.9891471651973</v>
      </c>
      <c r="I148">
        <f>I130*$A$46/I139</f>
        <v>853.9127367562982</v>
      </c>
      <c r="K148">
        <f>K130*$A$46/K139</f>
        <v>885.5967120845405</v>
      </c>
      <c r="M148">
        <f>M130*$A$46/M139</f>
        <v>877.1428882217291</v>
      </c>
      <c r="O148">
        <f>O130*$A$46/O139</f>
        <v>900.6065365363442</v>
      </c>
      <c r="Q148">
        <f>Q130*$A$46/Q139</f>
        <v>912.132581051069</v>
      </c>
      <c r="S148">
        <f>S130*$A$46/S139</f>
        <v>926.4702664459048</v>
      </c>
      <c r="U148">
        <f>U130*$A$46/U139+1</f>
        <v>930.7419918774119</v>
      </c>
    </row>
    <row r="149" spans="1:21" ht="15">
      <c r="A149" t="s">
        <v>17</v>
      </c>
      <c r="C149">
        <f>C131*$A$46/C140</f>
        <v>679.1313213320074</v>
      </c>
      <c r="E149">
        <f>E131*$A$46/E140</f>
        <v>852.6233998711537</v>
      </c>
      <c r="G149">
        <f>G131*$A$46/G140</f>
        <v>848.1625337868951</v>
      </c>
      <c r="I149">
        <f>I131*$A$46/I140</f>
        <v>884.2778422316754</v>
      </c>
      <c r="K149">
        <f>K131*$A$46/K140</f>
        <v>949.0834803809694</v>
      </c>
      <c r="M149">
        <f>M131*$A$46/M140</f>
        <v>971.3472638186054</v>
      </c>
      <c r="O149">
        <f>O131*$A$46/O140</f>
        <v>1002.9603737917752</v>
      </c>
      <c r="Q149">
        <f>Q131*$A$46/Q140</f>
        <v>1066.6700196569052</v>
      </c>
      <c r="S149">
        <f>S131*$A$46/S140</f>
        <v>1195.4586822933447</v>
      </c>
      <c r="U149">
        <f>U131*$A$46/U140</f>
        <v>1262.4988440375457</v>
      </c>
    </row>
    <row r="151" ht="15">
      <c r="A151" s="4">
        <v>1000000</v>
      </c>
    </row>
    <row r="154" spans="1:21" ht="18">
      <c r="A154" s="17" t="s">
        <v>0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 ht="15.75">
      <c r="A155" s="20" t="s">
        <v>83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8" ht="15.75">
      <c r="A158" s="18" t="s">
        <v>2</v>
      </c>
    </row>
    <row r="159" spans="1:21" ht="15.75">
      <c r="A159" s="10" t="s">
        <v>3</v>
      </c>
      <c r="C159" s="18" t="s">
        <v>84</v>
      </c>
      <c r="D159" s="9"/>
      <c r="E159" s="18" t="s">
        <v>85</v>
      </c>
      <c r="F159" s="9"/>
      <c r="G159" s="18" t="s">
        <v>86</v>
      </c>
      <c r="H159" s="9"/>
      <c r="I159" s="18" t="s">
        <v>87</v>
      </c>
      <c r="J159" s="9"/>
      <c r="K159" s="18" t="s">
        <v>88</v>
      </c>
      <c r="L159" s="9"/>
      <c r="M159" s="18" t="s">
        <v>89</v>
      </c>
      <c r="N159" s="18"/>
      <c r="O159" s="18" t="s">
        <v>90</v>
      </c>
      <c r="P159" s="18"/>
      <c r="Q159" s="18" t="s">
        <v>91</v>
      </c>
      <c r="R159" s="18"/>
      <c r="S159" s="25">
        <v>1997</v>
      </c>
      <c r="T159" s="18"/>
      <c r="U159" s="25">
        <v>1998</v>
      </c>
    </row>
    <row r="161" spans="1:21" ht="15">
      <c r="A161" t="s">
        <v>14</v>
      </c>
      <c r="C161">
        <v>437972</v>
      </c>
      <c r="E161">
        <v>458650</v>
      </c>
      <c r="G161">
        <v>520155</v>
      </c>
      <c r="I161">
        <v>577000</v>
      </c>
      <c r="K161">
        <v>583000</v>
      </c>
      <c r="M161">
        <v>583000</v>
      </c>
      <c r="O161">
        <v>583000</v>
      </c>
      <c r="Q161">
        <v>583000</v>
      </c>
      <c r="S161">
        <v>583400</v>
      </c>
      <c r="U161">
        <v>614000</v>
      </c>
    </row>
    <row r="162" spans="1:21" ht="15">
      <c r="A162" t="s">
        <v>16</v>
      </c>
      <c r="C162">
        <v>610097</v>
      </c>
      <c r="E162">
        <v>601765</v>
      </c>
      <c r="G162">
        <v>594689</v>
      </c>
      <c r="I162">
        <v>615000</v>
      </c>
      <c r="K162">
        <v>617000</v>
      </c>
      <c r="M162">
        <v>617000</v>
      </c>
      <c r="O162">
        <v>617000</v>
      </c>
      <c r="Q162">
        <v>617000</v>
      </c>
      <c r="S162">
        <v>830000</v>
      </c>
      <c r="U162">
        <v>830000</v>
      </c>
    </row>
    <row r="163" ht="15">
      <c r="A163" t="s">
        <v>17</v>
      </c>
    </row>
    <row r="164" spans="1:21" ht="15">
      <c r="A164" t="s">
        <v>18</v>
      </c>
      <c r="C164">
        <v>183507</v>
      </c>
      <c r="E164">
        <v>135129</v>
      </c>
      <c r="G164">
        <v>156144</v>
      </c>
      <c r="I164">
        <v>156000</v>
      </c>
      <c r="K164">
        <v>166000</v>
      </c>
      <c r="M164">
        <v>158000</v>
      </c>
      <c r="O164">
        <v>158000</v>
      </c>
      <c r="Q164">
        <v>93300</v>
      </c>
      <c r="S164">
        <v>158000</v>
      </c>
      <c r="U164">
        <v>135000</v>
      </c>
    </row>
    <row r="165" spans="1:21" ht="15">
      <c r="A165" t="s">
        <v>19</v>
      </c>
      <c r="C165">
        <v>22000</v>
      </c>
      <c r="E165">
        <v>13180</v>
      </c>
      <c r="G165">
        <v>0</v>
      </c>
      <c r="I165">
        <v>0</v>
      </c>
      <c r="K165">
        <v>15000</v>
      </c>
      <c r="M165">
        <v>15000</v>
      </c>
      <c r="O165">
        <v>18000</v>
      </c>
      <c r="Q165">
        <v>20000</v>
      </c>
      <c r="S165">
        <v>20000</v>
      </c>
      <c r="U165">
        <v>30000</v>
      </c>
    </row>
    <row r="166" spans="1:21" ht="15">
      <c r="A166" t="s">
        <v>21</v>
      </c>
      <c r="C166" s="15" t="s">
        <v>15</v>
      </c>
      <c r="E166" s="15" t="s">
        <v>15</v>
      </c>
      <c r="G166" s="15" t="s">
        <v>15</v>
      </c>
      <c r="I166" s="15" t="s">
        <v>15</v>
      </c>
      <c r="K166" s="15" t="s">
        <v>15</v>
      </c>
      <c r="M166" s="15" t="s">
        <v>15</v>
      </c>
      <c r="O166" s="15" t="s">
        <v>15</v>
      </c>
      <c r="Q166" s="15" t="s">
        <v>15</v>
      </c>
      <c r="R166" s="10"/>
      <c r="S166" s="15" t="s">
        <v>15</v>
      </c>
      <c r="T166" s="10"/>
      <c r="U166" s="15" t="s">
        <v>15</v>
      </c>
    </row>
    <row r="168" spans="1:21" ht="15.75">
      <c r="A168" s="24" t="s">
        <v>22</v>
      </c>
      <c r="C168" s="5">
        <f>SUM(C161:C166)</f>
        <v>1253576</v>
      </c>
      <c r="D168" s="5"/>
      <c r="E168" s="5">
        <f>SUM(E161:E166)</f>
        <v>1208724</v>
      </c>
      <c r="G168" s="5">
        <f>SUM(G161:G166)</f>
        <v>1270988</v>
      </c>
      <c r="H168" s="5"/>
      <c r="I168" s="5">
        <f>SUM(I161:I166)</f>
        <v>1348000</v>
      </c>
      <c r="K168" s="5">
        <f>SUM(K161:K166)</f>
        <v>1381000</v>
      </c>
      <c r="L168" s="5"/>
      <c r="M168" s="5">
        <f>SUM(M161:M166)</f>
        <v>1373000</v>
      </c>
      <c r="N168" s="5"/>
      <c r="O168" s="5">
        <f>SUM(O161:O166)</f>
        <v>1376000</v>
      </c>
      <c r="P168" s="5"/>
      <c r="Q168" s="5">
        <f>SUM(Q161:Q166)</f>
        <v>1313300</v>
      </c>
      <c r="R168" s="5"/>
      <c r="S168" s="5">
        <f>SUM(S161:S166)</f>
        <v>1591400</v>
      </c>
      <c r="T168" s="5"/>
      <c r="U168" s="5">
        <f>SUM(U161:U166)</f>
        <v>1609000</v>
      </c>
    </row>
    <row r="173" spans="1:21" ht="15.75">
      <c r="A173" s="18" t="s">
        <v>23</v>
      </c>
      <c r="C173" s="18" t="s">
        <v>92</v>
      </c>
      <c r="D173" s="9"/>
      <c r="E173" s="18" t="s">
        <v>93</v>
      </c>
      <c r="F173" s="9"/>
      <c r="G173" s="18" t="s">
        <v>94</v>
      </c>
      <c r="H173" s="9"/>
      <c r="I173" s="18" t="s">
        <v>95</v>
      </c>
      <c r="J173" s="9"/>
      <c r="K173" s="18" t="s">
        <v>96</v>
      </c>
      <c r="L173" s="9"/>
      <c r="M173" s="18" t="s">
        <v>97</v>
      </c>
      <c r="N173" s="9"/>
      <c r="O173" s="18" t="s">
        <v>98</v>
      </c>
      <c r="P173" s="9"/>
      <c r="Q173" s="18" t="s">
        <v>99</v>
      </c>
      <c r="R173" s="18"/>
      <c r="S173" s="26" t="s">
        <v>101</v>
      </c>
      <c r="T173" s="18"/>
      <c r="U173" s="18" t="s">
        <v>102</v>
      </c>
    </row>
    <row r="175" ht="15">
      <c r="A175" s="23" t="s">
        <v>34</v>
      </c>
    </row>
    <row r="176" ht="15">
      <c r="A176" s="10" t="s">
        <v>35</v>
      </c>
    </row>
    <row r="178" spans="1:21" ht="15">
      <c r="A178" t="s">
        <v>14</v>
      </c>
      <c r="C178" s="2">
        <v>466.14</v>
      </c>
      <c r="D178" s="2"/>
      <c r="E178" s="2">
        <v>503.14</v>
      </c>
      <c r="G178" s="3">
        <v>586</v>
      </c>
      <c r="H178" s="3"/>
      <c r="I178" s="3">
        <v>651</v>
      </c>
      <c r="K178" s="3">
        <v>752.6</v>
      </c>
      <c r="L178" s="3"/>
      <c r="M178" s="3">
        <v>755</v>
      </c>
      <c r="N178" s="3"/>
      <c r="O178" s="3">
        <v>764</v>
      </c>
      <c r="P178" s="3"/>
      <c r="Q178" s="3">
        <v>762</v>
      </c>
      <c r="R178" s="3"/>
      <c r="S178" s="3">
        <v>811.2</v>
      </c>
      <c r="T178" s="3"/>
      <c r="U178" s="3">
        <v>854.9</v>
      </c>
    </row>
    <row r="179" spans="1:21" ht="15">
      <c r="A179" t="s">
        <v>16</v>
      </c>
      <c r="C179" s="2">
        <v>663.451</v>
      </c>
      <c r="D179" s="2"/>
      <c r="E179" s="2">
        <v>727.837</v>
      </c>
      <c r="G179" s="3">
        <v>759.8</v>
      </c>
      <c r="H179" s="3"/>
      <c r="I179" s="3">
        <v>780</v>
      </c>
      <c r="K179" s="3">
        <v>771</v>
      </c>
      <c r="L179" s="3"/>
      <c r="M179" s="3">
        <v>757</v>
      </c>
      <c r="N179" s="3"/>
      <c r="O179" s="3">
        <v>763.7</v>
      </c>
      <c r="P179" s="3"/>
      <c r="Q179" s="3">
        <v>776.1</v>
      </c>
      <c r="R179" s="3"/>
      <c r="S179" s="3">
        <v>906.4</v>
      </c>
      <c r="T179" s="3"/>
      <c r="U179" s="3">
        <v>913.2</v>
      </c>
    </row>
    <row r="180" spans="1:21" ht="15">
      <c r="A180" t="s">
        <v>17</v>
      </c>
      <c r="C180" s="11">
        <v>902.521</v>
      </c>
      <c r="D180" s="2"/>
      <c r="E180" s="11">
        <v>870.399</v>
      </c>
      <c r="G180" s="12">
        <v>867.8</v>
      </c>
      <c r="H180" s="3"/>
      <c r="I180" s="12">
        <v>891.6</v>
      </c>
      <c r="K180" s="12">
        <v>918.6</v>
      </c>
      <c r="L180" s="3"/>
      <c r="M180" s="12">
        <v>970.9</v>
      </c>
      <c r="N180" s="3"/>
      <c r="O180" s="12">
        <v>1029</v>
      </c>
      <c r="P180" s="3"/>
      <c r="Q180" s="12">
        <v>1021.7</v>
      </c>
      <c r="R180" s="3"/>
      <c r="S180" s="27">
        <v>1062</v>
      </c>
      <c r="T180" s="3"/>
      <c r="U180" s="27">
        <v>1070</v>
      </c>
    </row>
    <row r="182" spans="1:21" ht="15.75">
      <c r="A182" s="24" t="s">
        <v>22</v>
      </c>
      <c r="C182" s="6">
        <f>SUM(C178:C180)</f>
        <v>2032.1119999999999</v>
      </c>
      <c r="D182" s="6"/>
      <c r="E182" s="6">
        <f>SUM(E178:E180)</f>
        <v>2101.3759999999997</v>
      </c>
      <c r="G182" s="6">
        <f>SUM(G178:G180)</f>
        <v>2213.6</v>
      </c>
      <c r="H182" s="6"/>
      <c r="I182" s="6">
        <f>SUM(I178:I180)</f>
        <v>2322.6</v>
      </c>
      <c r="K182" s="6">
        <f>SUM(K178:K180)</f>
        <v>2442.2</v>
      </c>
      <c r="L182" s="6"/>
      <c r="M182" s="6">
        <f>SUM(M178:M180)</f>
        <v>2482.9</v>
      </c>
      <c r="N182" s="6"/>
      <c r="O182" s="6">
        <f>SUM(O178:O180)</f>
        <v>2556.7</v>
      </c>
      <c r="P182" s="6"/>
      <c r="Q182" s="6">
        <f>SUM(Q178:Q180)</f>
        <v>2559.8</v>
      </c>
      <c r="R182" s="6"/>
      <c r="S182" s="6">
        <f>SUM(S178:S180)</f>
        <v>2779.6</v>
      </c>
      <c r="T182" s="6"/>
      <c r="U182" s="6">
        <f>SUM(U178:U180)</f>
        <v>2838.1</v>
      </c>
    </row>
    <row r="184" ht="15">
      <c r="E184" s="5"/>
    </row>
    <row r="185" ht="15">
      <c r="A185" s="23" t="s">
        <v>36</v>
      </c>
    </row>
    <row r="187" spans="1:21" ht="15">
      <c r="A187" t="s">
        <v>14</v>
      </c>
      <c r="C187">
        <v>727566</v>
      </c>
      <c r="E187">
        <v>761236</v>
      </c>
      <c r="G187">
        <v>771344</v>
      </c>
      <c r="I187">
        <v>976385</v>
      </c>
      <c r="K187">
        <v>1068102</v>
      </c>
      <c r="M187">
        <v>1056560</v>
      </c>
      <c r="O187">
        <v>1082851</v>
      </c>
      <c r="Q187">
        <v>1191424</v>
      </c>
      <c r="S187">
        <v>1115684</v>
      </c>
      <c r="U187">
        <v>1162936</v>
      </c>
    </row>
    <row r="188" spans="1:21" ht="15">
      <c r="A188" t="s">
        <v>16</v>
      </c>
      <c r="C188">
        <v>676650</v>
      </c>
      <c r="E188">
        <v>687436</v>
      </c>
      <c r="G188">
        <v>697304</v>
      </c>
      <c r="I188">
        <v>714440</v>
      </c>
      <c r="K188">
        <v>711906</v>
      </c>
      <c r="M188">
        <v>700805</v>
      </c>
      <c r="O188">
        <v>702365</v>
      </c>
      <c r="Q188">
        <v>691115</v>
      </c>
      <c r="S188">
        <v>745864</v>
      </c>
      <c r="U188">
        <v>743599</v>
      </c>
    </row>
    <row r="189" spans="1:21" ht="15">
      <c r="A189" t="s">
        <v>17</v>
      </c>
      <c r="C189" s="13">
        <v>695909</v>
      </c>
      <c r="E189" s="13">
        <v>660218</v>
      </c>
      <c r="G189" s="13">
        <v>654214</v>
      </c>
      <c r="I189" s="13">
        <v>668771</v>
      </c>
      <c r="K189" s="13">
        <v>684730</v>
      </c>
      <c r="M189" s="13">
        <v>663347</v>
      </c>
      <c r="O189" s="13">
        <v>687697</v>
      </c>
      <c r="Q189" s="13">
        <v>674169</v>
      </c>
      <c r="S189" s="28">
        <v>679163</v>
      </c>
      <c r="U189" s="28">
        <v>668592</v>
      </c>
    </row>
    <row r="191" spans="1:21" ht="15.75">
      <c r="A191" s="24" t="s">
        <v>22</v>
      </c>
      <c r="C191">
        <f>SUM(C187:C189)</f>
        <v>2100125</v>
      </c>
      <c r="E191">
        <f>SUM(E187:E189)</f>
        <v>2108890</v>
      </c>
      <c r="G191">
        <f>SUM(G187:G189)</f>
        <v>2122862</v>
      </c>
      <c r="I191">
        <f>SUM(I187:I189)</f>
        <v>2359596</v>
      </c>
      <c r="K191">
        <f>SUM(K187:K189)</f>
        <v>2464738</v>
      </c>
      <c r="M191">
        <f>SUM(M187:M189)</f>
        <v>2420712</v>
      </c>
      <c r="O191">
        <f>SUM(O187:O189)</f>
        <v>2472913</v>
      </c>
      <c r="Q191">
        <f>SUM(Q187:Q189)</f>
        <v>2556708</v>
      </c>
      <c r="S191">
        <f>SUM(S187:S189)</f>
        <v>2540711</v>
      </c>
      <c r="U191">
        <f>SUM(U187:U189)</f>
        <v>2575127</v>
      </c>
    </row>
    <row r="194" ht="15">
      <c r="A194" s="23" t="s">
        <v>37</v>
      </c>
    </row>
    <row r="196" spans="1:21" ht="15">
      <c r="A196" t="s">
        <v>14</v>
      </c>
      <c r="C196" s="5">
        <f>C178*$A$46/C187</f>
        <v>640.6841441188841</v>
      </c>
      <c r="D196" s="5"/>
      <c r="E196" s="5">
        <f>E178*$A$46/E187</f>
        <v>660.9514000914303</v>
      </c>
      <c r="F196" s="5"/>
      <c r="G196" s="5">
        <v>665</v>
      </c>
      <c r="H196" s="5"/>
      <c r="I196" s="5">
        <v>667</v>
      </c>
      <c r="J196" s="5"/>
      <c r="K196" s="5">
        <v>705</v>
      </c>
      <c r="L196" s="5"/>
      <c r="M196" s="5">
        <v>715</v>
      </c>
      <c r="N196" s="5"/>
      <c r="O196" s="5">
        <v>706</v>
      </c>
      <c r="P196" s="5"/>
      <c r="Q196" s="5">
        <v>640</v>
      </c>
      <c r="R196" s="5"/>
      <c r="S196" s="5">
        <v>727</v>
      </c>
      <c r="T196" s="5"/>
      <c r="U196" s="5">
        <v>735</v>
      </c>
    </row>
    <row r="197" spans="1:21" ht="15">
      <c r="A197" t="s">
        <v>16</v>
      </c>
      <c r="C197">
        <f>C179*$A$46/C188</f>
        <v>980.4936082169512</v>
      </c>
      <c r="E197">
        <f>E179*$A$46/E188</f>
        <v>1058.7705619141273</v>
      </c>
      <c r="G197">
        <v>1090</v>
      </c>
      <c r="I197">
        <v>1092</v>
      </c>
      <c r="K197">
        <v>1084</v>
      </c>
      <c r="M197">
        <v>1081</v>
      </c>
      <c r="O197">
        <v>1087</v>
      </c>
      <c r="Q197">
        <v>1123</v>
      </c>
      <c r="S197">
        <v>1215</v>
      </c>
      <c r="U197">
        <v>1228</v>
      </c>
    </row>
    <row r="198" spans="1:21" ht="15">
      <c r="A198" t="s">
        <v>17</v>
      </c>
      <c r="C198">
        <f>C180*$A$46/C189</f>
        <v>1296.8951400254919</v>
      </c>
      <c r="E198">
        <f>E180*$A$46/E189</f>
        <v>1318.3509083363374</v>
      </c>
      <c r="G198">
        <v>1326</v>
      </c>
      <c r="I198">
        <v>1333</v>
      </c>
      <c r="K198">
        <v>1342</v>
      </c>
      <c r="M198">
        <v>1464</v>
      </c>
      <c r="O198">
        <v>1497</v>
      </c>
      <c r="Q198">
        <v>1516</v>
      </c>
      <c r="S198">
        <v>1564</v>
      </c>
      <c r="U198">
        <v>1600</v>
      </c>
    </row>
    <row r="200" ht="15">
      <c r="A200" s="4">
        <v>1000000</v>
      </c>
    </row>
    <row r="204" ht="15.75">
      <c r="A204" s="21" t="s">
        <v>100</v>
      </c>
    </row>
  </sheetData>
  <printOptions/>
  <pageMargins left="0.76" right="0.3" top="1" bottom="0.75" header="0.53" footer="0.5"/>
  <pageSetup horizontalDpi="600" verticalDpi="600" orientation="landscape" scale="55" r:id="rId1"/>
  <rowBreaks count="4" manualBreakCount="4">
    <brk id="51" max="20" man="1"/>
    <brk id="104" max="20" man="1"/>
    <brk id="153" max="20" man="1"/>
    <brk id="21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epmmiller</dc:creator>
  <cp:keywords/>
  <dc:description/>
  <cp:lastModifiedBy>jadams</cp:lastModifiedBy>
  <cp:lastPrinted>2000-03-02T21:21:09Z</cp:lastPrinted>
  <dcterms:created xsi:type="dcterms:W3CDTF">2000-03-02T21:23:34Z</dcterms:created>
  <dcterms:modified xsi:type="dcterms:W3CDTF">2001-11-15T13:23:11Z</dcterms:modified>
  <cp:category/>
  <cp:version/>
  <cp:contentType/>
  <cp:contentStatus/>
</cp:coreProperties>
</file>