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tabRatio="613"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<sst xmlns="http://schemas.openxmlformats.org/spreadsheetml/2006/main" count="164" uniqueCount="115">
  <si>
    <t>The program is designed to ensure that State/local resources are not overtaxed following disasters and that a source of funding is available to finance debris removal, certain emergency operations, and public infrastructure rebuilding.  Yet, the program is not optimally designed, and could be modified to address some weaknesses.  
First, program incentives are not optimally designed.  The basic qualification criterion ($1.09 of impact per capita) sets a low hurdle.  FEMA relies on other decision-making criteria, but there is no systematic process for evaluating them nor their relative weights.  Thus, some localities may receive aid even when it is within their means to respond without assistance.  Second, States/localities remain eligible for assistance whether or not they carry insurance for public facilities, which is a disincentive to adequately insure against disaster hazards.  Congress has some concerns about requiring insurance.  Still, a requirement that would make provisions for inadequate or unreasonably priced insurance would yield improvements.</t>
  </si>
  <si>
    <t xml:space="preserve">The program funds the reconstruction of public faculties and facilities of certain non-profits damaged or destroyed by natural and man-made disasters, as well as debris removal and certain emergency operations.  </t>
  </si>
  <si>
    <t xml:space="preserve">IG reports that funds are obligated in a timely manner at the Federal level, though the OIG has not performed any audits on how quickly FEMA partners are obligating PA funds.  </t>
  </si>
  <si>
    <t xml:space="preserve">In response to OIG (Report I-02-96)  and GAO (GAO/RCED-96-113) reports, FEMA re-engineered the program, updated regulations, documented policies, and widely disseminated program eligibility criteria.  The FEMA IG reports that FEMA has acknowledged that major improvements are needed in grants management and has begun an effort to correct long-standing issues.    </t>
  </si>
  <si>
    <t>GAO (GAO-01-837) has found that disaster declaration criteria are inadequate for ensuring that a disaster is beyond the capacity of States to respond before Federal aid is rendered.  FEMA's IG (I-02-99) reports that "the $1 per capita does not reflect a State's economic health and its ability to raise public revenues to cover the cost of a disaster."  FEMA's IG suggests using an alternative indicator, such as 'Total Taxable Resources' ". . .[that] would ensure that States with a weaker fiscal condition are treated fairly while States with a stronger fiscal condition become more accountable for their disaster welfare."
The preamble to the Stafford Act, Sec. 101, directs FEMA to encourage ``individuals, States, and local governments to protect themselves by obtaining insurance coverage to supplement or replace governmental assistance.'' Yet, the program does not encourage public entities to purchase property insurance before a disaster strikes.  In addition, the IG reports (I-01-01) that requirements that public entities obtain insurance after receiving assistance are not enforced.</t>
  </si>
  <si>
    <t>The PA Program was reengineered in 1998 to improve performance in several areas and recent customer satisfaction surveys indicate the program provides assistance more efficiently, effectively, and consistently.  However, the lack of steps taken to address deficiencies in disaster declaration criteria and insurance requirements hinders the program's longer term strategic outcomes.</t>
  </si>
  <si>
    <t>The Stafford Act states, "It is the intent of the Congress, by this chapter, to provide an orderly and continuing means of assistance by the Federal Government to State and local governments in carrying out their responsibilities to alleviate the suffering and damage which result from such disasters." 
In addition, both the Stafford Act and FEMA regulations provide for the  types of assistance under the program that has become known as the "Public Assistance" program.</t>
  </si>
  <si>
    <r>
      <t xml:space="preserve">Neither the </t>
    </r>
    <r>
      <rPr>
        <i/>
        <sz val="9"/>
        <color indexed="12"/>
        <rFont val="Arial"/>
        <family val="2"/>
      </rPr>
      <t>FEMA Strategic Plan, 2003 - 2008</t>
    </r>
    <r>
      <rPr>
        <sz val="9"/>
        <color indexed="12"/>
        <rFont val="Arial"/>
        <family val="2"/>
      </rPr>
      <t xml:space="preserve">, nor the </t>
    </r>
    <r>
      <rPr>
        <i/>
        <sz val="9"/>
        <color indexed="12"/>
        <rFont val="Arial"/>
        <family val="2"/>
      </rPr>
      <t>Initial Annual Performance Plan, FY 2004</t>
    </r>
    <r>
      <rPr>
        <sz val="9"/>
        <color indexed="12"/>
        <rFont val="Arial"/>
        <family val="2"/>
      </rPr>
      <t>, identify long-term performance goals for the program.</t>
    </r>
  </si>
  <si>
    <t xml:space="preserve">FEMA's annual performance plan lacks goals specifically related to the PA program.  However, FEMA's 2004 budget submission to OMB identifies a customer satisfaction goal.  Also, FEMA maintains internal performance measures for the PA program concerning speed in obligating assistance.  (FEMA does not measure the speed with which States liquidate funds--actually spend the money--obligated to them by FEMA.) </t>
  </si>
  <si>
    <r>
      <t xml:space="preserve">OIG Audit Reports and Quarterly Reports.  </t>
    </r>
    <r>
      <rPr>
        <sz val="9"/>
        <color indexed="12"/>
        <rFont val="Arial"/>
        <family val="2"/>
      </rPr>
      <t xml:space="preserve">Also, the IG's annual </t>
    </r>
    <r>
      <rPr>
        <i/>
        <sz val="9"/>
        <color indexed="12"/>
        <rFont val="Arial"/>
        <family val="2"/>
      </rPr>
      <t>Management Challenges</t>
    </r>
    <r>
      <rPr>
        <sz val="9"/>
        <color indexed="12"/>
        <rFont val="Arial"/>
        <family val="2"/>
      </rPr>
      <t xml:space="preserve"> letter to the FEMA Director.</t>
    </r>
  </si>
  <si>
    <t>The FEMA IG reports that in audits of 11 out of 13 of grantees, required reports were not always filed or were not filed in a timely manner.</t>
  </si>
  <si>
    <r>
      <t>FEMA Justification of Estimates, FY 2004</t>
    </r>
    <r>
      <rPr>
        <sz val="9"/>
        <color indexed="12"/>
        <rFont val="Arial"/>
        <family val="2"/>
      </rPr>
      <t xml:space="preserve">, and </t>
    </r>
    <r>
      <rPr>
        <i/>
        <sz val="9"/>
        <color indexed="12"/>
        <rFont val="Arial"/>
        <family val="2"/>
      </rPr>
      <t>Initial Annual Performance Plan, FY 2004</t>
    </r>
    <r>
      <rPr>
        <sz val="9"/>
        <color indexed="12"/>
        <rFont val="Arial"/>
        <family val="2"/>
      </rPr>
      <t xml:space="preserve">.  
The GAO found that because of unclear disaster declaration criteria, "federal funds may be provided for some disasters when they are not needed—a result that would be inconsistent with the Stafford Act’s intent."  </t>
    </r>
    <r>
      <rPr>
        <i/>
        <sz val="9"/>
        <color indexed="12"/>
        <rFont val="Arial"/>
        <family val="2"/>
      </rPr>
      <t>August 2001 GAO Report-01-837</t>
    </r>
  </si>
  <si>
    <t xml:space="preserve">The PA program is one of multiple disaster relief programs funded through the Disaster Relief Fund (DRF).  In its justification materials to OMB and Congress, FEMA does not distinguish between these programs in its description of the DRF, making it difficult to identify and segregate the unique budget requirements for PA.  
Program goals are not defined in such a way as to make measurable the impact of changes in funding on program outcomes.  Further, program outcomes do not always align well with funding intent, which is to provide assistance when and where it is needed.
The effects of statutory or regulatory design changes on the program's budget also are masked by larger factors including the unpredictable frequency and magnitude of disasters. </t>
  </si>
  <si>
    <t>There is no separate breakout of the PA program in FEMA's budget, although the core program funds are budgeted for in the Disaster Relief Fund.  It is not clear if the program is supported by accounts other than the Disaster Relief Fund.  FEMA reports that there are no metrics in place to relate changes in program performance to changes in funding levels, though FEMA does budget for staff, contracts, printing, training, and other non-disaster specific costs of operation.</t>
  </si>
  <si>
    <r>
      <t xml:space="preserve">FY 2003 FEMA Budget Justification </t>
    </r>
    <r>
      <rPr>
        <sz val="9"/>
        <color indexed="12"/>
        <rFont val="Arial"/>
        <family val="2"/>
      </rPr>
      <t>and</t>
    </r>
    <r>
      <rPr>
        <i/>
        <sz val="9"/>
        <color indexed="12"/>
        <rFont val="Arial"/>
        <family val="2"/>
      </rPr>
      <t xml:space="preserve"> FY 2003 FEMA Annual Performance Plan FEMA Budget Requests.  </t>
    </r>
  </si>
  <si>
    <t xml:space="preserve">To ensure applicants receive appropriate federal assistance following major disaster declarations FEMA maintains memorandums of agreement with EPA, HUD, SBA and USACE.  Examples of cooperative agreements include the September 1998 MOA with EPA (hazardous materials), the March 2001 MOA with HUD (public housing authorities), and the 1986 MOA with USACE (flood control works and debris removal operations).   </t>
  </si>
  <si>
    <t>FEMA does not track long-term outcome goals for this program.</t>
  </si>
  <si>
    <t>Obligate 100% of funds within two years</t>
  </si>
  <si>
    <t xml:space="preserve">IG audits of FEMA’s management of disaster grants for 17 States.  </t>
  </si>
  <si>
    <t>For FY 2001, 87.2% aggregate satisfaction level in the following areas: overall program, PW process, cost estimates, eligibility criteria, restoration work, status of projects, and documentation.</t>
  </si>
  <si>
    <t>87.8% satisfied</t>
  </si>
  <si>
    <t xml:space="preserve">Has the program demonstrated adequate progress in achieving its long-term outcome goals?  </t>
  </si>
  <si>
    <t xml:space="preserve">FEMA provides $1.5 billion to 6,500 applicants for 29,300 projects each year.  PA grants are cost shared with the states, who may share the non-Federal costs with local applicants.  States often request adjustments to the cost share for large disasters.  </t>
  </si>
  <si>
    <t xml:space="preserve">IG reports that audits performed of the program, grantees, and subgrantees indicate that the program is achieving results.
</t>
  </si>
  <si>
    <t>There are no other programs of integrated public facility infrastructure recovery from domestic disaster contingencies.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</si>
  <si>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</si>
  <si>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</si>
  <si>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</si>
  <si>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</si>
  <si>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</si>
  <si>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</si>
  <si>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</si>
  <si>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</si>
  <si>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</si>
  <si>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</si>
  <si>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</si>
  <si>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</si>
  <si>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</si>
  <si>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</si>
  <si>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</si>
  <si>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</si>
  <si>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</si>
  <si>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</si>
  <si>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</si>
  <si>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</si>
  <si>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</si>
  <si>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</si>
  <si>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</si>
  <si>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</si>
  <si>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</si>
  <si>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</si>
  <si>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</si>
  <si>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</si>
  <si>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</si>
  <si>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</si>
  <si>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</si>
  <si>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</si>
  <si>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</si>
  <si>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</si>
  <si>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</si>
  <si>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</si>
  <si>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</si>
  <si>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</si>
  <si>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</si>
  <si>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</si>
  <si>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</si>
  <si>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</si>
  <si>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</si>
  <si>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</si>
  <si>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</si>
  <si>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No</t>
  </si>
  <si>
    <r>
      <t xml:space="preserve">Section III:  Program Management  </t>
    </r>
    <r>
      <rPr>
        <b/>
        <sz val="11"/>
        <color indexed="10"/>
        <rFont val="Arial"/>
        <family val="2"/>
      </rPr>
      <t>(Yes, No, N/A)</t>
    </r>
  </si>
  <si>
    <t xml:space="preserve">Are Federal managers and program partners (grantees, sub grantees, contractors, etc.) held accountable for cost, schedule and performance results? </t>
  </si>
  <si>
    <t xml:space="preserve">No </t>
  </si>
  <si>
    <t>Yes</t>
  </si>
  <si>
    <t>Competitive procedures are required in all program documents.  Cost share arrangements and program documentation are publicly available.</t>
  </si>
  <si>
    <t>N/A</t>
  </si>
  <si>
    <t xml:space="preserve">FEMA requires quarterly reports from Grantees, though the IG has reported many instances of failure of the Grantees to report. </t>
  </si>
  <si>
    <t xml:space="preserve">January 25, 2002 IG Memorandum on Management Challenges; IG audits of FEMA’s management of FEMA disaster grants 17 States.  </t>
  </si>
  <si>
    <t>disaster #</t>
  </si>
  <si>
    <t>90 days</t>
  </si>
  <si>
    <t>180 days</t>
  </si>
  <si>
    <t>average</t>
  </si>
  <si>
    <t>percent of obligations</t>
  </si>
  <si>
    <t>Timeliness in obligating funds</t>
  </si>
  <si>
    <t>Timeliness in closing out a disaster</t>
  </si>
  <si>
    <r>
      <t xml:space="preserve">The president declares approximately 61 disasters and emergencies a year at a cost of over $3.6 billion annually. </t>
    </r>
    <r>
      <rPr>
        <i/>
        <sz val="9"/>
        <color indexed="12"/>
        <rFont val="Arial"/>
        <family val="2"/>
      </rPr>
      <t>FEMA 2003 Budget Request to Congress</t>
    </r>
    <r>
      <rPr>
        <sz val="9"/>
        <color indexed="12"/>
        <rFont val="Arial"/>
        <family val="2"/>
      </rPr>
      <t>.</t>
    </r>
  </si>
  <si>
    <t xml:space="preserve">IG audits of FEMA’s management of FEMA disaster grants for 17 States.  </t>
  </si>
  <si>
    <t xml:space="preserve">Data is needed to demonstrate efficiencies. </t>
  </si>
  <si>
    <r>
      <t xml:space="preserve">Reference </t>
    </r>
    <r>
      <rPr>
        <i/>
        <sz val="9"/>
        <color indexed="12"/>
        <rFont val="Arial"/>
        <family val="2"/>
      </rPr>
      <t xml:space="preserve">Section III: Program Management </t>
    </r>
    <r>
      <rPr>
        <sz val="9"/>
        <color indexed="12"/>
        <rFont val="Arial"/>
        <family val="2"/>
      </rPr>
      <t xml:space="preserve">below.  </t>
    </r>
  </si>
  <si>
    <t>FEMA has achieved its targets for customer satisfaction.  However, standardized reporting information on timeliness of obligations is not readily available.  Additionally, FEMA lacks data on the timeliness with which it liquidates funds.</t>
  </si>
  <si>
    <t xml:space="preserve"> FEMA Report: Program Evaluation and Customer Satisfaction Survey, FY 2001 Annual Report, March 2002;  Data from PA program office</t>
  </si>
  <si>
    <t>FEMA helps States select projects, develop cost estimates, and establish scopes of work.  Administration of PA grants is essentially a State responsibility, with oversight and guidance provided by FEMA.  The States are responsible for administering FEMA grants funds, including all subgrants made by States for disaster response and recovery operations.</t>
  </si>
  <si>
    <t xml:space="preserve">FEMA IG and GAO reports provide independent program review and evaluation of PA Program effectiveness.  The IG performs audits of every major disaster and publishes findings in semi annual reports.  </t>
  </si>
  <si>
    <t xml:space="preserve">The PA program is not specifically identified in FEMA's regulations or authorization.  Yet the Stafford Act is clear that the Congress intends for the Federal government to help local governments continue to provide services following disasters.  </t>
  </si>
  <si>
    <t>State and local governments are capable of responding to disasters up to a certain threshold.  For larger disasters, Federal assistance is needed.  FEMA encourages applicants to include mitigation measures in the repair of damaged public buildings/facilities to reduce future disaster expenditures.  When funding projects, FEMA deducts insurance proceeds from eligible costs, and applicants must purchase insurance for insurable projects that FEMA funds as a condition for receiving the grant.</t>
  </si>
  <si>
    <t xml:space="preserve">The program is intended to supplement local efforts for restoring, not enhancing, public buildings and facilities.  Also, FEMA may not duplicate work of other Federal agencies where they have primary legal responsibility.  </t>
  </si>
  <si>
    <t xml:space="preserve">    </t>
  </si>
  <si>
    <t xml:space="preserve">The program lacks a long-term outcome measure.  </t>
  </si>
  <si>
    <t>FEMA Strategic Plan 2003 - 2008</t>
  </si>
  <si>
    <r>
      <t>PA Program Description (October 1998</t>
    </r>
    <r>
      <rPr>
        <sz val="9"/>
        <color indexed="12"/>
        <rFont val="Arial"/>
        <family val="2"/>
      </rPr>
      <t>).  The PA Program is based on a partnership of FEMA, State and local officials.  FEMA's role has changed from inspection and enforcement to customer service and assistance.  FEMA provides information about the program in various media both before and after a disaster strikes, and technical assistance in the development of damage descriptions and cost estimates after the disaster.</t>
    </r>
  </si>
  <si>
    <t xml:space="preserve">Following disasters, FEMA coordinates the Federal Government’s response and recovery efforts by building partnerships among local and State governments, voluntary organizations, and other Federal agencies. </t>
  </si>
  <si>
    <t>The Stafford Act.</t>
  </si>
  <si>
    <t xml:space="preserve">States and subgrantees certify costs incurred in performance of eligible work and certify the completion of the work.  FEMA's regulations (44 CFR) require emergency work be completed in 6 months and permanent work in 18 months.  However, the IG reports several problems that undermine accountability.  For example, States often do not monitor and accurately report on subgrantee performance and financial activities, make payments or closeout projects in a timely manner, and/or file timely and correct financial status reports with FEMA.   In addition, States do not always maintain adequate documentation supporting their share of disaster costs and other financial requirements.  </t>
  </si>
  <si>
    <t xml:space="preserve">Since they share the cost of a PA grant (typically 25%), States or their subgrantees have an incentive to achieve efficiencies and cost savings.  Furthermore, FEMA competitively bids its Technical Assistance Contracts, and FEMA requires subgrantees to competitively bid repair and replacement work and verify work was done and costs were reasonable. FEMA publishes guides, cost codes, published policies, and digests for grantees. </t>
  </si>
  <si>
    <r>
      <t xml:space="preserve">January 25, 2002, IG memorandum on Management Challenges, Grants Management section.  </t>
    </r>
    <r>
      <rPr>
        <sz val="9"/>
        <color indexed="12"/>
        <rFont val="Arial"/>
        <family val="2"/>
      </rPr>
      <t>For the FY 2002 Budget, FEMA agreed to reform the disaster declaration criteria and develop insurance requirements for a potential rule-making.  However, these requirements have not been met.</t>
    </r>
  </si>
  <si>
    <t>For disasters declared in FY 2001, FEMA obligated 63% within 90 days and 84% within 180 days on average.</t>
  </si>
  <si>
    <t>For disasters declared in FY 2001, FEMA obligated 100% within two years on average.</t>
  </si>
  <si>
    <t xml:space="preserve">While FEMA is exploring numerous avenues for streamlining the program, it lacks data demonstrating efficiency gains from management reforms. </t>
  </si>
  <si>
    <r>
      <t xml:space="preserve">OIG Audit Reports and Quarterly Reports. </t>
    </r>
    <r>
      <rPr>
        <sz val="9"/>
        <color indexed="12"/>
        <rFont val="Arial"/>
        <family val="2"/>
      </rPr>
      <t xml:space="preserve"> In the IG's latest "</t>
    </r>
    <r>
      <rPr>
        <i/>
        <sz val="9"/>
        <color indexed="12"/>
        <rFont val="Arial"/>
        <family val="2"/>
      </rPr>
      <t>Annual Challenges</t>
    </r>
    <r>
      <rPr>
        <sz val="9"/>
        <color indexed="12"/>
        <rFont val="Arial"/>
        <family val="2"/>
      </rPr>
      <t>" letter to the FEMA Director, the IG notes that "FEMA's disaster response and recovery program has been and continues to be the cornerstone of FEMA's emergency management program . . . . FEMA's public image can be directly attributed to the success of FEMA's disaster response and recovery system."</t>
    </r>
  </si>
  <si>
    <t>Obligate 50% of funding for each disaster within 90 days of declaration; obligate 80% of funding for each disaster within 180 days of declaration.</t>
  </si>
  <si>
    <t>Percentage of PA program grant recipients satisfied with FEMA disaster response and recovery assistance.</t>
  </si>
  <si>
    <r>
      <t>FEMA Justification of Estimates, FY 2004</t>
    </r>
    <r>
      <rPr>
        <sz val="9"/>
        <color indexed="12"/>
        <rFont val="Arial"/>
        <family val="2"/>
      </rPr>
      <t xml:space="preserve">, identifies an annual performance goal for the program:  "Increase to . . . 87 percent . . . Public Assistance surveyed customers' satisfaction with the provision of disaster assistance."
FEMA internal management measures include: obligate 50% of funding for each disaster within 90 days of declaration; obligate 80% of funding for each disaster within 180 days of declaration; and close 90% of disasters within two years of declaration. </t>
    </r>
    <r>
      <rPr>
        <i/>
        <sz val="9"/>
        <color indexed="12"/>
        <rFont val="Arial"/>
        <family val="2"/>
      </rPr>
      <t xml:space="preserve"> Program Evaluation and Customer Satisfaction Survey, FY 2001 Annual Report, March 2002.  </t>
    </r>
  </si>
  <si>
    <t>The FEMA IG reports that financial management is a problem agency-wide, in that FEMA managers are not enforcing compliance by FEMA partners and grant recipients with Federal financial reporting requirements, and are not always performing reviews of financial reports.  Those reviews that are done are inadequate, generally not discovering reporting problems, nor including any follow-up action on inaccurate or incomplete data reported.  In addition, material weaknesses exists in internal controls over financial reporting.</t>
  </si>
  <si>
    <t>Name of Program: Disaster Relief Fund - Public Assistance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</si>
</sst>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i/>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lignment horizontal="left" vertical="top" wrapText="1"/>
    </xf>
    <xf numFmtId="9" fontId="0" fillId="0" borderId="0" xfId="0" applyNumberFormat="1" applyAlignment="1">
      <alignment/>
    </xf>
    <xf numFmtId="0" fontId="12" fillId="0" borderId="0" xfId="0" applyNumberFormat="1" applyFont="1" applyAlignment="1" applyProtection="1">
      <alignment horizontal="left" vertical="top" wrapText="1"/>
      <protection locked="0"/>
    </xf>
    <xf numFmtId="9" fontId="12" fillId="0" borderId="0" xfId="21" applyNumberFormat="1" applyFont="1" applyAlignment="1" applyProtection="1">
      <alignment horizontal="center" vertical="top"/>
      <protection locked="0"/>
    </xf>
    <xf numFmtId="0" fontId="12" fillId="0" borderId="0" xfId="0" applyFont="1" applyBorder="1" applyAlignment="1">
      <alignment vertical="top" wrapText="1"/>
    </xf>
    <xf numFmtId="0" fontId="30" fillId="0" borderId="0" xfId="0" applyFont="1" applyAlignment="1">
      <alignment horizontal="left" vertical="top" wrapText="1"/>
    </xf>
    <xf numFmtId="0" fontId="30" fillId="0" borderId="0" xfId="0" applyFont="1" applyAlignment="1" applyProtection="1">
      <alignment horizontal="left" vertical="top" wrapText="1"/>
      <protection locked="0"/>
    </xf>
    <xf numFmtId="1" fontId="0" fillId="0" borderId="0" xfId="0" applyNumberFormat="1" applyAlignment="1">
      <alignment/>
    </xf>
    <xf numFmtId="0" fontId="30" fillId="0" borderId="0" xfId="0" applyFont="1" applyBorder="1" applyAlignment="1">
      <alignment vertical="top" wrapText="1"/>
    </xf>
    <xf numFmtId="0" fontId="12" fillId="0" borderId="0" xfId="0" applyNumberFormat="1" applyFont="1" applyAlignment="1">
      <alignment vertical="top" wrapText="1"/>
    </xf>
    <xf numFmtId="0" fontId="12" fillId="0" borderId="0" xfId="0" applyFont="1" applyFill="1" applyAlignment="1" applyProtection="1">
      <alignment horizontal="left" vertical="top" wrapText="1"/>
      <protection locked="0"/>
    </xf>
    <xf numFmtId="9" fontId="3" fillId="3" borderId="0" xfId="21" applyNumberFormat="1" applyFont="1" applyFill="1" applyAlignment="1">
      <alignment horizontal="center"/>
    </xf>
    <xf numFmtId="0" fontId="12" fillId="0" borderId="0" xfId="0" applyFont="1" applyBorder="1" applyAlignment="1" applyProtection="1">
      <alignment horizontal="left" vertical="top" wrapText="1"/>
      <protection locked="0"/>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2" fillId="0" borderId="5" xfId="0" applyFont="1" applyBorder="1" applyAlignment="1" applyProtection="1">
      <alignment horizontal="left" vertical="top" wrapText="1"/>
      <protection locked="0"/>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2"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2" fillId="0" borderId="4" xfId="0" applyFont="1" applyBorder="1" applyAlignment="1" applyProtection="1">
      <alignment horizontal="left" vertical="top" wrapText="1"/>
      <protection locked="0"/>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2" fillId="0" borderId="7" xfId="0" applyFont="1" applyBorder="1" applyAlignment="1" applyProtection="1">
      <alignment horizontal="left" vertical="top" wrapText="1"/>
      <protection locked="0"/>
    </xf>
    <xf numFmtId="0" fontId="10" fillId="0" borderId="7" xfId="0" applyFont="1" applyBorder="1" applyAlignment="1">
      <alignment horizontal="left" vertical="top" wrapText="1"/>
    </xf>
    <xf numFmtId="0" fontId="10" fillId="0" borderId="8"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78" t="s">
        <v>32</v>
      </c>
      <c r="B1" s="78"/>
      <c r="C1" s="79"/>
      <c r="D1" s="79"/>
      <c r="E1" s="79"/>
      <c r="F1" s="79"/>
      <c r="G1" s="79"/>
    </row>
    <row r="2" spans="1:7" ht="21" customHeight="1">
      <c r="A2" s="81" t="s">
        <v>33</v>
      </c>
      <c r="B2" s="81"/>
      <c r="C2" s="82"/>
      <c r="D2" s="82"/>
      <c r="E2" s="82"/>
      <c r="F2" s="82"/>
      <c r="G2" s="82"/>
    </row>
    <row r="3" spans="1:7" ht="25.5" customHeight="1">
      <c r="A3" s="83" t="s">
        <v>114</v>
      </c>
      <c r="B3" s="84"/>
      <c r="C3" s="84"/>
      <c r="D3" s="84"/>
      <c r="E3" s="84"/>
      <c r="F3" s="84"/>
      <c r="G3" s="84"/>
    </row>
    <row r="4" spans="1:7" ht="24" customHeight="1">
      <c r="A4" s="42" t="s">
        <v>69</v>
      </c>
      <c r="B4" s="29"/>
      <c r="C4" s="30"/>
      <c r="D4" s="31"/>
      <c r="E4" s="31"/>
      <c r="F4" s="32"/>
      <c r="G4" s="32"/>
    </row>
    <row r="5" spans="1:7" ht="30.75" customHeight="1">
      <c r="A5" s="80" t="s">
        <v>26</v>
      </c>
      <c r="B5" s="80"/>
      <c r="C5" s="3" t="s">
        <v>27</v>
      </c>
      <c r="D5" s="3" t="s">
        <v>55</v>
      </c>
      <c r="E5" s="3" t="s">
        <v>63</v>
      </c>
      <c r="F5" s="2" t="s">
        <v>44</v>
      </c>
      <c r="G5" s="2" t="s">
        <v>25</v>
      </c>
    </row>
    <row r="6" spans="1:7" ht="182.25" customHeight="1">
      <c r="A6" s="4">
        <v>1</v>
      </c>
      <c r="B6" s="5" t="s">
        <v>28</v>
      </c>
      <c r="C6" s="16" t="s">
        <v>74</v>
      </c>
      <c r="D6" s="17" t="s">
        <v>94</v>
      </c>
      <c r="E6" s="17" t="s">
        <v>6</v>
      </c>
      <c r="F6" s="18">
        <v>0.225</v>
      </c>
      <c r="G6" s="6">
        <f>IF(C6="yes",(1*F6),IF(C6="no",(0*F6),""))</f>
        <v>0.225</v>
      </c>
    </row>
    <row r="7" spans="1:7" ht="91.5" customHeight="1">
      <c r="A7" s="4">
        <v>2</v>
      </c>
      <c r="B7" s="5" t="s">
        <v>56</v>
      </c>
      <c r="C7" s="16" t="s">
        <v>74</v>
      </c>
      <c r="D7" s="17" t="s">
        <v>1</v>
      </c>
      <c r="E7" s="50" t="s">
        <v>22</v>
      </c>
      <c r="F7" s="18">
        <v>0.225</v>
      </c>
      <c r="G7" s="6">
        <f>IF(C7="yes",(1*F7),IF(C7="no",(0*F7),""))</f>
        <v>0.225</v>
      </c>
    </row>
    <row r="8" spans="1:7" ht="158.25" customHeight="1">
      <c r="A8" s="4">
        <v>3</v>
      </c>
      <c r="B8" s="5" t="s">
        <v>47</v>
      </c>
      <c r="C8" s="16" t="s">
        <v>74</v>
      </c>
      <c r="D8" s="50" t="s">
        <v>95</v>
      </c>
      <c r="E8" s="17" t="s">
        <v>86</v>
      </c>
      <c r="F8" s="18">
        <v>0.225</v>
      </c>
      <c r="G8" s="6">
        <f>IF(C8="yes",(1*F8),IF(C8="no",(0*F8),""))</f>
        <v>0.225</v>
      </c>
    </row>
    <row r="9" spans="1:7" ht="80.25" customHeight="1">
      <c r="A9" s="4">
        <v>4</v>
      </c>
      <c r="B9" s="5" t="s">
        <v>62</v>
      </c>
      <c r="C9" s="16" t="s">
        <v>74</v>
      </c>
      <c r="D9" s="17" t="s">
        <v>96</v>
      </c>
      <c r="E9" s="17" t="s">
        <v>102</v>
      </c>
      <c r="F9" s="18">
        <v>0.225</v>
      </c>
      <c r="G9" s="6">
        <f>IF(C9="yes",(1*F9),IF(C9="no",(0*F9),""))</f>
        <v>0.225</v>
      </c>
    </row>
    <row r="10" spans="1:7" ht="387" customHeight="1">
      <c r="A10" s="4">
        <v>5</v>
      </c>
      <c r="B10" s="5" t="s">
        <v>57</v>
      </c>
      <c r="C10" s="16" t="s">
        <v>70</v>
      </c>
      <c r="D10" s="17" t="s">
        <v>0</v>
      </c>
      <c r="E10" s="17" t="s">
        <v>4</v>
      </c>
      <c r="F10" s="18">
        <v>0.1</v>
      </c>
      <c r="G10" s="6">
        <f>IF(C10="yes",(1*F10),IF(C10="no",(0*F10),""))</f>
        <v>0</v>
      </c>
    </row>
    <row r="11" spans="1:7" ht="12.75">
      <c r="A11" s="7"/>
      <c r="B11" s="8"/>
      <c r="C11" s="9"/>
      <c r="D11" s="10"/>
      <c r="E11" s="10"/>
      <c r="F11" s="11"/>
      <c r="G11" s="11"/>
    </row>
    <row r="12" spans="1:7" ht="15">
      <c r="A12" s="43" t="s">
        <v>29</v>
      </c>
      <c r="B12" s="33"/>
      <c r="C12" s="34"/>
      <c r="D12" s="35"/>
      <c r="E12" s="35" t="s">
        <v>97</v>
      </c>
      <c r="F12" s="44" t="str">
        <f>IF(SUM(F6:F10)&lt;&gt;100%,"ERROR","100%")</f>
        <v>100%</v>
      </c>
      <c r="G12" s="44">
        <f>SUM(G6:G10)</f>
        <v>0.9</v>
      </c>
    </row>
    <row r="13" spans="1:7" ht="14.25">
      <c r="A13" s="12"/>
      <c r="B13" s="13"/>
      <c r="C13" s="1"/>
      <c r="D13" s="14"/>
      <c r="E13" s="14"/>
      <c r="F13" s="12"/>
      <c r="G13" s="12"/>
    </row>
    <row r="14" spans="1:7" ht="24" customHeight="1">
      <c r="A14" s="42" t="s">
        <v>67</v>
      </c>
      <c r="B14" s="36"/>
      <c r="C14" s="37"/>
      <c r="D14" s="38"/>
      <c r="E14" s="38"/>
      <c r="F14" s="39"/>
      <c r="G14" s="39"/>
    </row>
    <row r="15" spans="1:7" ht="30.75" customHeight="1">
      <c r="A15" s="80" t="s">
        <v>26</v>
      </c>
      <c r="B15" s="80"/>
      <c r="C15" s="3" t="s">
        <v>27</v>
      </c>
      <c r="D15" s="3" t="s">
        <v>55</v>
      </c>
      <c r="E15" s="3" t="s">
        <v>63</v>
      </c>
      <c r="F15" s="2" t="s">
        <v>44</v>
      </c>
      <c r="G15" s="2" t="s">
        <v>25</v>
      </c>
    </row>
    <row r="16" spans="1:10" ht="81" customHeight="1">
      <c r="A16" s="4">
        <v>1</v>
      </c>
      <c r="B16" s="5" t="s">
        <v>38</v>
      </c>
      <c r="C16" s="16" t="s">
        <v>73</v>
      </c>
      <c r="D16" s="17" t="s">
        <v>98</v>
      </c>
      <c r="E16" s="17" t="s">
        <v>7</v>
      </c>
      <c r="F16" s="18">
        <v>0.1428</v>
      </c>
      <c r="G16" s="6">
        <f aca="true" t="shared" si="0" ref="G16:G22">IF(C16="yes",(1*F16),IF(C16="no",(0*F16),""))</f>
      </c>
      <c r="J16" s="49">
        <f>SUM(F16:F22)</f>
        <v>0.9996000000000002</v>
      </c>
    </row>
    <row r="17" spans="1:7" ht="210" customHeight="1">
      <c r="A17" s="4">
        <v>2</v>
      </c>
      <c r="B17" s="5" t="s">
        <v>46</v>
      </c>
      <c r="C17" s="16" t="s">
        <v>74</v>
      </c>
      <c r="D17" s="17" t="s">
        <v>8</v>
      </c>
      <c r="E17" s="54" t="s">
        <v>112</v>
      </c>
      <c r="F17" s="18">
        <v>0.1428</v>
      </c>
      <c r="G17" s="6">
        <f t="shared" si="0"/>
        <v>0.1428</v>
      </c>
    </row>
    <row r="18" spans="1:7" ht="156" customHeight="1">
      <c r="A18" s="4">
        <v>3</v>
      </c>
      <c r="B18" s="5" t="s">
        <v>48</v>
      </c>
      <c r="C18" s="16" t="s">
        <v>74</v>
      </c>
      <c r="D18" s="50" t="s">
        <v>92</v>
      </c>
      <c r="E18" s="53" t="s">
        <v>100</v>
      </c>
      <c r="F18" s="18">
        <v>0.1428</v>
      </c>
      <c r="G18" s="6">
        <f t="shared" si="0"/>
        <v>0.1428</v>
      </c>
    </row>
    <row r="19" spans="1:7" ht="156" customHeight="1">
      <c r="A19" s="4">
        <v>4</v>
      </c>
      <c r="B19" s="5" t="s">
        <v>65</v>
      </c>
      <c r="C19" s="16" t="s">
        <v>74</v>
      </c>
      <c r="D19" s="17" t="s">
        <v>101</v>
      </c>
      <c r="E19" s="57" t="s">
        <v>15</v>
      </c>
      <c r="F19" s="18">
        <v>0.1428</v>
      </c>
      <c r="G19" s="6">
        <f t="shared" si="0"/>
        <v>0.1428</v>
      </c>
    </row>
    <row r="20" spans="1:7" ht="90" customHeight="1">
      <c r="A20" s="4">
        <v>5</v>
      </c>
      <c r="B20" s="5" t="s">
        <v>66</v>
      </c>
      <c r="C20" s="16" t="s">
        <v>74</v>
      </c>
      <c r="D20" s="17" t="s">
        <v>93</v>
      </c>
      <c r="E20" s="53" t="s">
        <v>9</v>
      </c>
      <c r="F20" s="18">
        <v>0.1428</v>
      </c>
      <c r="G20" s="6">
        <f t="shared" si="0"/>
        <v>0.1428</v>
      </c>
    </row>
    <row r="21" spans="1:7" ht="265.5" customHeight="1">
      <c r="A21" s="4">
        <v>6</v>
      </c>
      <c r="B21" s="5" t="s">
        <v>30</v>
      </c>
      <c r="C21" s="16" t="s">
        <v>73</v>
      </c>
      <c r="D21" s="17" t="s">
        <v>12</v>
      </c>
      <c r="E21" s="54" t="s">
        <v>11</v>
      </c>
      <c r="F21" s="18">
        <v>0.1428</v>
      </c>
      <c r="G21" s="6">
        <f t="shared" si="0"/>
      </c>
    </row>
    <row r="22" spans="1:9" ht="123" customHeight="1">
      <c r="A22" s="4">
        <v>7</v>
      </c>
      <c r="B22" s="5" t="s">
        <v>36</v>
      </c>
      <c r="C22" s="16" t="s">
        <v>73</v>
      </c>
      <c r="D22" s="17" t="s">
        <v>5</v>
      </c>
      <c r="E22" s="48" t="s">
        <v>89</v>
      </c>
      <c r="F22" s="18">
        <v>0.1428</v>
      </c>
      <c r="G22" s="6">
        <f t="shared" si="0"/>
      </c>
      <c r="I22" s="49">
        <f>SUM(F16:F22)</f>
        <v>0.9996000000000002</v>
      </c>
    </row>
    <row r="23" spans="1:7" ht="12.75">
      <c r="A23" s="11"/>
      <c r="B23" s="15"/>
      <c r="C23" s="9"/>
      <c r="D23" s="10"/>
      <c r="E23" s="10"/>
      <c r="F23" s="11"/>
      <c r="G23" s="11"/>
    </row>
    <row r="24" spans="1:7" ht="15">
      <c r="A24" s="43" t="s">
        <v>29</v>
      </c>
      <c r="B24" s="33"/>
      <c r="C24" s="34"/>
      <c r="D24" s="35"/>
      <c r="E24" s="35"/>
      <c r="F24" s="59">
        <f>SUM(F16:F22)</f>
        <v>0.9996000000000002</v>
      </c>
      <c r="G24" s="44">
        <f>SUM(G16:G22)</f>
        <v>0.5712</v>
      </c>
    </row>
    <row r="25" spans="1:7" ht="14.25">
      <c r="A25" s="12"/>
      <c r="B25" s="13"/>
      <c r="C25" s="1"/>
      <c r="D25" s="14"/>
      <c r="E25" s="14"/>
      <c r="F25" s="12"/>
      <c r="G25" s="12"/>
    </row>
    <row r="26" spans="1:7" ht="24" customHeight="1">
      <c r="A26" s="42" t="s">
        <v>71</v>
      </c>
      <c r="B26" s="36"/>
      <c r="C26" s="37"/>
      <c r="D26" s="38"/>
      <c r="E26" s="38"/>
      <c r="F26" s="39"/>
      <c r="G26" s="39"/>
    </row>
    <row r="27" spans="1:7" ht="30.75" customHeight="1">
      <c r="A27" s="80" t="s">
        <v>26</v>
      </c>
      <c r="B27" s="80"/>
      <c r="C27" s="3" t="s">
        <v>27</v>
      </c>
      <c r="D27" s="3" t="s">
        <v>55</v>
      </c>
      <c r="E27" s="3" t="s">
        <v>63</v>
      </c>
      <c r="F27" s="2" t="s">
        <v>44</v>
      </c>
      <c r="G27" s="2" t="s">
        <v>25</v>
      </c>
    </row>
    <row r="28" spans="1:7" ht="86.25" customHeight="1">
      <c r="A28" s="4">
        <v>1</v>
      </c>
      <c r="B28" s="5" t="s">
        <v>58</v>
      </c>
      <c r="C28" s="16" t="s">
        <v>70</v>
      </c>
      <c r="D28" s="50" t="s">
        <v>77</v>
      </c>
      <c r="E28" s="50" t="s">
        <v>10</v>
      </c>
      <c r="F28" s="18">
        <v>0.1428</v>
      </c>
      <c r="G28" s="6">
        <f aca="true" t="shared" si="1" ref="G28:G34">IF(C28="yes",(1*F28),IF(C28="no",(0*F28),""))</f>
        <v>0</v>
      </c>
    </row>
    <row r="29" spans="1:7" ht="220.5" customHeight="1">
      <c r="A29" s="4">
        <v>2</v>
      </c>
      <c r="B29" s="5" t="s">
        <v>72</v>
      </c>
      <c r="C29" s="16" t="s">
        <v>70</v>
      </c>
      <c r="D29" s="17" t="s">
        <v>103</v>
      </c>
      <c r="E29" s="50" t="s">
        <v>18</v>
      </c>
      <c r="F29" s="18">
        <v>0.1428</v>
      </c>
      <c r="G29" s="6">
        <f t="shared" si="1"/>
        <v>0</v>
      </c>
    </row>
    <row r="30" spans="1:7" ht="61.5" customHeight="1">
      <c r="A30" s="4">
        <v>3</v>
      </c>
      <c r="B30" s="5" t="s">
        <v>34</v>
      </c>
      <c r="C30" s="16" t="s">
        <v>74</v>
      </c>
      <c r="D30" s="17" t="s">
        <v>2</v>
      </c>
      <c r="E30" s="50" t="s">
        <v>87</v>
      </c>
      <c r="F30" s="18">
        <v>0.143</v>
      </c>
      <c r="G30" s="6">
        <f t="shared" si="1"/>
        <v>0.143</v>
      </c>
    </row>
    <row r="31" spans="1:7" ht="132.75" customHeight="1">
      <c r="A31" s="4">
        <v>4</v>
      </c>
      <c r="B31" s="5" t="s">
        <v>59</v>
      </c>
      <c r="C31" s="16" t="s">
        <v>74</v>
      </c>
      <c r="D31" s="50" t="s">
        <v>104</v>
      </c>
      <c r="E31" s="17" t="s">
        <v>75</v>
      </c>
      <c r="F31" s="18">
        <v>0.1428</v>
      </c>
      <c r="G31" s="6">
        <f t="shared" si="1"/>
        <v>0.1428</v>
      </c>
    </row>
    <row r="32" spans="1:7" ht="144" customHeight="1">
      <c r="A32" s="4">
        <v>5</v>
      </c>
      <c r="B32" s="5" t="s">
        <v>45</v>
      </c>
      <c r="C32" s="16" t="s">
        <v>70</v>
      </c>
      <c r="D32" s="17" t="s">
        <v>13</v>
      </c>
      <c r="E32" s="54" t="s">
        <v>14</v>
      </c>
      <c r="F32" s="18">
        <v>0.143</v>
      </c>
      <c r="G32" s="6">
        <f t="shared" si="1"/>
        <v>0</v>
      </c>
    </row>
    <row r="33" spans="1:7" ht="169.5" customHeight="1">
      <c r="A33" s="4">
        <v>6</v>
      </c>
      <c r="B33" s="5" t="s">
        <v>31</v>
      </c>
      <c r="C33" s="16" t="s">
        <v>70</v>
      </c>
      <c r="D33" s="50" t="s">
        <v>113</v>
      </c>
      <c r="E33" s="50" t="s">
        <v>78</v>
      </c>
      <c r="F33" s="18">
        <v>0.1428</v>
      </c>
      <c r="G33" s="6">
        <f t="shared" si="1"/>
        <v>0</v>
      </c>
    </row>
    <row r="34" spans="1:7" ht="125.25" customHeight="1">
      <c r="A34" s="4">
        <v>7</v>
      </c>
      <c r="B34" s="5" t="s">
        <v>35</v>
      </c>
      <c r="C34" s="16" t="s">
        <v>74</v>
      </c>
      <c r="D34" s="58" t="s">
        <v>3</v>
      </c>
      <c r="E34" s="54" t="s">
        <v>105</v>
      </c>
      <c r="F34" s="18">
        <v>0.1428</v>
      </c>
      <c r="G34" s="6">
        <f t="shared" si="1"/>
        <v>0.1428</v>
      </c>
    </row>
    <row r="35" spans="1:7" ht="12.75">
      <c r="A35" s="11"/>
      <c r="B35" s="15"/>
      <c r="C35" s="9"/>
      <c r="D35" s="10"/>
      <c r="E35" s="10"/>
      <c r="F35" s="11"/>
      <c r="G35" s="11"/>
    </row>
    <row r="36" spans="1:7" ht="15">
      <c r="A36" s="43" t="s">
        <v>29</v>
      </c>
      <c r="B36" s="33"/>
      <c r="C36" s="34"/>
      <c r="D36" s="35"/>
      <c r="E36" s="35"/>
      <c r="F36" s="44" t="str">
        <f>IF(SUM(F28:F34)&lt;&gt;100%,"ERROR","100%")</f>
        <v>100%</v>
      </c>
      <c r="G36" s="44">
        <f>SUM(G28:G34)</f>
        <v>0.4286</v>
      </c>
    </row>
    <row r="37" spans="1:7" ht="14.25">
      <c r="A37" s="12"/>
      <c r="B37" s="13"/>
      <c r="C37" s="1"/>
      <c r="D37" s="14"/>
      <c r="E37" s="14"/>
      <c r="F37" s="12"/>
      <c r="G37" s="12"/>
    </row>
    <row r="38" spans="1:7" ht="24" customHeight="1">
      <c r="A38" s="42" t="s">
        <v>68</v>
      </c>
      <c r="B38" s="36"/>
      <c r="C38" s="40"/>
      <c r="D38" s="41"/>
      <c r="E38" s="38"/>
      <c r="F38" s="39"/>
      <c r="G38" s="39"/>
    </row>
    <row r="39" spans="1:15" ht="30.75" customHeight="1">
      <c r="A39" s="80" t="s">
        <v>26</v>
      </c>
      <c r="B39" s="80"/>
      <c r="C39" s="3" t="s">
        <v>27</v>
      </c>
      <c r="D39" s="3" t="s">
        <v>55</v>
      </c>
      <c r="E39" s="3" t="s">
        <v>63</v>
      </c>
      <c r="F39" s="2" t="s">
        <v>44</v>
      </c>
      <c r="G39" s="2" t="s">
        <v>25</v>
      </c>
      <c r="O39" t="s">
        <v>83</v>
      </c>
    </row>
    <row r="40" spans="1:17" ht="58.5" customHeight="1">
      <c r="A40" s="4">
        <v>1</v>
      </c>
      <c r="B40" s="19" t="s">
        <v>21</v>
      </c>
      <c r="C40" s="16" t="s">
        <v>70</v>
      </c>
      <c r="D40" s="17" t="s">
        <v>16</v>
      </c>
      <c r="E40" s="54" t="s">
        <v>99</v>
      </c>
      <c r="F40" s="51">
        <v>0.25</v>
      </c>
      <c r="G40" s="6">
        <f>IF(C40="yes",(1*F40),IF(C40="no",(0*F40),""))</f>
        <v>0</v>
      </c>
      <c r="O40" t="s">
        <v>79</v>
      </c>
      <c r="P40" t="s">
        <v>80</v>
      </c>
      <c r="Q40" t="s">
        <v>81</v>
      </c>
    </row>
    <row r="41" spans="1:17" ht="13.5" customHeight="1">
      <c r="A41" s="4"/>
      <c r="B41" s="25" t="s">
        <v>52</v>
      </c>
      <c r="C41" s="85"/>
      <c r="D41" s="86"/>
      <c r="E41" s="86"/>
      <c r="F41" s="86"/>
      <c r="G41" s="87"/>
      <c r="O41">
        <v>1349</v>
      </c>
      <c r="P41">
        <v>5</v>
      </c>
      <c r="Q41">
        <v>94</v>
      </c>
    </row>
    <row r="42" spans="1:17" ht="13.5" customHeight="1">
      <c r="A42" s="4"/>
      <c r="B42" s="26" t="s">
        <v>42</v>
      </c>
      <c r="C42" s="63"/>
      <c r="D42" s="64"/>
      <c r="E42" s="64"/>
      <c r="F42" s="65"/>
      <c r="G42" s="66"/>
      <c r="O42">
        <v>1375</v>
      </c>
      <c r="P42">
        <v>71</v>
      </c>
      <c r="Q42">
        <v>99</v>
      </c>
    </row>
    <row r="43" spans="1:17" ht="24.75" customHeight="1">
      <c r="A43" s="4"/>
      <c r="B43" s="27" t="s">
        <v>60</v>
      </c>
      <c r="C43" s="72"/>
      <c r="D43" s="73"/>
      <c r="E43" s="73"/>
      <c r="F43" s="73"/>
      <c r="G43" s="74"/>
      <c r="O43">
        <v>1368</v>
      </c>
      <c r="P43">
        <v>35</v>
      </c>
      <c r="Q43">
        <v>44</v>
      </c>
    </row>
    <row r="44" spans="1:17" ht="12.75" customHeight="1">
      <c r="A44" s="4"/>
      <c r="B44" s="25" t="s">
        <v>53</v>
      </c>
      <c r="C44" s="85"/>
      <c r="D44" s="86"/>
      <c r="E44" s="86"/>
      <c r="F44" s="86"/>
      <c r="G44" s="87"/>
      <c r="O44">
        <v>1381</v>
      </c>
      <c r="P44">
        <v>26</v>
      </c>
      <c r="Q44">
        <v>90</v>
      </c>
    </row>
    <row r="45" spans="1:17" ht="13.5" customHeight="1">
      <c r="A45" s="4"/>
      <c r="B45" s="26" t="s">
        <v>42</v>
      </c>
      <c r="C45" s="63"/>
      <c r="D45" s="64"/>
      <c r="E45" s="64"/>
      <c r="F45" s="65"/>
      <c r="G45" s="66"/>
      <c r="O45">
        <v>1388</v>
      </c>
      <c r="P45">
        <v>82</v>
      </c>
      <c r="Q45">
        <v>93</v>
      </c>
    </row>
    <row r="46" spans="1:17" ht="24" customHeight="1">
      <c r="A46" s="4"/>
      <c r="B46" s="27" t="s">
        <v>60</v>
      </c>
      <c r="C46" s="72"/>
      <c r="D46" s="73"/>
      <c r="E46" s="73"/>
      <c r="F46" s="73"/>
      <c r="G46" s="74"/>
      <c r="O46">
        <v>1401</v>
      </c>
      <c r="P46">
        <v>28</v>
      </c>
      <c r="Q46">
        <v>98</v>
      </c>
    </row>
    <row r="47" spans="1:17" ht="15" customHeight="1">
      <c r="A47" s="4"/>
      <c r="B47" s="25" t="s">
        <v>54</v>
      </c>
      <c r="C47" s="85"/>
      <c r="D47" s="86"/>
      <c r="E47" s="86"/>
      <c r="F47" s="86"/>
      <c r="G47" s="87"/>
      <c r="O47">
        <v>1403</v>
      </c>
      <c r="P47">
        <v>66</v>
      </c>
      <c r="Q47">
        <v>100</v>
      </c>
    </row>
    <row r="48" spans="1:8" ht="14.25" customHeight="1">
      <c r="A48" s="4"/>
      <c r="B48" s="26" t="s">
        <v>42</v>
      </c>
      <c r="C48" s="63"/>
      <c r="D48" s="64"/>
      <c r="E48" s="64"/>
      <c r="F48" s="65"/>
      <c r="G48" s="66"/>
      <c r="H48" s="23"/>
    </row>
    <row r="49" spans="1:17" ht="24.75" customHeight="1">
      <c r="A49" s="4"/>
      <c r="B49" s="27" t="s">
        <v>60</v>
      </c>
      <c r="C49" s="72"/>
      <c r="D49" s="73"/>
      <c r="E49" s="73"/>
      <c r="F49" s="73"/>
      <c r="G49" s="74"/>
      <c r="O49" t="s">
        <v>82</v>
      </c>
      <c r="P49" s="55">
        <f>AVERAGE(P41:P47)</f>
        <v>44.714285714285715</v>
      </c>
      <c r="Q49" s="55">
        <f>AVERAGE(Q41:Q47)</f>
        <v>88.28571428571429</v>
      </c>
    </row>
    <row r="50" spans="1:7" ht="85.5" customHeight="1">
      <c r="A50" s="22">
        <v>2</v>
      </c>
      <c r="B50" s="21" t="s">
        <v>37</v>
      </c>
      <c r="C50" s="20" t="s">
        <v>74</v>
      </c>
      <c r="D50" s="52" t="s">
        <v>90</v>
      </c>
      <c r="E50" s="56" t="s">
        <v>91</v>
      </c>
      <c r="F50" s="51">
        <v>0.25</v>
      </c>
      <c r="G50" s="6">
        <f>IF(C50="yes",(1*F50),IF(C50="no",(0*F50),IF(C50="small extent",(0.33*F50),IF(C50="large extent",(0.67*F50),""))))</f>
        <v>0.25</v>
      </c>
    </row>
    <row r="51" spans="1:7" ht="12" customHeight="1">
      <c r="A51" s="4"/>
      <c r="B51" s="25" t="s">
        <v>49</v>
      </c>
      <c r="C51" s="88" t="s">
        <v>84</v>
      </c>
      <c r="D51" s="89"/>
      <c r="E51" s="89"/>
      <c r="F51" s="89"/>
      <c r="G51" s="90"/>
    </row>
    <row r="52" spans="1:7" ht="27" customHeight="1">
      <c r="A52" s="4"/>
      <c r="B52" s="26" t="s">
        <v>41</v>
      </c>
      <c r="C52" s="60" t="s">
        <v>110</v>
      </c>
      <c r="D52" s="60"/>
      <c r="E52" s="60"/>
      <c r="F52" s="60"/>
      <c r="G52" s="75"/>
    </row>
    <row r="53" spans="1:7" ht="16.5" customHeight="1">
      <c r="A53" s="4"/>
      <c r="B53" s="27" t="s">
        <v>43</v>
      </c>
      <c r="C53" s="69" t="s">
        <v>106</v>
      </c>
      <c r="D53" s="70"/>
      <c r="E53" s="70"/>
      <c r="F53" s="70"/>
      <c r="G53" s="71"/>
    </row>
    <row r="54" spans="1:7" ht="12" customHeight="1">
      <c r="A54" s="4"/>
      <c r="B54" s="26" t="s">
        <v>50</v>
      </c>
      <c r="C54" s="60" t="s">
        <v>85</v>
      </c>
      <c r="D54" s="61"/>
      <c r="E54" s="61"/>
      <c r="F54" s="61"/>
      <c r="G54" s="62"/>
    </row>
    <row r="55" spans="1:7" ht="12.75" customHeight="1">
      <c r="A55" s="4"/>
      <c r="B55" s="26" t="s">
        <v>41</v>
      </c>
      <c r="C55" s="60" t="s">
        <v>17</v>
      </c>
      <c r="D55" s="61"/>
      <c r="E55" s="61"/>
      <c r="F55" s="61"/>
      <c r="G55" s="62"/>
    </row>
    <row r="56" spans="1:7" ht="14.25" customHeight="1">
      <c r="A56" s="4"/>
      <c r="B56" s="27" t="s">
        <v>43</v>
      </c>
      <c r="C56" s="69" t="s">
        <v>107</v>
      </c>
      <c r="D56" s="70"/>
      <c r="E56" s="70"/>
      <c r="F56" s="70"/>
      <c r="G56" s="71"/>
    </row>
    <row r="57" spans="1:7" ht="18" customHeight="1">
      <c r="A57" s="4"/>
      <c r="B57" s="26" t="s">
        <v>51</v>
      </c>
      <c r="C57" s="60" t="s">
        <v>111</v>
      </c>
      <c r="D57" s="67"/>
      <c r="E57" s="67"/>
      <c r="F57" s="67"/>
      <c r="G57" s="68"/>
    </row>
    <row r="58" spans="1:7" ht="25.5" customHeight="1">
      <c r="A58" s="4"/>
      <c r="B58" s="26" t="s">
        <v>41</v>
      </c>
      <c r="C58" s="60" t="s">
        <v>19</v>
      </c>
      <c r="D58" s="67"/>
      <c r="E58" s="67"/>
      <c r="F58" s="67"/>
      <c r="G58" s="68"/>
    </row>
    <row r="59" spans="1:7" ht="15.75" customHeight="1">
      <c r="A59" s="4"/>
      <c r="B59" s="27" t="s">
        <v>43</v>
      </c>
      <c r="C59" s="69" t="s">
        <v>20</v>
      </c>
      <c r="D59" s="70"/>
      <c r="E59" s="70"/>
      <c r="F59" s="70"/>
      <c r="G59" s="71"/>
    </row>
    <row r="60" spans="1:7" ht="17.25" customHeight="1">
      <c r="A60" s="4"/>
      <c r="B60" s="28"/>
      <c r="C60" s="76" t="s">
        <v>64</v>
      </c>
      <c r="D60" s="77"/>
      <c r="E60" s="77"/>
      <c r="F60" s="77"/>
      <c r="G60" s="77"/>
    </row>
    <row r="61" spans="1:7" ht="69.75" customHeight="1">
      <c r="A61" s="4">
        <v>3</v>
      </c>
      <c r="B61" s="5" t="s">
        <v>61</v>
      </c>
      <c r="C61" s="20" t="s">
        <v>70</v>
      </c>
      <c r="D61" s="52" t="s">
        <v>108</v>
      </c>
      <c r="E61" s="17" t="s">
        <v>88</v>
      </c>
      <c r="F61" s="18">
        <v>0.25</v>
      </c>
      <c r="G61" s="6">
        <f>IF(C61="yes",(1*F61),IF(C61="no",(0*F61),IF(C61="small extent",(0.33*F61),IF(C61="large extent",(0.67*F61),""))))</f>
        <v>0</v>
      </c>
    </row>
    <row r="62" spans="1:9" ht="52.5" customHeight="1">
      <c r="A62" s="4">
        <v>4</v>
      </c>
      <c r="B62" s="5" t="s">
        <v>40</v>
      </c>
      <c r="C62" s="16" t="s">
        <v>76</v>
      </c>
      <c r="D62" s="17" t="s">
        <v>24</v>
      </c>
      <c r="E62" s="17"/>
      <c r="F62" s="18">
        <v>0</v>
      </c>
      <c r="G62" s="6">
        <f>IF(C62="yes",(1*F62),IF(C62="no",(0*F62),IF(C62="small extent",(0.33*F62),IF(C62="large extent",(0.67*F62),""))))</f>
      </c>
      <c r="I62" s="49">
        <f>F63+F62+F61+F50+F40</f>
        <v>1</v>
      </c>
    </row>
    <row r="63" spans="1:9" ht="144" customHeight="1">
      <c r="A63" s="24">
        <v>5</v>
      </c>
      <c r="B63" s="5" t="s">
        <v>39</v>
      </c>
      <c r="C63" s="16" t="s">
        <v>74</v>
      </c>
      <c r="D63" s="17" t="s">
        <v>23</v>
      </c>
      <c r="E63" s="53" t="s">
        <v>109</v>
      </c>
      <c r="F63" s="18">
        <v>0.25</v>
      </c>
      <c r="G63" s="6">
        <f>IF(C63="yes",(1*F63),IF(C63="no",(0*F63),IF(C63="small extent",(0.33*F63),IF(C63="large extent",(0.67*F63),""))))</f>
        <v>0.25</v>
      </c>
      <c r="I63" s="49">
        <f>SUM(F61:F63+F50+F40)</f>
        <v>0.75</v>
      </c>
    </row>
    <row r="64" spans="1:7" ht="12.75">
      <c r="A64" s="11"/>
      <c r="B64" s="5"/>
      <c r="C64" s="9"/>
      <c r="D64" s="10"/>
      <c r="E64" s="10"/>
      <c r="F64" s="11"/>
      <c r="G64" s="11"/>
    </row>
    <row r="65" spans="1:7" ht="15">
      <c r="A65" s="43" t="s">
        <v>29</v>
      </c>
      <c r="B65" s="45"/>
      <c r="C65" s="46"/>
      <c r="D65" s="47"/>
      <c r="E65" s="47"/>
      <c r="F65" s="44" t="str">
        <f>IF(SUM(F40:F63)&lt;&gt;100%,"ERROR","100%")</f>
        <v>100%</v>
      </c>
      <c r="G65" s="44">
        <f>SUM(G40:G63)</f>
        <v>0.5</v>
      </c>
    </row>
  </sheetData>
  <sheetProtection formatCells="0" formatColumns="0" formatRows="0" insertColumns="0" insertRows="0" insertHyperlinks="0" deleteColumns="0" deleteRows="0" sort="0" autoFilter="0" pivotTables="0"/>
  <mergeCells count="26">
    <mergeCell ref="A39:B39"/>
    <mergeCell ref="C51:G51"/>
    <mergeCell ref="C47:G47"/>
    <mergeCell ref="C48:G48"/>
    <mergeCell ref="C41:G41"/>
    <mergeCell ref="C42:G42"/>
    <mergeCell ref="C60:G60"/>
    <mergeCell ref="A1:G1"/>
    <mergeCell ref="A5:B5"/>
    <mergeCell ref="A15:B15"/>
    <mergeCell ref="A27:B27"/>
    <mergeCell ref="A2:G2"/>
    <mergeCell ref="A3:G3"/>
    <mergeCell ref="C55:G55"/>
    <mergeCell ref="C43:G43"/>
    <mergeCell ref="C44:G44"/>
    <mergeCell ref="C54:G54"/>
    <mergeCell ref="C45:G45"/>
    <mergeCell ref="C58:G58"/>
    <mergeCell ref="C59:G59"/>
    <mergeCell ref="C57:G57"/>
    <mergeCell ref="C56:G56"/>
    <mergeCell ref="C53:G53"/>
    <mergeCell ref="C49:G49"/>
    <mergeCell ref="C46:G46"/>
    <mergeCell ref="C52:G52"/>
  </mergeCells>
  <printOptions/>
  <pageMargins left="0.75" right="0.75" top="1" bottom="1" header="0.5" footer="0.5"/>
  <pageSetup horizontalDpi="600" verticalDpi="600" orientation="landscape" scale="85"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2002-10-01T20:57:50Z</cp:lastPrinted>
  <dcterms:created xsi:type="dcterms:W3CDTF">2002-04-18T17:14:40Z</dcterms:created>
  <dcterms:modified xsi:type="dcterms:W3CDTF">2003-01-24T21:07:38Z</dcterms:modified>
  <cp:category/>
  <cp:version/>
  <cp:contentType/>
  <cp:contentStatus/>
</cp:coreProperties>
</file>