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61" windowWidth="11340" windowHeight="6285" tabRatio="666" firstSheet="3" activeTab="3"/>
  </bookViews>
  <sheets>
    <sheet name="Calc.2003-05" sheetId="1" r:id="rId1"/>
    <sheet name="1991-93" sheetId="2" r:id="rId2"/>
    <sheet name="2005.Values" sheetId="3" r:id="rId3"/>
    <sheet name="Table" sheetId="4" r:id="rId4"/>
  </sheets>
  <definedNames>
    <definedName name="_xlnm.Print_Area" localSheetId="2">'2005.Values'!$A$4:$B$177</definedName>
    <definedName name="_xlnm.Print_Area" localSheetId="3">'Table'!$A$1:$K$101</definedName>
    <definedName name="_xlnm.Print_Titles" localSheetId="2">'2005.Values'!$1:$3</definedName>
  </definedNames>
  <calcPr fullCalcOnLoad="1"/>
</workbook>
</file>

<file path=xl/sharedStrings.xml><?xml version="1.0" encoding="utf-8"?>
<sst xmlns="http://schemas.openxmlformats.org/spreadsheetml/2006/main" count="5274" uniqueCount="379">
  <si>
    <t>Value</t>
  </si>
  <si>
    <t>Change</t>
  </si>
  <si>
    <t>Volume</t>
  </si>
  <si>
    <t>Unit Value</t>
  </si>
  <si>
    <t>1991-93</t>
  </si>
  <si>
    <t>Percent</t>
  </si>
  <si>
    <t>Total</t>
  </si>
  <si>
    <t>--</t>
  </si>
  <si>
    <t>Animals and animal products</t>
  </si>
  <si>
    <t>Vegetables and preparations</t>
  </si>
  <si>
    <t>Other</t>
  </si>
  <si>
    <t>Sugar and related products</t>
  </si>
  <si>
    <t>Beverages, excluding fruit juices</t>
  </si>
  <si>
    <t>Coffee and coffee products</t>
  </si>
  <si>
    <t>Cocoa and cocoa products</t>
  </si>
  <si>
    <t>Tomatoes, fresh</t>
  </si>
  <si>
    <t>Peppers, fresh</t>
  </si>
  <si>
    <t>Tea</t>
  </si>
  <si>
    <t>Beef and veal</t>
  </si>
  <si>
    <t>Pork</t>
  </si>
  <si>
    <t>Bovine hides, whole</t>
  </si>
  <si>
    <t>Potatoes, frozen</t>
  </si>
  <si>
    <t>Oilseeds and products</t>
  </si>
  <si>
    <t>Rapeseed oil</t>
  </si>
  <si>
    <t>Rape or colza seed oilcake</t>
  </si>
  <si>
    <t>Seeds, field and garden</t>
  </si>
  <si>
    <t>Nursery stock, bulbs, etc.</t>
  </si>
  <si>
    <t>Grains and feeds</t>
  </si>
  <si>
    <t>Wheat, excluding seed</t>
  </si>
  <si>
    <t>Oats, unmilled</t>
  </si>
  <si>
    <t>Sweet biscuits, waffles, and wafers, not frozen</t>
  </si>
  <si>
    <t>Bread, pastry, cakes, biscuits, and puddings</t>
  </si>
  <si>
    <t>Wheat or meslin flour</t>
  </si>
  <si>
    <t>Dog or cat food, retail sale</t>
  </si>
  <si>
    <t>U.S. dollars (millions)</t>
  </si>
  <si>
    <t>Metric tons (thousands)</t>
  </si>
  <si>
    <t>U.S. dollars per kilogram</t>
  </si>
  <si>
    <t>Commodity</t>
  </si>
  <si>
    <t>CYTOTAL</t>
  </si>
  <si>
    <t>(100000000) TOTAL AGRICULTURAL IMPORTS</t>
  </si>
  <si>
    <t>(310000000) ANIMALS &amp; PRODS</t>
  </si>
  <si>
    <t>(310100000) ANIMALS-LIVE, EX POULTRY</t>
  </si>
  <si>
    <t>(310101000) CATTLE AND CALVES</t>
  </si>
  <si>
    <t>(310102000) HORSES, MULES, BURROS</t>
  </si>
  <si>
    <t>(310103000) SWINE</t>
  </si>
  <si>
    <t>(310104000) SHEEP, LIVE</t>
  </si>
  <si>
    <t>(310107000) OTHER LIVE ANIMALS</t>
  </si>
  <si>
    <t>(310200000) RED MEAT &amp; PRODUCTS</t>
  </si>
  <si>
    <t>(310201000) BEEF &amp; VEAL</t>
  </si>
  <si>
    <t>(310201010) BEEF &amp; VEAL - FR OR FROZ</t>
  </si>
  <si>
    <t>(310201020) BEEF &amp; VEAL - PREP OR PRES</t>
  </si>
  <si>
    <t>(310202000) PORK</t>
  </si>
  <si>
    <t>(310202010) PORK - FR OR FROZ</t>
  </si>
  <si>
    <t>(310202020) PORK - PREP OR PRES</t>
  </si>
  <si>
    <t>(310203000) MUTTON GOAT &amp; LAMB</t>
  </si>
  <si>
    <t>(310205000) VARIETY MEATS - FR OR FROZ</t>
  </si>
  <si>
    <t>(310206000) OTHER MEATS - FR OR FROZ</t>
  </si>
  <si>
    <t>(310207000) OTHER MEATS &amp; PRODS</t>
  </si>
  <si>
    <t>(310300000) POULTRY AND PRODS</t>
  </si>
  <si>
    <t>(310301000) POULTRY - LIVE</t>
  </si>
  <si>
    <t>(310302000) POULTRY MEAT</t>
  </si>
  <si>
    <t>(310303000) EGGS</t>
  </si>
  <si>
    <t>(310304000) POULTRY, MISC.</t>
  </si>
  <si>
    <t>(310400000) DAIRY PRODUCTS</t>
  </si>
  <si>
    <t>(310401000) MILK &amp; CREAM, FR OR DRIED</t>
  </si>
  <si>
    <t>(310401500) BUTTER &amp; BUTTERFAT MIXTURES</t>
  </si>
  <si>
    <t>(310402000) CHEESE</t>
  </si>
  <si>
    <t>(310404000) OTHER DAIRY PRODS</t>
  </si>
  <si>
    <t>(310500000) FATS, OILS, &amp; GREASES</t>
  </si>
  <si>
    <t>(310550000) HIDES &amp; SKINS</t>
  </si>
  <si>
    <t>(310551000) SHEEP &amp; LAMB SKINS</t>
  </si>
  <si>
    <t>(310552000) OTHER HIDES &amp; SKINS</t>
  </si>
  <si>
    <t>(310553000) FURSKINS</t>
  </si>
  <si>
    <t>(310650000) SAUSAGE CASINGS</t>
  </si>
  <si>
    <t>(310700000) BULL SEMEN</t>
  </si>
  <si>
    <t>(310750000) MISC ANIMAL PRODS</t>
  </si>
  <si>
    <t>(320100000) GRAINS &amp; FEEDS</t>
  </si>
  <si>
    <t>(320101000) WHEAT, EX SEED</t>
  </si>
  <si>
    <t>(320101300) CORN, UNMILLED</t>
  </si>
  <si>
    <t>(320101500) OATS, UNMILLED</t>
  </si>
  <si>
    <t>(320102000) BARLEY, UNMILLED</t>
  </si>
  <si>
    <t>(320102500) RICE</t>
  </si>
  <si>
    <t>(320103000) BISCUITS &amp; WAFERS</t>
  </si>
  <si>
    <t>(320103500) PASTA &amp; NOODLES</t>
  </si>
  <si>
    <t>(320104000) OTHER GRAINS &amp; PREPS</t>
  </si>
  <si>
    <t>(320105000) FEEDS &amp; FODDERS, EX OILCAKE</t>
  </si>
  <si>
    <t>(320200000) FRUITS &amp; PREPS</t>
  </si>
  <si>
    <t>(320201000) FRUITS - FR OR FROZ</t>
  </si>
  <si>
    <t>(320201020) APPLES, FRESH</t>
  </si>
  <si>
    <t>(320201026) BERRIES, EXCL STRAWBERRIES</t>
  </si>
  <si>
    <t>(320201040) GRAPES, FRESH</t>
  </si>
  <si>
    <t>(320201060) MELONS</t>
  </si>
  <si>
    <t>(320201063) PEACHES</t>
  </si>
  <si>
    <t>(320201066) PEARS</t>
  </si>
  <si>
    <t>(320201075) PLUMS</t>
  </si>
  <si>
    <t>(320201080) STRAWBERRIES, FRESH OR FROZ</t>
  </si>
  <si>
    <t>(320201090) OTHER FRUITS, FRESH OR FROZ</t>
  </si>
  <si>
    <t>(320202000) FRUITS - PREP OR PRES</t>
  </si>
  <si>
    <t>(320202010) PINEAPPLES - CANNED OR PREP</t>
  </si>
  <si>
    <t>(320202020) OTHER FRUITS - PREP OR PRES</t>
  </si>
  <si>
    <t>(320220000) FRUIT JUICES</t>
  </si>
  <si>
    <t>(320221000) APPLE JUICE</t>
  </si>
  <si>
    <t>(320222000) GRAPE JUICE</t>
  </si>
  <si>
    <t>(320223000) GRAPEFRUIT JUICE</t>
  </si>
  <si>
    <t>(320224000) LEMON JUICE</t>
  </si>
  <si>
    <t>(320226000) ORANGE JUICE</t>
  </si>
  <si>
    <t>(320227000) PINEAPPLE JUICE</t>
  </si>
  <si>
    <t>(320228000) OTHER FRUIT JUICE</t>
  </si>
  <si>
    <t>(320300000) NUTS &amp; PREPS</t>
  </si>
  <si>
    <t>(320302000) CASHEW NUTS</t>
  </si>
  <si>
    <t>(320304000) COCONUT MEAT</t>
  </si>
  <si>
    <t>(320305000) FILBERTS</t>
  </si>
  <si>
    <t>(320306000) MACADEMIA NUTS</t>
  </si>
  <si>
    <t>(320306500) PECANS</t>
  </si>
  <si>
    <t>(320307000) PISTACHIO NUTS</t>
  </si>
  <si>
    <t>(320309000) OTHER NUTS</t>
  </si>
  <si>
    <t>(320350000) VEGETABLES &amp; PREPS</t>
  </si>
  <si>
    <t>(320351000) VEGETABLES - FR OR FROZ</t>
  </si>
  <si>
    <t>(320351010) TOMATOES</t>
  </si>
  <si>
    <t>(320351020) ASPARAGUS, FRESH OR FROZEN</t>
  </si>
  <si>
    <t>(320351030) BEANS, FRESH OR FROZEN</t>
  </si>
  <si>
    <t>(320351035) CABBAGE</t>
  </si>
  <si>
    <t>(320351040) CARROTS, FRESH OR FROZEN</t>
  </si>
  <si>
    <t>(320351043) CAULIFLOWER &amp; BROCCOLI, FR/FZ</t>
  </si>
  <si>
    <t>(320351047) CELERY, FRESH</t>
  </si>
  <si>
    <t>(320351050) CUCUMBERS</t>
  </si>
  <si>
    <t>(320351060) EGGPLANT</t>
  </si>
  <si>
    <t>(320351065) ENDIVE, FRESH</t>
  </si>
  <si>
    <t>(320351070) GARLIC</t>
  </si>
  <si>
    <t>(320351072) LETTUCE</t>
  </si>
  <si>
    <t>(320351080) ONIONS</t>
  </si>
  <si>
    <t>(320351082) PEAS, INCL CHICKPEAS</t>
  </si>
  <si>
    <t>(320351084) PEPPERS</t>
  </si>
  <si>
    <t>(320351086) POTATOES, FRESH OR FROZEN</t>
  </si>
  <si>
    <t>(320351087) RADISHES, FRESH</t>
  </si>
  <si>
    <t>(320351088) SQUASH</t>
  </si>
  <si>
    <t>(320351090) OTHER VEGS - FR OR FROZ</t>
  </si>
  <si>
    <t>(320352000) VEGETABLES-PREP/PRES</t>
  </si>
  <si>
    <t>(320352004) BEAN CAKE, MISO</t>
  </si>
  <si>
    <t>(320352006) CUCUMBERS, PRESERVED</t>
  </si>
  <si>
    <t>(320352010) OLIVES - PREP OR PRES</t>
  </si>
  <si>
    <t>(320352020) MUSHROOMS, CANNED</t>
  </si>
  <si>
    <t>(320352023) MUSHROOMS, DRIED</t>
  </si>
  <si>
    <t>(320352025) ONIONS, PRESERVED</t>
  </si>
  <si>
    <t>(320352040) ARTICHOKES - PREP</t>
  </si>
  <si>
    <t>(320352050) TOMATOES, INCL PASTE &amp; SAUCE</t>
  </si>
  <si>
    <t>(320352070) BEANS &amp; PEAS, DRIED</t>
  </si>
  <si>
    <t>(320352072) MUSTARD</t>
  </si>
  <si>
    <t>(320352074) PEPPERS &amp; PIMENTOS, PREP</t>
  </si>
  <si>
    <t>(320352076) SOY SAUCE</t>
  </si>
  <si>
    <t>(320352078) STARCHES, EXCL WHEAT &amp; CORN</t>
  </si>
  <si>
    <t>(320352080) SOUPS &amp; SAUCES</t>
  </si>
  <si>
    <t>(320352085) VINEGAR</t>
  </si>
  <si>
    <t>(320352087) YEASTS</t>
  </si>
  <si>
    <t>(320352090) OTHER VEGETABLES-PREP/PRES</t>
  </si>
  <si>
    <t>(320400000) SUGAR &amp; RELATED PRODS</t>
  </si>
  <si>
    <t>(320401000) SUGAR - CANE &amp; BEET</t>
  </si>
  <si>
    <t>(320402000) MOLASSES</t>
  </si>
  <si>
    <t>(320403000) CONFECTIONERY PRODS</t>
  </si>
  <si>
    <t>(320404000) OTHER SUGAR &amp; RELATED PRODS</t>
  </si>
  <si>
    <t>(320500000) TOBACCO - UNMFG</t>
  </si>
  <si>
    <t>(320501000) TOBACCO - FILLER</t>
  </si>
  <si>
    <t>(320502000) TOBACCO - SCRAP</t>
  </si>
  <si>
    <t>(320503000) OTHER TOBACCO</t>
  </si>
  <si>
    <t>(320550000) BEVERAGES, EX FRUIT JUICES</t>
  </si>
  <si>
    <t>(320551000) WINE</t>
  </si>
  <si>
    <t>(320552000) MALT BEVERAGES</t>
  </si>
  <si>
    <t>(320553000) OTHER BEVERAGES</t>
  </si>
  <si>
    <t>(320650000) OILSEEDS &amp; PRODS</t>
  </si>
  <si>
    <t>(320651000) OILSEEDS &amp; OILNUTS</t>
  </si>
  <si>
    <t>(320651010) FLAXSEED</t>
  </si>
  <si>
    <t>(320651013) MUSTARD SEEDS</t>
  </si>
  <si>
    <t>(320651016) RAPESEED</t>
  </si>
  <si>
    <t>(320651023) SOYBEANS</t>
  </si>
  <si>
    <t>(320651026) SUNFLOWER SEEDS</t>
  </si>
  <si>
    <t>(320651030) OTHER OILSEEDS &amp; OILNUTS</t>
  </si>
  <si>
    <t>(320652000) OILS &amp; WAXES-VEGETABLE</t>
  </si>
  <si>
    <t>(320652010) CASTOR OIL</t>
  </si>
  <si>
    <t>(320652020) COCONUT OIL</t>
  </si>
  <si>
    <t>(320652025) COTTONSEED OIL</t>
  </si>
  <si>
    <t>(320652030) OLIVE OIL</t>
  </si>
  <si>
    <t>(320652040) PALM OIL</t>
  </si>
  <si>
    <t>(320652050) PALM KERNEL OIL</t>
  </si>
  <si>
    <t>(320652052) PEANUT OIL</t>
  </si>
  <si>
    <t>(320652054) RAPESEED OIL</t>
  </si>
  <si>
    <t>(320652056) SOYBEAN OIL</t>
  </si>
  <si>
    <t>(320652058) SESAME OIL</t>
  </si>
  <si>
    <t>(320652060) OTHER VEGETABLE OILS</t>
  </si>
  <si>
    <t>(320653000) OILCAKE &amp; MEAL</t>
  </si>
  <si>
    <t>(320800000) SEEDS - FIELD &amp; GARDEN</t>
  </si>
  <si>
    <t>(320830000) CUT FLOWERS</t>
  </si>
  <si>
    <t>(320850000) NURSERY STOCK, BULBS, ETC.</t>
  </si>
  <si>
    <t>(320900000) OTHER VEGETABLE PRODS</t>
  </si>
  <si>
    <r>
      <t xml:space="preserve">Swine </t>
    </r>
    <r>
      <rPr>
        <vertAlign val="superscript"/>
        <sz val="9"/>
        <rFont val="Times New Roman"/>
        <family val="1"/>
      </rPr>
      <t>1</t>
    </r>
  </si>
  <si>
    <t xml:space="preserve"> roasting cereal flakes or products</t>
  </si>
  <si>
    <t>Prepared food from swelling or</t>
  </si>
  <si>
    <r>
      <t xml:space="preserve">Pasta and noodles </t>
    </r>
    <r>
      <rPr>
        <vertAlign val="superscript"/>
        <sz val="9"/>
        <rFont val="Times New Roman"/>
        <family val="1"/>
      </rPr>
      <t>2</t>
    </r>
  </si>
  <si>
    <r>
      <t>2</t>
    </r>
    <r>
      <rPr>
        <sz val="10"/>
        <rFont val="Times New Roman"/>
        <family val="1"/>
      </rPr>
      <t xml:space="preserve"> Excludes stuffed pasta and canned pasta.</t>
    </r>
  </si>
  <si>
    <r>
      <t>3</t>
    </r>
    <r>
      <rPr>
        <sz val="10"/>
        <rFont val="Times New Roman"/>
        <family val="1"/>
      </rPr>
      <t xml:space="preserve"> Volume is measured in millions of liters, and unit value is measured in dollars per liter.</t>
    </r>
  </si>
  <si>
    <r>
      <t xml:space="preserve">Beer </t>
    </r>
    <r>
      <rPr>
        <vertAlign val="superscript"/>
        <sz val="9"/>
        <rFont val="Times New Roman"/>
        <family val="1"/>
      </rPr>
      <t>3</t>
    </r>
  </si>
  <si>
    <t>Type</t>
  </si>
  <si>
    <t>UOM</t>
  </si>
  <si>
    <t>YearNum</t>
  </si>
  <si>
    <t>U.S.$</t>
  </si>
  <si>
    <t>CY2001</t>
  </si>
  <si>
    <t>CY2002</t>
  </si>
  <si>
    <t>CY2003</t>
  </si>
  <si>
    <t>MT</t>
  </si>
  <si>
    <t>NO</t>
  </si>
  <si>
    <t>(61) FATUS IMP VALUE</t>
  </si>
  <si>
    <t>(320410000) COCOA &amp; PRODUCTS</t>
  </si>
  <si>
    <t>(320420000) COFFEE &amp; PRODUCTS</t>
  </si>
  <si>
    <t>(320430000) TEA</t>
  </si>
  <si>
    <t>(62) FATUS IMP QTY1</t>
  </si>
  <si>
    <t>Country</t>
  </si>
  <si>
    <t>(1220) CANADA</t>
  </si>
  <si>
    <t>CY1991</t>
  </si>
  <si>
    <t>CY1992</t>
  </si>
  <si>
    <t>CY1993</t>
  </si>
  <si>
    <r>
      <t>1</t>
    </r>
    <r>
      <rPr>
        <sz val="10"/>
        <rFont val="Times New Roman"/>
        <family val="1"/>
      </rPr>
      <t xml:space="preserve"> Volume is measured in thousands of head, and unit value is measured in dollars per head.</t>
    </r>
  </si>
  <si>
    <t>(0206100000) OFFAL OF BOVINE ANIMALS, EDIBLE, FRESH OR CHILLED</t>
  </si>
  <si>
    <t>(21) IMPORTS - CONSUMPTION CUSTOMS VALUE</t>
  </si>
  <si>
    <t>(0206210000) TONGUES OF BOVINE ANIMALS, EDIBLE, FROZEN</t>
  </si>
  <si>
    <t>(0206220000) LIVERS OF BOVINE ANIMALS, EDIBLE, FROZEN</t>
  </si>
  <si>
    <t>(0206290000) OFFAL OF BOVINE ANIMALS, EDIBLE, NESOI, FROZEN</t>
  </si>
  <si>
    <t>(4101100000) BOV HIDES WHOLE NOV 8KG DRD/10KG DRY-SALT/14 KG FR</t>
  </si>
  <si>
    <t xml:space="preserve">(4101201010) BOV HIDES/SKINS  WHOLE , NT PRETAN, LT 8KG DRD/   </t>
  </si>
  <si>
    <t>(4101201020) WHOLE HIDE/SKIN BOVOT CATTLE, NT PRTAN,WT GT 16 KG</t>
  </si>
  <si>
    <t>(4101203000) BV HD/SKN, WHOLE WT LT 8KG ETC, OT UP/LINE 28SQ FT</t>
  </si>
  <si>
    <t xml:space="preserve">(4101205000) BOVINE NESOI OT VEG PRETAN, WHOLE  LT 8KG/10KG/16 </t>
  </si>
  <si>
    <t>(4101210020) CATTLE HIDES, WHOLE, FRESH OR WET-SALTED</t>
  </si>
  <si>
    <t>(4101210040) HIDES/SKINS BOVINE ANMLS NESOI WHOLE FRH/WET-SALTD</t>
  </si>
  <si>
    <t>(4101300010) WHOLE HIDES/SKINS BOVINE ANIMALS NESOI OTHRWS PRES</t>
  </si>
  <si>
    <t xml:space="preserve">(4101501010) CATTLE HIDE/SKIN, WHOLE, NT PRETAN, WGT GT 16 KG  </t>
  </si>
  <si>
    <t>(4101501020) WHOLE BOV HIDE/SKN OT CATTLE NT PRTAN, WGT GT 16KG</t>
  </si>
  <si>
    <t xml:space="preserve">(4101502000) BOV RAW HIDE/SKIN, NESOI, WHOLE WGT GT 16KG UPPER </t>
  </si>
  <si>
    <t xml:space="preserve">(4101503000) BV HD/SKN UP/LINING, WHOLE, WT GT 16KG, LT 28 SFT </t>
  </si>
  <si>
    <t xml:space="preserve">(4101505000) BOVINE HIDE/SKIN, WHOLE, NESOI, OT VEG, GT 16KG   </t>
  </si>
  <si>
    <t>(22) IMPORTS - CONSUMPTION QTY1</t>
  </si>
  <si>
    <t>KG</t>
  </si>
  <si>
    <t>(2309100010) DOG &amp; CAT FOOD PUT UP FOR RETAIL SALE AIRTIT CONTR</t>
  </si>
  <si>
    <t>(2309100090) DOG AND CAT FOOD, PUT UP FOR RETAIL SALE, NESOI</t>
  </si>
  <si>
    <t xml:space="preserve">(1905310041) SWEET BISCUITS,NOT FROZEN,CONTAIN PEANUTS         </t>
  </si>
  <si>
    <t xml:space="preserve">(1905310049) SWEET BISCUITS,  NOT FROZEN, NESOI                </t>
  </si>
  <si>
    <t xml:space="preserve">(1905320041) WAFFLES &amp; WAFERS, NOT FROZEN, CONTAIN PEANUTS     </t>
  </si>
  <si>
    <t xml:space="preserve">(1905320049)  WAFFLES AND WAFERS,  NOT FROZEN, NESOI           </t>
  </si>
  <si>
    <t>(1905300040) SWEET BISCUITS, WAFFLES AND WAFERS, NESOI</t>
  </si>
  <si>
    <t xml:space="preserve">(1905310021) SWEET BISCUIT,FROZEN,CONTAIN PEANUT PRODUCTS      </t>
  </si>
  <si>
    <t xml:space="preserve">(1905310029) SWEET BISCUITS,  FROZEN, NESOI                    </t>
  </si>
  <si>
    <t xml:space="preserve">(1905320029)  WAFFLES AND WAFERS, FROZEN, NESOI                </t>
  </si>
  <si>
    <t>(1905901041) PASTRY/CAKE ETC &amp; PUDDING, W/NT CONT CHOC ETC FRZN</t>
  </si>
  <si>
    <t>(1905901049) BREAD/BISCUIT ETC, W/NT CONTAIN CHOC ETC FROZEN</t>
  </si>
  <si>
    <t>(1905901050) PASTRY/CAKES/PUDDINGS W/NT CONT CHOC/FRUIT/NUT ETC</t>
  </si>
  <si>
    <t>(1905901070) BREAD, NESOI</t>
  </si>
  <si>
    <t>(1905901090) BISCUITS/OTHER SIMILAR BAKED PRODUCTS, NESOI</t>
  </si>
  <si>
    <t>(1905901040) BREAD/CAKE/PASTRY ETC &amp; PUDDING, W/NT CHOC ETC FZ</t>
  </si>
  <si>
    <t>(1905901060) BREAD/CAKE/PASTRY/PUDDING ETC, W/NT CHOC ETC NESOI</t>
  </si>
  <si>
    <t>(1905901080) BREAD/BISCUITS/SIMILAR BAKED PRODUCTS, NESOI</t>
  </si>
  <si>
    <t>(1901200043) MIXES/DOUGH FOR PREP OF 1905 SEE 99046040 DRY FORM</t>
  </si>
  <si>
    <t>(1901200085) MIXES/DOUGH FR BAKERS WARES OF 1905 NESOI DRY FORM</t>
  </si>
  <si>
    <t>(1901200095) MIXES/DOUGH FOR PREP OF BAKERS WARES OF 1905 NESOI</t>
  </si>
  <si>
    <t>(1901203000) MIX/DOUGH OF 1905 &gt;25% BUTRFAT N/RETL, ADDTL NOTE3</t>
  </si>
  <si>
    <t>(1901204000) MIXES/DOUGH OF 1905, &gt;25% BUTRFAT N/RETAIL, NESOI</t>
  </si>
  <si>
    <t>(1901204200) MIX/DOUGH FOR PREP OF 1905 NESOI, GEN NOTE 15 DRY</t>
  </si>
  <si>
    <t>(1901206500) MIXES/DOUGH OF 1905 NESOI DRY FORM, ADDTL NOTE 3</t>
  </si>
  <si>
    <t>(1901207000) MIXES/DOUGH OF 1905, ADDTL NOTE 1 TO CHAP 19,NESOI</t>
  </si>
  <si>
    <t>(1901208000) MIXES/DOUGH FOR PREP OF BAKERS WARES OF 1905 NESOI</t>
  </si>
  <si>
    <t>(1904100040) PREP FOOD SWELLING/ROASTING CEREAL PRODUCT W/SUGAR</t>
  </si>
  <si>
    <t>(1904100080) SWELLING/ROASTING CEREAL/CEREAL PRODUCT, NO SUGAR</t>
  </si>
  <si>
    <t>(1101000010) HARD SPRING WHEAT FLOUR</t>
  </si>
  <si>
    <t>(1101000020) DURUM WHEAT FLOUR</t>
  </si>
  <si>
    <t>(1101000030) WHITE WINTER WHEAT FLOUR</t>
  </si>
  <si>
    <t>(1101000090) WHEAT OR MESLIN FLOUR, NESOI</t>
  </si>
  <si>
    <t>(0701901000) YELLOW POTATOES EX SEED CONTNER OV 45KG FRSH/CHLLD</t>
  </si>
  <si>
    <t>(0701905010) POTATOE RUSSET OR NETTED GEM NOV45KG FR/CH EX SEED</t>
  </si>
  <si>
    <t>(0701905020) POTATOE EX SEED CONTNER NOT OV 45KG FRSH/CHD NESOI</t>
  </si>
  <si>
    <t>(0701905030) POTATOES RUSSET/NETTED GEM OV 45KG FR/CH EX SEED</t>
  </si>
  <si>
    <t>(0701905040) POTATOE NESOI CONTNERS OVR 45KG, FRSH/CHLD EX SEED</t>
  </si>
  <si>
    <t>(0710100000) POTATOES UNCOOKD/COOKED BY BOILING IN WATER, FROZN</t>
  </si>
  <si>
    <t>(2004104000) YELLOW POTATOES (SOLANO) PREP/PRES, FROZEN</t>
  </si>
  <si>
    <t>(2004108020) POTATOES, FRENCH FRIED, FROZEN</t>
  </si>
  <si>
    <t>(2004108040) POTATOES (EX FRENCH FRIES) PREP/PRES NESOI, FROZEN</t>
  </si>
  <si>
    <t>(2104100040) SOUPS/BROTHS/PREPS OF, BASED ON FISH/SEAFD, NT DRD</t>
  </si>
  <si>
    <t>(2104100060) SOUPS, BROTHS &amp; PREPS THEREOF, NESOI, EX DRIED</t>
  </si>
  <si>
    <t>(0709510010) MUSHROOMS, FRESH OR CHILLED,GENUS AGARICUS</t>
  </si>
  <si>
    <t>(0709510090) MUSHROOMS, FRESH OR CHILLED, NESOI</t>
  </si>
  <si>
    <t>(0709510100) MUSHROOMS, OF THE GENUS AGARICUS, FRESH OR CHILLED</t>
  </si>
  <si>
    <t>(0709590000) MUSHROOMS, NESOI, FRESH OR CHILLED</t>
  </si>
  <si>
    <t>Mushrooms, fresh or chilled</t>
  </si>
  <si>
    <t>(0709510000) MUSHROOMS, FRESH OR CHILLED</t>
  </si>
  <si>
    <t>(1704100000) CHEWING GUM, WHETHER OR NOT SUGAR COATED</t>
  </si>
  <si>
    <t>(1704903520) CONFEC. FOR CONSMPTION, CONTN PEANUTS, RETAIL SALE</t>
  </si>
  <si>
    <t>(1704903550) CONFECTION READY FOR CONSUMPTION,NESOI,RETAIL SALE</t>
  </si>
  <si>
    <t>(2203000030) BEER MADE FRM MALT IN GLASS CNTR NT OV 4 LITERS EA</t>
  </si>
  <si>
    <t>(2203000060) BEER MADE FRM MALT IN CNTRS EX GLASS NT OV 4 LITER</t>
  </si>
  <si>
    <t>(2203000090) BEER MADE FROM MALT IN CONTAINERS OVER 4 LITERS EA</t>
  </si>
  <si>
    <t>L</t>
  </si>
  <si>
    <t>(2306400000) RAPE OR COLZA SEED OILCAKE &amp; SOLID RESIDUE W/N GRD</t>
  </si>
  <si>
    <t xml:space="preserve">(2306410000) RAPE/COLZA SEED OILCAKE &amp; RESIDUE,LOW ERUCIC ACID </t>
  </si>
  <si>
    <t xml:space="preserve">(2306490000) RAPE OR COLZA SEED OILCAKE &amp; SOLID RESIDUE, NESOI </t>
  </si>
  <si>
    <t>(1704902005) CONFECTION READY FOR CONSUMPTION,NESOI,RETAIL SALE</t>
  </si>
  <si>
    <t>(0701900010) POTATOES EX SEED, RUSSET, NETTED GEM NOV45KG FR/CH</t>
  </si>
  <si>
    <t>(0701900020) POTATOES EX SEED, CONTAINERS NOT OV 45KG, FRSH/CHD</t>
  </si>
  <si>
    <t>(0701900030) POTATOES EX SEED, RUSSET, NETTED GEM OV 45KG FR/CH</t>
  </si>
  <si>
    <t>(0701900040) POTATOES EX SEED, CONTAINERS OVER 45KG, FRSH/CHLLD</t>
  </si>
  <si>
    <r>
      <t>5</t>
    </r>
    <r>
      <rPr>
        <sz val="10"/>
        <rFont val="Times New Roman"/>
        <family val="1"/>
      </rPr>
      <t xml:space="preserve"> Includes products containing peanuts.</t>
    </r>
  </si>
  <si>
    <r>
      <t>4</t>
    </r>
    <r>
      <rPr>
        <sz val="10"/>
        <rFont val="Times New Roman"/>
        <family val="1"/>
      </rPr>
      <t xml:space="preserve"> Excludes seed potatoes.</t>
    </r>
  </si>
  <si>
    <r>
      <t xml:space="preserve">Potatoes, fresh </t>
    </r>
    <r>
      <rPr>
        <vertAlign val="superscript"/>
        <sz val="9"/>
        <rFont val="Times New Roman"/>
        <family val="1"/>
      </rPr>
      <t>4</t>
    </r>
  </si>
  <si>
    <t>(1904100000) PREP FOOD, SWELLING/ROASTING CEREAL/CEREAL PRODUCT</t>
  </si>
  <si>
    <t>(310403000) CASEIN &amp; MIXTURES</t>
  </si>
  <si>
    <t>(310600000) WOOL - UNMFG</t>
  </si>
  <si>
    <t>(310600010) APPAREL GRADE WOOL</t>
  </si>
  <si>
    <t>(310600020) CARPET GRADE WOOL</t>
  </si>
  <si>
    <t>(320201030) CITRUS, FRESH</t>
  </si>
  <si>
    <t>(320201050) MANGOES</t>
  </si>
  <si>
    <t>(320201070) PINEAPPLES, FRESH OR FROZEN</t>
  </si>
  <si>
    <t>(320202004) BANANAS AND PLAINTAINS PREP AND PRES</t>
  </si>
  <si>
    <t>(320352045) ASPARAGUS - PREP</t>
  </si>
  <si>
    <t>(320450000) SPICES AND HERBS</t>
  </si>
  <si>
    <t>(320450010) PEPPER</t>
  </si>
  <si>
    <t>(320450020) OTHER SPICES AND HERBS</t>
  </si>
  <si>
    <t>(320460000) DRUGS, CRUDE &amp; NATURAL</t>
  </si>
  <si>
    <t>(320470000) ESSENTIAL OILS</t>
  </si>
  <si>
    <t>(320480000) FIBERS, EXCL. COTTON</t>
  </si>
  <si>
    <t>(320490000) RUBBER &amp; GUMS</t>
  </si>
  <si>
    <t>(320700000) COTTON, EXCL LINTERS</t>
  </si>
  <si>
    <t>U.S. agricultural imports from Canada, 2005 (in U.S. dollars)</t>
  </si>
  <si>
    <t>CY2004</t>
  </si>
  <si>
    <t>CY2005</t>
  </si>
  <si>
    <t>Rapeseed</t>
  </si>
  <si>
    <t>Confectionery products</t>
  </si>
  <si>
    <t>(1702202290) MAPLE SYRUP, BLENDED, DESCRIBED IN GENERAL NOTE 15</t>
  </si>
  <si>
    <t>(1702204090) MAPLE SYRUP, NESOI</t>
  </si>
  <si>
    <t>(1702202030) MAPLE SYRUP BLEND WTH SUG CH17 NT RETAIL ENTR FTZ</t>
  </si>
  <si>
    <t>(1702202040) MAPLE SYRUP BLEND WTH SUGAR CH 17 NOT RETAIL NESOI</t>
  </si>
  <si>
    <t>(1702204020) MAPLE SYRUP, NESOI</t>
  </si>
  <si>
    <t>(1702204030) MAPLE SYRUP, NESOI, PUT UP FOR RETAIL SALE</t>
  </si>
  <si>
    <t>(1702204035) MAPLE SYRUP, NESOI</t>
  </si>
  <si>
    <t>Maple syrup, including blends with sugar</t>
  </si>
  <si>
    <t>Cucumbers</t>
  </si>
  <si>
    <t>Blueberries, frozen</t>
  </si>
  <si>
    <t>(0811902024) WILD BLUEBERRY UNCKD/COOKD BY STEAM/BOIL WATER FRZ</t>
  </si>
  <si>
    <t>(0811902028) BLUEBERRIES NESOI UNCKD/COOKD STEAM/BOIL WATER FRZ</t>
  </si>
  <si>
    <t>(0811902000) BLUEBERRIES, UNCKD/COOKED BY WATER, FROZ, W/N SWT</t>
  </si>
  <si>
    <t>Malt, not roasted</t>
  </si>
  <si>
    <t>(1107100000) MALT, NOT ROASTED</t>
  </si>
  <si>
    <t>(1901200200) MIX/DOUGH OF 1905 &gt;25% BUTRFT N/RETL, GEN NOTE 15</t>
  </si>
  <si>
    <t>Mixes and doughs</t>
  </si>
  <si>
    <t>(1904900140) CEREAL NT CORN GRAIN FORM PRECOOK/OTHWS PREP NESOI</t>
  </si>
  <si>
    <t xml:space="preserve">  or otherwise prepared, not frozen</t>
  </si>
  <si>
    <t>Cereals other than corn, grain form, precooked</t>
  </si>
  <si>
    <t>Sweet biscuits, waffles, and wafers, frozen</t>
  </si>
  <si>
    <t>(1905300020) SWEET BISCUITS, WAFFLES AND WAFERS, FROZEN</t>
  </si>
  <si>
    <t>(4101203500) BUFFALO WHOLE RAW HIDES/SKIN NESOI, NT GT 8 KG DRY</t>
  </si>
  <si>
    <t xml:space="preserve">(4101501091) WHOLE HIDE/SKIN EQUINE W/ WGT EXC 16KG NT PRE-TAN </t>
  </si>
  <si>
    <t>*</t>
  </si>
  <si>
    <t>*Less than $500,000 in value and 500 kilograms in volume.</t>
  </si>
  <si>
    <t>2005-07</t>
  </si>
  <si>
    <t>Confectionery (including gum) containing</t>
  </si>
  <si>
    <t xml:space="preserve">  synthetic sweetening agents instead of sugar</t>
  </si>
  <si>
    <t>Mixed feeds or mixed feed ingredients, excluding</t>
  </si>
  <si>
    <t xml:space="preserve">  bird feed and pet food</t>
  </si>
  <si>
    <t>Fruits and preparations, excluding juice</t>
  </si>
  <si>
    <t>Blueberries, fresh</t>
  </si>
  <si>
    <t>Chocolate in blocks or slabs of 4.5 kilograms or</t>
  </si>
  <si>
    <t xml:space="preserve">  more, containing butterfat or other milk solids</t>
  </si>
  <si>
    <t>Chocolate in blocks, slabs, or other bulk form,</t>
  </si>
  <si>
    <t xml:space="preserve">  not containing butterfat or other milk solids</t>
  </si>
  <si>
    <t>Confectionery, filled, not containing peanuts,</t>
  </si>
  <si>
    <t xml:space="preserve">  peanut butter, or peanut paste</t>
  </si>
  <si>
    <t xml:space="preserve">  containers weighing 2 kilograms or less</t>
  </si>
  <si>
    <t>Preparations for the manufacture of beverages</t>
  </si>
  <si>
    <t>Other horticultural products</t>
  </si>
  <si>
    <t>Soups, broths, and preparations, not dried,</t>
  </si>
  <si>
    <t xml:space="preserve">  not based on fish or seafood</t>
  </si>
  <si>
    <r>
      <t xml:space="preserve">Source: USDA, Foreign Agricultural Service, </t>
    </r>
    <r>
      <rPr>
        <i/>
        <sz val="10"/>
        <rFont val="Times New Roman"/>
        <family val="1"/>
      </rPr>
      <t>U.S. Trade Internet System</t>
    </r>
    <r>
      <rPr>
        <sz val="10"/>
        <rFont val="Times New Roman"/>
        <family val="1"/>
      </rPr>
      <t>.</t>
    </r>
  </si>
  <si>
    <r>
      <t>Cattle and calves</t>
    </r>
    <r>
      <rPr>
        <vertAlign val="superscript"/>
        <sz val="9"/>
        <rFont val="Times New Roman"/>
        <family val="1"/>
      </rPr>
      <t>1</t>
    </r>
  </si>
  <si>
    <t>Coffee, roasted, not decaffeinated, in retail</t>
  </si>
  <si>
    <t>Selected U.S. agricultural imports from Canada, 1991-93 versus 2005-07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</si>
</sst>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>
      <alignment horizontal="centerContinuous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7" fillId="0" borderId="0" xfId="0" applyFont="1" applyAlignment="1" quotePrefix="1">
      <alignment horizontal="left"/>
    </xf>
    <xf numFmtId="4" fontId="0" fillId="2" borderId="0" xfId="0" applyNumberFormat="1" applyFill="1" applyAlignment="1">
      <alignment/>
    </xf>
    <xf numFmtId="0" fontId="0" fillId="3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4" fontId="0" fillId="5" borderId="0" xfId="0" applyNumberForma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Alignment="1" quotePrefix="1">
      <alignment horizontal="center"/>
    </xf>
    <xf numFmtId="3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Alignment="1" quotePrefix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 quotePrefix="1">
      <alignment horizontal="center"/>
    </xf>
    <xf numFmtId="4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3" fillId="0" borderId="0" xfId="0" applyNumberFormat="1" applyFont="1" applyFill="1" applyAlignment="1" quotePrefix="1">
      <alignment horizontal="center"/>
    </xf>
    <xf numFmtId="0" fontId="2" fillId="0" borderId="0" xfId="0" applyFont="1" applyFill="1" applyAlignment="1" quotePrefix="1">
      <alignment horizontal="left"/>
    </xf>
    <xf numFmtId="1" fontId="3" fillId="0" borderId="0" xfId="0" applyNumberFormat="1" applyFont="1" applyFill="1" applyAlignment="1" quotePrefix="1">
      <alignment horizontal="center"/>
    </xf>
    <xf numFmtId="4" fontId="3" fillId="0" borderId="0" xfId="0" applyNumberFormat="1" applyFont="1" applyFill="1" applyAlignment="1" quotePrefix="1">
      <alignment horizontal="center"/>
    </xf>
    <xf numFmtId="0" fontId="3" fillId="0" borderId="0" xfId="0" applyFont="1" applyFill="1" applyAlignment="1" quotePrefix="1">
      <alignment horizontal="center"/>
    </xf>
    <xf numFmtId="2" fontId="3" fillId="0" borderId="0" xfId="0" applyNumberFormat="1" applyFont="1" applyFill="1" applyAlignment="1" quotePrefix="1">
      <alignment horizontal="center"/>
    </xf>
    <xf numFmtId="16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08"/>
  <sheetViews>
    <sheetView workbookViewId="0" topLeftCell="C34">
      <selection activeCell="C160" sqref="C160"/>
    </sheetView>
  </sheetViews>
  <sheetFormatPr defaultColWidth="9.140625" defaultRowHeight="12.75"/>
  <cols>
    <col min="1" max="1" width="15.00390625" style="0" hidden="1" customWidth="1"/>
    <col min="2" max="2" width="71.28125" style="0" bestFit="1" customWidth="1"/>
    <col min="3" max="3" width="73.00390625" style="0" bestFit="1" customWidth="1"/>
    <col min="4" max="4" width="45.8515625" style="0" bestFit="1" customWidth="1"/>
    <col min="5" max="5" width="7.7109375" style="0" customWidth="1"/>
    <col min="6" max="6" width="17.00390625" style="0" customWidth="1"/>
    <col min="7" max="7" width="18.140625" style="0" customWidth="1"/>
    <col min="8" max="8" width="19.00390625" style="0" customWidth="1"/>
  </cols>
  <sheetData>
    <row r="1" spans="2:7" ht="12.75">
      <c r="B1" t="s">
        <v>214</v>
      </c>
      <c r="C1" t="s">
        <v>37</v>
      </c>
      <c r="D1" t="s">
        <v>200</v>
      </c>
      <c r="E1" t="s">
        <v>201</v>
      </c>
      <c r="F1" t="s">
        <v>202</v>
      </c>
      <c r="G1" t="s">
        <v>38</v>
      </c>
    </row>
    <row r="2" spans="2:8" ht="12.75">
      <c r="B2" t="s">
        <v>215</v>
      </c>
      <c r="C2" t="s">
        <v>293</v>
      </c>
      <c r="D2" t="s">
        <v>221</v>
      </c>
      <c r="E2" t="s">
        <v>203</v>
      </c>
      <c r="F2" s="15" t="s">
        <v>206</v>
      </c>
      <c r="G2" s="27">
        <v>158529304</v>
      </c>
      <c r="H2" s="15"/>
    </row>
    <row r="3" spans="2:8" ht="12.75">
      <c r="B3" t="s">
        <v>215</v>
      </c>
      <c r="C3" t="s">
        <v>293</v>
      </c>
      <c r="D3" t="s">
        <v>221</v>
      </c>
      <c r="E3" t="s">
        <v>203</v>
      </c>
      <c r="F3" s="15" t="s">
        <v>327</v>
      </c>
      <c r="G3" s="27">
        <v>156079778</v>
      </c>
      <c r="H3" s="15"/>
    </row>
    <row r="4" spans="2:8" ht="12.75">
      <c r="B4" t="s">
        <v>215</v>
      </c>
      <c r="C4" t="s">
        <v>293</v>
      </c>
      <c r="D4" t="s">
        <v>221</v>
      </c>
      <c r="E4" t="s">
        <v>203</v>
      </c>
      <c r="F4" s="15" t="s">
        <v>328</v>
      </c>
      <c r="G4" s="27">
        <v>163522822</v>
      </c>
      <c r="H4" s="15"/>
    </row>
    <row r="5" spans="2:8" ht="12.75">
      <c r="B5" t="s">
        <v>215</v>
      </c>
      <c r="C5" t="s">
        <v>294</v>
      </c>
      <c r="D5" t="s">
        <v>221</v>
      </c>
      <c r="E5" t="s">
        <v>203</v>
      </c>
      <c r="F5" s="17" t="s">
        <v>206</v>
      </c>
      <c r="G5" s="27">
        <v>52470484</v>
      </c>
      <c r="H5" s="15"/>
    </row>
    <row r="6" spans="2:7" ht="12.75">
      <c r="B6" t="s">
        <v>215</v>
      </c>
      <c r="C6" t="s">
        <v>294</v>
      </c>
      <c r="D6" t="s">
        <v>221</v>
      </c>
      <c r="E6" t="s">
        <v>203</v>
      </c>
      <c r="F6" t="s">
        <v>327</v>
      </c>
      <c r="G6" s="27">
        <v>47666897</v>
      </c>
    </row>
    <row r="7" spans="2:8" ht="12.75">
      <c r="B7" t="s">
        <v>215</v>
      </c>
      <c r="C7" t="s">
        <v>294</v>
      </c>
      <c r="D7" t="s">
        <v>221</v>
      </c>
      <c r="E7" t="s">
        <v>203</v>
      </c>
      <c r="F7" s="15" t="s">
        <v>328</v>
      </c>
      <c r="G7" s="27">
        <v>50430865</v>
      </c>
      <c r="H7" s="15"/>
    </row>
    <row r="8" spans="2:8" ht="12.75">
      <c r="B8" t="s">
        <v>215</v>
      </c>
      <c r="C8" t="s">
        <v>295</v>
      </c>
      <c r="D8" t="s">
        <v>221</v>
      </c>
      <c r="E8" t="s">
        <v>203</v>
      </c>
      <c r="F8" s="15" t="s">
        <v>206</v>
      </c>
      <c r="G8" s="27">
        <v>12154673</v>
      </c>
      <c r="H8" s="15"/>
    </row>
    <row r="9" spans="2:8" ht="12.75">
      <c r="B9" t="s">
        <v>215</v>
      </c>
      <c r="C9" t="s">
        <v>295</v>
      </c>
      <c r="D9" t="s">
        <v>221</v>
      </c>
      <c r="E9" t="s">
        <v>203</v>
      </c>
      <c r="F9" s="15" t="s">
        <v>327</v>
      </c>
      <c r="G9" s="27">
        <v>12394020</v>
      </c>
      <c r="H9" s="15"/>
    </row>
    <row r="10" spans="2:8" ht="12.75">
      <c r="B10" t="s">
        <v>215</v>
      </c>
      <c r="C10" t="s">
        <v>295</v>
      </c>
      <c r="D10" t="s">
        <v>221</v>
      </c>
      <c r="E10" t="s">
        <v>203</v>
      </c>
      <c r="F10" s="17" t="s">
        <v>328</v>
      </c>
      <c r="G10" s="27">
        <v>17653361</v>
      </c>
      <c r="H10" s="15">
        <f>SUM(G2:G10)/3000000</f>
        <v>223.634068</v>
      </c>
    </row>
    <row r="11" spans="6:8" ht="12.75">
      <c r="F11" s="17"/>
      <c r="G11" s="27"/>
      <c r="H11" s="15"/>
    </row>
    <row r="12" spans="2:8" ht="12.75">
      <c r="B12" t="s">
        <v>214</v>
      </c>
      <c r="C12" t="s">
        <v>37</v>
      </c>
      <c r="D12" t="s">
        <v>200</v>
      </c>
      <c r="E12" t="s">
        <v>201</v>
      </c>
      <c r="F12" s="15" t="s">
        <v>202</v>
      </c>
      <c r="G12" t="s">
        <v>38</v>
      </c>
      <c r="H12" s="15"/>
    </row>
    <row r="13" spans="2:8" ht="12.75">
      <c r="B13" t="s">
        <v>215</v>
      </c>
      <c r="C13" t="s">
        <v>293</v>
      </c>
      <c r="D13" t="s">
        <v>238</v>
      </c>
      <c r="E13" t="s">
        <v>296</v>
      </c>
      <c r="F13" s="15" t="s">
        <v>206</v>
      </c>
      <c r="G13" s="15">
        <v>232326366</v>
      </c>
      <c r="H13" s="15"/>
    </row>
    <row r="14" spans="2:8" ht="12.75">
      <c r="B14" t="s">
        <v>215</v>
      </c>
      <c r="C14" t="s">
        <v>293</v>
      </c>
      <c r="D14" t="s">
        <v>238</v>
      </c>
      <c r="E14" t="s">
        <v>296</v>
      </c>
      <c r="F14" s="15" t="s">
        <v>327</v>
      </c>
      <c r="G14" s="15">
        <v>213846065</v>
      </c>
      <c r="H14" s="15"/>
    </row>
    <row r="15" spans="2:8" ht="12.75">
      <c r="B15" t="s">
        <v>215</v>
      </c>
      <c r="C15" t="s">
        <v>293</v>
      </c>
      <c r="D15" t="s">
        <v>238</v>
      </c>
      <c r="E15" t="s">
        <v>296</v>
      </c>
      <c r="F15" s="17" t="s">
        <v>328</v>
      </c>
      <c r="G15" s="15">
        <v>197845805</v>
      </c>
      <c r="H15" s="15"/>
    </row>
    <row r="16" spans="2:7" ht="12.75">
      <c r="B16" t="s">
        <v>215</v>
      </c>
      <c r="C16" t="s">
        <v>294</v>
      </c>
      <c r="D16" t="s">
        <v>238</v>
      </c>
      <c r="E16" t="s">
        <v>296</v>
      </c>
      <c r="F16" t="s">
        <v>206</v>
      </c>
      <c r="G16" s="15">
        <v>96553613</v>
      </c>
    </row>
    <row r="17" spans="2:8" ht="12.75">
      <c r="B17" t="s">
        <v>215</v>
      </c>
      <c r="C17" t="s">
        <v>294</v>
      </c>
      <c r="D17" t="s">
        <v>238</v>
      </c>
      <c r="E17" t="s">
        <v>296</v>
      </c>
      <c r="F17" s="15" t="s">
        <v>327</v>
      </c>
      <c r="G17" s="15">
        <v>96533350</v>
      </c>
      <c r="H17" s="15"/>
    </row>
    <row r="18" spans="2:8" ht="12.75">
      <c r="B18" t="s">
        <v>215</v>
      </c>
      <c r="C18" t="s">
        <v>294</v>
      </c>
      <c r="D18" t="s">
        <v>238</v>
      </c>
      <c r="E18" t="s">
        <v>296</v>
      </c>
      <c r="F18" s="15" t="s">
        <v>328</v>
      </c>
      <c r="G18" s="15">
        <v>93861094</v>
      </c>
      <c r="H18" s="15"/>
    </row>
    <row r="19" spans="2:8" ht="12.75">
      <c r="B19" t="s">
        <v>215</v>
      </c>
      <c r="C19" t="s">
        <v>295</v>
      </c>
      <c r="D19" t="s">
        <v>238</v>
      </c>
      <c r="E19" t="s">
        <v>296</v>
      </c>
      <c r="F19" s="15" t="s">
        <v>206</v>
      </c>
      <c r="G19" s="15">
        <v>57262584</v>
      </c>
      <c r="H19" s="15"/>
    </row>
    <row r="20" spans="2:8" ht="12.75">
      <c r="B20" t="s">
        <v>215</v>
      </c>
      <c r="C20" t="s">
        <v>295</v>
      </c>
      <c r="D20" t="s">
        <v>238</v>
      </c>
      <c r="E20" t="s">
        <v>296</v>
      </c>
      <c r="F20" s="17" t="s">
        <v>327</v>
      </c>
      <c r="G20" s="15">
        <v>50765501</v>
      </c>
      <c r="H20" s="15"/>
    </row>
    <row r="21" spans="2:8" ht="12.75">
      <c r="B21" t="s">
        <v>215</v>
      </c>
      <c r="C21" t="s">
        <v>295</v>
      </c>
      <c r="D21" t="s">
        <v>238</v>
      </c>
      <c r="E21" t="s">
        <v>296</v>
      </c>
      <c r="F21" t="s">
        <v>328</v>
      </c>
      <c r="G21" s="15">
        <v>59308421</v>
      </c>
      <c r="H21" s="15">
        <f>SUM(G13:G21)/3000000</f>
        <v>366.100933</v>
      </c>
    </row>
    <row r="22" ht="12.75">
      <c r="G22" s="15"/>
    </row>
    <row r="23" spans="2:7" ht="12.75">
      <c r="B23" t="s">
        <v>214</v>
      </c>
      <c r="C23" t="s">
        <v>37</v>
      </c>
      <c r="D23" t="s">
        <v>200</v>
      </c>
      <c r="E23" t="s">
        <v>201</v>
      </c>
      <c r="F23" s="15" t="s">
        <v>202</v>
      </c>
      <c r="G23" t="s">
        <v>38</v>
      </c>
    </row>
    <row r="24" spans="2:7" ht="12.75">
      <c r="B24" t="s">
        <v>215</v>
      </c>
      <c r="C24" t="s">
        <v>298</v>
      </c>
      <c r="D24" t="s">
        <v>221</v>
      </c>
      <c r="E24" t="s">
        <v>203</v>
      </c>
      <c r="F24" s="15" t="s">
        <v>206</v>
      </c>
      <c r="G24" s="15">
        <v>143747077</v>
      </c>
    </row>
    <row r="25" spans="2:7" ht="12.75">
      <c r="B25" t="s">
        <v>215</v>
      </c>
      <c r="C25" t="s">
        <v>298</v>
      </c>
      <c r="D25" t="s">
        <v>221</v>
      </c>
      <c r="E25" t="s">
        <v>203</v>
      </c>
      <c r="F25" s="15" t="s">
        <v>327</v>
      </c>
      <c r="G25" s="15">
        <v>233117830</v>
      </c>
    </row>
    <row r="26" spans="2:7" ht="12.75">
      <c r="B26" t="s">
        <v>215</v>
      </c>
      <c r="C26" t="s">
        <v>298</v>
      </c>
      <c r="D26" t="s">
        <v>221</v>
      </c>
      <c r="E26" t="s">
        <v>203</v>
      </c>
      <c r="F26" s="17" t="s">
        <v>328</v>
      </c>
      <c r="G26" s="15">
        <v>168036324</v>
      </c>
    </row>
    <row r="27" spans="2:7" ht="12.75">
      <c r="B27" t="s">
        <v>215</v>
      </c>
      <c r="C27" t="s">
        <v>299</v>
      </c>
      <c r="D27" t="s">
        <v>221</v>
      </c>
      <c r="E27" t="s">
        <v>203</v>
      </c>
      <c r="F27" t="s">
        <v>206</v>
      </c>
      <c r="G27" s="15">
        <v>31821</v>
      </c>
    </row>
    <row r="28" spans="2:7" ht="12.75">
      <c r="B28" t="s">
        <v>215</v>
      </c>
      <c r="C28" t="s">
        <v>299</v>
      </c>
      <c r="D28" t="s">
        <v>221</v>
      </c>
      <c r="E28" t="s">
        <v>203</v>
      </c>
      <c r="F28" s="15" t="s">
        <v>327</v>
      </c>
      <c r="G28" s="15">
        <v>5484</v>
      </c>
    </row>
    <row r="29" spans="2:8" ht="12.75">
      <c r="B29" t="s">
        <v>215</v>
      </c>
      <c r="C29" t="s">
        <v>299</v>
      </c>
      <c r="D29" t="s">
        <v>221</v>
      </c>
      <c r="E29" t="s">
        <v>203</v>
      </c>
      <c r="F29" s="15" t="s">
        <v>328</v>
      </c>
      <c r="G29" s="15">
        <v>21550</v>
      </c>
      <c r="H29">
        <f>SUM(G24:G29)/3000000</f>
        <v>181.653362</v>
      </c>
    </row>
    <row r="30" spans="6:7" ht="12.75">
      <c r="F30" s="15"/>
      <c r="G30" s="15"/>
    </row>
    <row r="31" spans="2:7" ht="12.75">
      <c r="B31" t="s">
        <v>214</v>
      </c>
      <c r="C31" t="s">
        <v>37</v>
      </c>
      <c r="D31" t="s">
        <v>200</v>
      </c>
      <c r="E31" t="s">
        <v>201</v>
      </c>
      <c r="F31" s="15" t="s">
        <v>202</v>
      </c>
      <c r="G31" t="s">
        <v>38</v>
      </c>
    </row>
    <row r="32" spans="2:7" ht="12.75">
      <c r="B32" t="s">
        <v>215</v>
      </c>
      <c r="C32" t="s">
        <v>298</v>
      </c>
      <c r="D32" t="s">
        <v>238</v>
      </c>
      <c r="E32" t="s">
        <v>239</v>
      </c>
      <c r="F32" s="17" t="s">
        <v>206</v>
      </c>
      <c r="G32" s="15">
        <v>1074577940</v>
      </c>
    </row>
    <row r="33" spans="2:7" ht="12.75">
      <c r="B33" t="s">
        <v>215</v>
      </c>
      <c r="C33" t="s">
        <v>298</v>
      </c>
      <c r="D33" t="s">
        <v>238</v>
      </c>
      <c r="E33" t="s">
        <v>239</v>
      </c>
      <c r="F33" t="s">
        <v>327</v>
      </c>
      <c r="G33" s="15">
        <v>1444597517</v>
      </c>
    </row>
    <row r="34" spans="2:7" ht="12.75">
      <c r="B34" t="s">
        <v>215</v>
      </c>
      <c r="C34" t="s">
        <v>298</v>
      </c>
      <c r="D34" t="s">
        <v>238</v>
      </c>
      <c r="E34" t="s">
        <v>239</v>
      </c>
      <c r="F34" s="15" t="s">
        <v>328</v>
      </c>
      <c r="G34" s="15">
        <v>1360595266</v>
      </c>
    </row>
    <row r="35" spans="2:7" ht="12.75">
      <c r="B35" t="s">
        <v>215</v>
      </c>
      <c r="C35" t="s">
        <v>299</v>
      </c>
      <c r="D35" t="s">
        <v>238</v>
      </c>
      <c r="E35" t="s">
        <v>239</v>
      </c>
      <c r="F35" s="15" t="s">
        <v>206</v>
      </c>
      <c r="G35" s="15">
        <v>182989</v>
      </c>
    </row>
    <row r="36" spans="2:7" ht="12.75">
      <c r="B36" t="s">
        <v>215</v>
      </c>
      <c r="C36" t="s">
        <v>299</v>
      </c>
      <c r="D36" t="s">
        <v>238</v>
      </c>
      <c r="E36" t="s">
        <v>239</v>
      </c>
      <c r="F36" s="15" t="s">
        <v>327</v>
      </c>
      <c r="G36" s="15">
        <v>12474</v>
      </c>
    </row>
    <row r="37" spans="2:8" ht="12.75">
      <c r="B37" t="s">
        <v>215</v>
      </c>
      <c r="C37" t="s">
        <v>299</v>
      </c>
      <c r="D37" t="s">
        <v>238</v>
      </c>
      <c r="E37" t="s">
        <v>239</v>
      </c>
      <c r="F37" s="17" t="s">
        <v>328</v>
      </c>
      <c r="G37" s="15">
        <v>62369</v>
      </c>
      <c r="H37">
        <f>SUM(G32:G37)/3000000</f>
        <v>1293.3428516666668</v>
      </c>
    </row>
    <row r="39" spans="2:7" ht="12.75">
      <c r="B39" t="s">
        <v>214</v>
      </c>
      <c r="C39" t="s">
        <v>37</v>
      </c>
      <c r="D39" t="s">
        <v>200</v>
      </c>
      <c r="E39" t="s">
        <v>201</v>
      </c>
      <c r="F39" s="15" t="s">
        <v>202</v>
      </c>
      <c r="G39" t="s">
        <v>38</v>
      </c>
    </row>
    <row r="40" spans="2:7" ht="12.75">
      <c r="B40" t="s">
        <v>215</v>
      </c>
      <c r="C40" t="s">
        <v>331</v>
      </c>
      <c r="D40" t="s">
        <v>221</v>
      </c>
      <c r="E40" t="s">
        <v>203</v>
      </c>
      <c r="F40" s="15" t="s">
        <v>206</v>
      </c>
      <c r="G40" s="15">
        <v>91582</v>
      </c>
    </row>
    <row r="41" spans="2:7" ht="12.75">
      <c r="B41" t="s">
        <v>215</v>
      </c>
      <c r="C41" t="s">
        <v>331</v>
      </c>
      <c r="D41" t="s">
        <v>221</v>
      </c>
      <c r="E41" t="s">
        <v>203</v>
      </c>
      <c r="F41" s="17" t="s">
        <v>327</v>
      </c>
      <c r="G41" s="15">
        <v>119761</v>
      </c>
    </row>
    <row r="42" spans="2:7" ht="12.75">
      <c r="B42" t="s">
        <v>215</v>
      </c>
      <c r="C42" t="s">
        <v>331</v>
      </c>
      <c r="D42" t="s">
        <v>221</v>
      </c>
      <c r="E42" t="s">
        <v>203</v>
      </c>
      <c r="F42" t="s">
        <v>328</v>
      </c>
      <c r="G42" s="15">
        <v>227482</v>
      </c>
    </row>
    <row r="43" spans="2:8" ht="12.75">
      <c r="B43" t="s">
        <v>215</v>
      </c>
      <c r="C43" t="s">
        <v>332</v>
      </c>
      <c r="D43" t="s">
        <v>221</v>
      </c>
      <c r="E43" t="s">
        <v>203</v>
      </c>
      <c r="F43" s="17" t="s">
        <v>206</v>
      </c>
      <c r="G43" s="15">
        <v>81520852</v>
      </c>
      <c r="H43" s="15"/>
    </row>
    <row r="44" spans="2:8" ht="12.75">
      <c r="B44" t="s">
        <v>215</v>
      </c>
      <c r="C44" t="s">
        <v>332</v>
      </c>
      <c r="D44" t="s">
        <v>221</v>
      </c>
      <c r="E44" t="s">
        <v>203</v>
      </c>
      <c r="F44" s="19" t="s">
        <v>327</v>
      </c>
      <c r="G44" s="15">
        <v>85828630</v>
      </c>
      <c r="H44" s="15"/>
    </row>
    <row r="45" spans="2:8" ht="12.75">
      <c r="B45" t="s">
        <v>215</v>
      </c>
      <c r="C45" t="s">
        <v>332</v>
      </c>
      <c r="D45" t="s">
        <v>221</v>
      </c>
      <c r="E45" t="s">
        <v>203</v>
      </c>
      <c r="F45" s="15" t="s">
        <v>328</v>
      </c>
      <c r="G45" s="15">
        <v>97740093</v>
      </c>
      <c r="H45">
        <f>SUM(G40:G45)/3000000</f>
        <v>88.50946666666667</v>
      </c>
    </row>
    <row r="46" spans="6:7" ht="12.75">
      <c r="F46" s="15"/>
      <c r="G46" s="15"/>
    </row>
    <row r="47" spans="2:8" ht="12.75">
      <c r="B47" t="s">
        <v>214</v>
      </c>
      <c r="C47" t="s">
        <v>37</v>
      </c>
      <c r="D47" t="s">
        <v>200</v>
      </c>
      <c r="E47" t="s">
        <v>201</v>
      </c>
      <c r="F47" s="15" t="s">
        <v>202</v>
      </c>
      <c r="G47" t="s">
        <v>38</v>
      </c>
      <c r="H47" s="15"/>
    </row>
    <row r="48" spans="2:8" ht="12.75">
      <c r="B48" t="s">
        <v>215</v>
      </c>
      <c r="C48" t="s">
        <v>331</v>
      </c>
      <c r="D48" t="s">
        <v>238</v>
      </c>
      <c r="E48" t="s">
        <v>239</v>
      </c>
      <c r="F48" s="17" t="s">
        <v>206</v>
      </c>
      <c r="G48" s="15">
        <v>40877</v>
      </c>
      <c r="H48" s="15"/>
    </row>
    <row r="49" spans="2:8" ht="12.75">
      <c r="B49" t="s">
        <v>215</v>
      </c>
      <c r="C49" t="s">
        <v>331</v>
      </c>
      <c r="D49" t="s">
        <v>238</v>
      </c>
      <c r="E49" t="s">
        <v>239</v>
      </c>
      <c r="F49" s="19" t="s">
        <v>327</v>
      </c>
      <c r="G49" s="15">
        <v>43101</v>
      </c>
      <c r="H49" s="15"/>
    </row>
    <row r="50" spans="2:7" ht="12.75">
      <c r="B50" t="s">
        <v>215</v>
      </c>
      <c r="C50" t="s">
        <v>331</v>
      </c>
      <c r="D50" t="s">
        <v>238</v>
      </c>
      <c r="E50" t="s">
        <v>239</v>
      </c>
      <c r="F50" s="15" t="s">
        <v>328</v>
      </c>
      <c r="G50" s="15">
        <v>60717</v>
      </c>
    </row>
    <row r="51" spans="2:8" s="20" customFormat="1" ht="12.75">
      <c r="B51" s="20" t="s">
        <v>215</v>
      </c>
      <c r="C51" s="20" t="s">
        <v>332</v>
      </c>
      <c r="D51" s="20" t="s">
        <v>238</v>
      </c>
      <c r="E51" s="20" t="s">
        <v>239</v>
      </c>
      <c r="F51" s="19" t="s">
        <v>206</v>
      </c>
      <c r="G51" s="19">
        <v>23353529</v>
      </c>
      <c r="H51" s="19"/>
    </row>
    <row r="52" spans="2:7" s="20" customFormat="1" ht="12.75">
      <c r="B52" s="20" t="s">
        <v>215</v>
      </c>
      <c r="C52" s="20" t="s">
        <v>332</v>
      </c>
      <c r="D52" s="20" t="s">
        <v>238</v>
      </c>
      <c r="E52" s="20" t="s">
        <v>239</v>
      </c>
      <c r="F52" s="19" t="s">
        <v>327</v>
      </c>
      <c r="G52" s="19">
        <v>23402596</v>
      </c>
    </row>
    <row r="53" spans="2:8" s="20" customFormat="1" ht="12.75">
      <c r="B53" s="20" t="s">
        <v>215</v>
      </c>
      <c r="C53" s="20" t="s">
        <v>332</v>
      </c>
      <c r="D53" s="20" t="s">
        <v>238</v>
      </c>
      <c r="E53" s="20" t="s">
        <v>239</v>
      </c>
      <c r="F53" s="19" t="s">
        <v>328</v>
      </c>
      <c r="G53" s="19">
        <v>24521925</v>
      </c>
      <c r="H53">
        <f>SUM(G48:G53)/3000000</f>
        <v>23.807581666666668</v>
      </c>
    </row>
    <row r="54" spans="6:7" s="20" customFormat="1" ht="12.75">
      <c r="F54" s="19"/>
      <c r="G54" s="19"/>
    </row>
    <row r="55" spans="2:7" s="20" customFormat="1" ht="12.75">
      <c r="B55" s="20" t="s">
        <v>214</v>
      </c>
      <c r="C55" s="20" t="s">
        <v>37</v>
      </c>
      <c r="D55" s="20" t="s">
        <v>200</v>
      </c>
      <c r="E55" s="20" t="s">
        <v>201</v>
      </c>
      <c r="F55" s="19" t="s">
        <v>202</v>
      </c>
      <c r="G55" s="20" t="s">
        <v>38</v>
      </c>
    </row>
    <row r="56" spans="2:8" s="20" customFormat="1" ht="12.75">
      <c r="B56" s="20" t="s">
        <v>215</v>
      </c>
      <c r="C56" s="20" t="s">
        <v>333</v>
      </c>
      <c r="D56" s="20" t="s">
        <v>221</v>
      </c>
      <c r="E56" s="20" t="s">
        <v>203</v>
      </c>
      <c r="F56" s="19" t="s">
        <v>216</v>
      </c>
      <c r="G56" s="19">
        <v>44989</v>
      </c>
      <c r="H56" s="19"/>
    </row>
    <row r="57" spans="2:8" s="20" customFormat="1" ht="12.75">
      <c r="B57" s="20" t="s">
        <v>215</v>
      </c>
      <c r="C57" s="20" t="s">
        <v>333</v>
      </c>
      <c r="D57" s="20" t="s">
        <v>221</v>
      </c>
      <c r="E57" s="20" t="s">
        <v>203</v>
      </c>
      <c r="F57" s="19" t="s">
        <v>218</v>
      </c>
      <c r="G57" s="19">
        <v>274829</v>
      </c>
      <c r="H57" s="19"/>
    </row>
    <row r="58" spans="2:8" s="20" customFormat="1" ht="12.75">
      <c r="B58" s="20" t="s">
        <v>215</v>
      </c>
      <c r="C58" s="20" t="s">
        <v>334</v>
      </c>
      <c r="D58" s="20" t="s">
        <v>221</v>
      </c>
      <c r="E58" s="20" t="s">
        <v>203</v>
      </c>
      <c r="F58" s="17" t="s">
        <v>216</v>
      </c>
      <c r="G58" s="19">
        <v>8259</v>
      </c>
      <c r="H58" s="19"/>
    </row>
    <row r="59" spans="2:8" s="20" customFormat="1" ht="12.75">
      <c r="B59" s="20" t="s">
        <v>215</v>
      </c>
      <c r="C59" s="20" t="s">
        <v>334</v>
      </c>
      <c r="D59" s="20" t="s">
        <v>221</v>
      </c>
      <c r="E59" s="20" t="s">
        <v>203</v>
      </c>
      <c r="F59" s="19" t="s">
        <v>217</v>
      </c>
      <c r="G59" s="19">
        <v>100642</v>
      </c>
      <c r="H59" s="19"/>
    </row>
    <row r="60" spans="1:8" ht="12.75">
      <c r="A60" s="18"/>
      <c r="B60" s="20" t="s">
        <v>215</v>
      </c>
      <c r="C60" s="20" t="s">
        <v>334</v>
      </c>
      <c r="D60" s="20" t="s">
        <v>221</v>
      </c>
      <c r="E60" s="20" t="s">
        <v>203</v>
      </c>
      <c r="F60" s="19" t="s">
        <v>218</v>
      </c>
      <c r="G60" s="15">
        <v>34861</v>
      </c>
      <c r="H60" s="15"/>
    </row>
    <row r="61" spans="2:8" ht="12.75">
      <c r="B61" t="s">
        <v>215</v>
      </c>
      <c r="C61" t="s">
        <v>335</v>
      </c>
      <c r="D61" t="s">
        <v>221</v>
      </c>
      <c r="E61" t="s">
        <v>203</v>
      </c>
      <c r="F61" s="19" t="s">
        <v>216</v>
      </c>
      <c r="G61" s="15">
        <v>26237323</v>
      </c>
      <c r="H61" s="15"/>
    </row>
    <row r="62" spans="2:7" ht="12.75">
      <c r="B62" t="s">
        <v>215</v>
      </c>
      <c r="C62" t="s">
        <v>335</v>
      </c>
      <c r="D62" t="s">
        <v>221</v>
      </c>
      <c r="E62" t="s">
        <v>203</v>
      </c>
      <c r="F62" s="15" t="s">
        <v>217</v>
      </c>
      <c r="G62" s="15">
        <v>27539847</v>
      </c>
    </row>
    <row r="63" spans="2:7" ht="12.75">
      <c r="B63" t="s">
        <v>215</v>
      </c>
      <c r="C63" t="s">
        <v>336</v>
      </c>
      <c r="D63" t="s">
        <v>221</v>
      </c>
      <c r="E63" t="s">
        <v>203</v>
      </c>
      <c r="F63" s="15" t="s">
        <v>218</v>
      </c>
      <c r="G63" s="15">
        <v>17583508</v>
      </c>
    </row>
    <row r="64" spans="2:8" ht="12.75">
      <c r="B64" t="s">
        <v>215</v>
      </c>
      <c r="C64" t="s">
        <v>337</v>
      </c>
      <c r="D64" t="s">
        <v>221</v>
      </c>
      <c r="E64" t="s">
        <v>203</v>
      </c>
      <c r="F64" s="15" t="s">
        <v>218</v>
      </c>
      <c r="G64" s="15">
        <v>13466813</v>
      </c>
      <c r="H64">
        <f>SUM(G56:G64)/3000000</f>
        <v>28.430357</v>
      </c>
    </row>
    <row r="65" spans="6:7" ht="12.75">
      <c r="F65" s="15"/>
      <c r="G65" s="15"/>
    </row>
    <row r="66" spans="2:7" ht="12.75">
      <c r="B66" t="s">
        <v>214</v>
      </c>
      <c r="C66" t="s">
        <v>37</v>
      </c>
      <c r="D66" t="s">
        <v>200</v>
      </c>
      <c r="E66" t="s">
        <v>201</v>
      </c>
      <c r="F66" s="17" t="s">
        <v>202</v>
      </c>
      <c r="G66" t="s">
        <v>38</v>
      </c>
    </row>
    <row r="67" spans="2:7" ht="12.75">
      <c r="B67" t="s">
        <v>215</v>
      </c>
      <c r="C67" t="s">
        <v>333</v>
      </c>
      <c r="D67" t="s">
        <v>238</v>
      </c>
      <c r="E67" t="s">
        <v>239</v>
      </c>
      <c r="F67" s="15" t="s">
        <v>216</v>
      </c>
      <c r="G67" s="15">
        <v>19378</v>
      </c>
    </row>
    <row r="68" spans="2:7" ht="12.75">
      <c r="B68" t="s">
        <v>215</v>
      </c>
      <c r="C68" t="s">
        <v>333</v>
      </c>
      <c r="D68" t="s">
        <v>238</v>
      </c>
      <c r="E68" t="s">
        <v>239</v>
      </c>
      <c r="F68" s="17" t="s">
        <v>218</v>
      </c>
      <c r="G68" s="15">
        <v>99229</v>
      </c>
    </row>
    <row r="69" spans="2:7" ht="12.75">
      <c r="B69" t="s">
        <v>215</v>
      </c>
      <c r="C69" t="s">
        <v>334</v>
      </c>
      <c r="D69" t="s">
        <v>238</v>
      </c>
      <c r="E69" t="s">
        <v>239</v>
      </c>
      <c r="F69" s="19" t="s">
        <v>216</v>
      </c>
      <c r="G69" s="15">
        <v>3220</v>
      </c>
    </row>
    <row r="70" spans="2:7" ht="12.75">
      <c r="B70" t="s">
        <v>215</v>
      </c>
      <c r="C70" t="s">
        <v>334</v>
      </c>
      <c r="D70" t="s">
        <v>238</v>
      </c>
      <c r="E70" t="s">
        <v>239</v>
      </c>
      <c r="F70" s="15" t="s">
        <v>217</v>
      </c>
      <c r="G70" s="15">
        <v>43116</v>
      </c>
    </row>
    <row r="71" spans="2:7" ht="12.75">
      <c r="B71" t="s">
        <v>215</v>
      </c>
      <c r="C71" t="s">
        <v>334</v>
      </c>
      <c r="D71" t="s">
        <v>238</v>
      </c>
      <c r="E71" t="s">
        <v>239</v>
      </c>
      <c r="F71" s="15" t="s">
        <v>218</v>
      </c>
      <c r="G71" s="15">
        <v>18615</v>
      </c>
    </row>
    <row r="72" spans="2:7" ht="12.75">
      <c r="B72" t="s">
        <v>215</v>
      </c>
      <c r="C72" t="s">
        <v>335</v>
      </c>
      <c r="D72" t="s">
        <v>238</v>
      </c>
      <c r="E72" t="s">
        <v>239</v>
      </c>
      <c r="F72" s="15" t="s">
        <v>216</v>
      </c>
      <c r="G72" s="15">
        <v>9709711</v>
      </c>
    </row>
    <row r="73" spans="2:7" ht="12.75">
      <c r="B73" t="s">
        <v>215</v>
      </c>
      <c r="C73" t="s">
        <v>335</v>
      </c>
      <c r="D73" t="s">
        <v>238</v>
      </c>
      <c r="E73" t="s">
        <v>239</v>
      </c>
      <c r="F73" s="15" t="s">
        <v>217</v>
      </c>
      <c r="G73" s="15">
        <v>11399291</v>
      </c>
    </row>
    <row r="74" spans="2:7" ht="12.75">
      <c r="B74" t="s">
        <v>215</v>
      </c>
      <c r="C74" t="s">
        <v>336</v>
      </c>
      <c r="D74" t="s">
        <v>238</v>
      </c>
      <c r="E74" t="s">
        <v>239</v>
      </c>
      <c r="F74" s="15" t="s">
        <v>218</v>
      </c>
      <c r="G74" s="15">
        <v>7538927</v>
      </c>
    </row>
    <row r="75" spans="2:8" ht="12.75">
      <c r="B75" t="s">
        <v>215</v>
      </c>
      <c r="C75" t="s">
        <v>337</v>
      </c>
      <c r="D75" t="s">
        <v>238</v>
      </c>
      <c r="E75" t="s">
        <v>239</v>
      </c>
      <c r="F75" s="17" t="s">
        <v>218</v>
      </c>
      <c r="G75" s="15">
        <v>5682930</v>
      </c>
      <c r="H75">
        <f>SUM(G67:G75)/3000000</f>
        <v>11.504805666666666</v>
      </c>
    </row>
    <row r="76" ht="12.75">
      <c r="F76" s="19"/>
    </row>
    <row r="77" spans="2:7" ht="12.75">
      <c r="B77" t="s">
        <v>214</v>
      </c>
      <c r="C77" t="s">
        <v>37</v>
      </c>
      <c r="D77" t="s">
        <v>200</v>
      </c>
      <c r="E77" t="s">
        <v>201</v>
      </c>
      <c r="F77" s="15" t="s">
        <v>202</v>
      </c>
      <c r="G77" t="s">
        <v>38</v>
      </c>
    </row>
    <row r="78" spans="2:7" ht="12.75">
      <c r="B78" t="s">
        <v>215</v>
      </c>
      <c r="C78" t="s">
        <v>286</v>
      </c>
      <c r="D78" t="s">
        <v>221</v>
      </c>
      <c r="E78" t="s">
        <v>203</v>
      </c>
      <c r="F78" s="15" t="s">
        <v>206</v>
      </c>
      <c r="G78" s="15">
        <v>59115792</v>
      </c>
    </row>
    <row r="79" spans="2:7" ht="12.75">
      <c r="B79" t="s">
        <v>215</v>
      </c>
      <c r="C79" t="s">
        <v>286</v>
      </c>
      <c r="D79" t="s">
        <v>221</v>
      </c>
      <c r="E79" t="s">
        <v>203</v>
      </c>
      <c r="F79" s="15" t="s">
        <v>327</v>
      </c>
      <c r="G79" s="15">
        <v>62441070</v>
      </c>
    </row>
    <row r="80" spans="2:7" ht="12.75">
      <c r="B80" t="s">
        <v>215</v>
      </c>
      <c r="C80" t="s">
        <v>286</v>
      </c>
      <c r="D80" t="s">
        <v>221</v>
      </c>
      <c r="E80" t="s">
        <v>203</v>
      </c>
      <c r="F80" s="17" t="s">
        <v>328</v>
      </c>
      <c r="G80" s="15">
        <v>72883420</v>
      </c>
    </row>
    <row r="81" spans="2:7" ht="12.75">
      <c r="B81" t="s">
        <v>215</v>
      </c>
      <c r="C81" t="s">
        <v>287</v>
      </c>
      <c r="D81" t="s">
        <v>221</v>
      </c>
      <c r="E81" t="s">
        <v>203</v>
      </c>
      <c r="F81" s="15" t="s">
        <v>206</v>
      </c>
      <c r="G81" s="15">
        <v>2131337</v>
      </c>
    </row>
    <row r="82" spans="2:7" ht="12.75">
      <c r="B82" t="s">
        <v>215</v>
      </c>
      <c r="C82" t="s">
        <v>287</v>
      </c>
      <c r="D82" t="s">
        <v>221</v>
      </c>
      <c r="E82" t="s">
        <v>203</v>
      </c>
      <c r="F82" s="15" t="s">
        <v>327</v>
      </c>
      <c r="G82" s="15">
        <v>1482812</v>
      </c>
    </row>
    <row r="83" spans="2:8" ht="12.75">
      <c r="B83" t="s">
        <v>215</v>
      </c>
      <c r="C83" t="s">
        <v>287</v>
      </c>
      <c r="D83" t="s">
        <v>221</v>
      </c>
      <c r="E83" t="s">
        <v>203</v>
      </c>
      <c r="F83" s="15" t="s">
        <v>328</v>
      </c>
      <c r="G83" s="15">
        <v>3094990</v>
      </c>
      <c r="H83">
        <f>SUM(G78:G83)/3000000</f>
        <v>67.049807</v>
      </c>
    </row>
    <row r="84" spans="6:7" ht="12.75">
      <c r="F84" s="15"/>
      <c r="G84" s="15"/>
    </row>
    <row r="85" spans="2:7" ht="12.75">
      <c r="B85" t="s">
        <v>214</v>
      </c>
      <c r="C85" t="s">
        <v>37</v>
      </c>
      <c r="D85" t="s">
        <v>200</v>
      </c>
      <c r="E85" t="s">
        <v>201</v>
      </c>
      <c r="F85" s="15" t="s">
        <v>202</v>
      </c>
      <c r="G85" t="s">
        <v>38</v>
      </c>
    </row>
    <row r="86" spans="2:7" ht="12.75">
      <c r="B86" t="s">
        <v>215</v>
      </c>
      <c r="C86" t="s">
        <v>286</v>
      </c>
      <c r="D86" t="s">
        <v>238</v>
      </c>
      <c r="E86" t="s">
        <v>239</v>
      </c>
      <c r="F86" s="17" t="s">
        <v>206</v>
      </c>
      <c r="G86" s="15">
        <v>22310140</v>
      </c>
    </row>
    <row r="87" spans="2:7" ht="12.75">
      <c r="B87" t="s">
        <v>215</v>
      </c>
      <c r="C87" t="s">
        <v>286</v>
      </c>
      <c r="D87" t="s">
        <v>238</v>
      </c>
      <c r="E87" t="s">
        <v>239</v>
      </c>
      <c r="F87" s="15" t="s">
        <v>327</v>
      </c>
      <c r="G87" s="15">
        <v>22924219</v>
      </c>
    </row>
    <row r="88" spans="2:7" ht="12.75">
      <c r="B88" t="s">
        <v>215</v>
      </c>
      <c r="C88" t="s">
        <v>286</v>
      </c>
      <c r="D88" t="s">
        <v>238</v>
      </c>
      <c r="E88" t="s">
        <v>239</v>
      </c>
      <c r="F88" s="15" t="s">
        <v>328</v>
      </c>
      <c r="G88" s="15">
        <v>25709141</v>
      </c>
    </row>
    <row r="89" spans="2:7" ht="12.75">
      <c r="B89" t="s">
        <v>215</v>
      </c>
      <c r="C89" t="s">
        <v>287</v>
      </c>
      <c r="D89" t="s">
        <v>238</v>
      </c>
      <c r="E89" t="s">
        <v>239</v>
      </c>
      <c r="F89" s="15" t="s">
        <v>206</v>
      </c>
      <c r="G89" s="15">
        <v>331198</v>
      </c>
    </row>
    <row r="90" spans="2:7" ht="12.75">
      <c r="B90" t="s">
        <v>215</v>
      </c>
      <c r="C90" t="s">
        <v>287</v>
      </c>
      <c r="D90" t="s">
        <v>238</v>
      </c>
      <c r="E90" t="s">
        <v>239</v>
      </c>
      <c r="F90" s="15" t="s">
        <v>327</v>
      </c>
      <c r="G90" s="15">
        <v>200777</v>
      </c>
    </row>
    <row r="91" spans="2:8" ht="12.75">
      <c r="B91" t="s">
        <v>215</v>
      </c>
      <c r="C91" t="s">
        <v>287</v>
      </c>
      <c r="D91" t="s">
        <v>238</v>
      </c>
      <c r="E91" t="s">
        <v>239</v>
      </c>
      <c r="F91" s="17" t="s">
        <v>328</v>
      </c>
      <c r="G91" s="15">
        <v>538334</v>
      </c>
      <c r="H91">
        <f>SUM(G86:G91)/3000000</f>
        <v>24.004603</v>
      </c>
    </row>
    <row r="92" ht="12.75">
      <c r="F92" s="19"/>
    </row>
    <row r="93" spans="2:7" ht="12.75">
      <c r="B93" t="s">
        <v>214</v>
      </c>
      <c r="C93" t="s">
        <v>37</v>
      </c>
      <c r="D93" t="s">
        <v>200</v>
      </c>
      <c r="E93" t="s">
        <v>201</v>
      </c>
      <c r="F93" s="15" t="s">
        <v>202</v>
      </c>
      <c r="G93" t="s">
        <v>38</v>
      </c>
    </row>
    <row r="94" spans="2:7" ht="12.75">
      <c r="B94" t="s">
        <v>215</v>
      </c>
      <c r="C94" t="s">
        <v>273</v>
      </c>
      <c r="D94" t="s">
        <v>221</v>
      </c>
      <c r="E94" t="s">
        <v>203</v>
      </c>
      <c r="F94" s="15" t="s">
        <v>206</v>
      </c>
      <c r="G94" s="15">
        <v>4265086</v>
      </c>
    </row>
    <row r="95" spans="2:7" ht="12.75">
      <c r="B95" t="s">
        <v>215</v>
      </c>
      <c r="C95" t="s">
        <v>273</v>
      </c>
      <c r="D95" t="s">
        <v>221</v>
      </c>
      <c r="E95" t="s">
        <v>203</v>
      </c>
      <c r="F95" s="15" t="s">
        <v>327</v>
      </c>
      <c r="G95" s="15">
        <v>2746651</v>
      </c>
    </row>
    <row r="96" spans="2:7" ht="12.75">
      <c r="B96" t="s">
        <v>215</v>
      </c>
      <c r="C96" t="s">
        <v>273</v>
      </c>
      <c r="D96" t="s">
        <v>221</v>
      </c>
      <c r="E96" t="s">
        <v>203</v>
      </c>
      <c r="F96" s="17" t="s">
        <v>328</v>
      </c>
      <c r="G96" s="15">
        <v>4080490</v>
      </c>
    </row>
    <row r="97" spans="2:7" ht="12.75">
      <c r="B97" t="s">
        <v>215</v>
      </c>
      <c r="C97" t="s">
        <v>274</v>
      </c>
      <c r="D97" t="s">
        <v>221</v>
      </c>
      <c r="E97" t="s">
        <v>203</v>
      </c>
      <c r="F97" s="19" t="s">
        <v>206</v>
      </c>
      <c r="G97" s="15">
        <v>11925486</v>
      </c>
    </row>
    <row r="98" spans="2:7" ht="12.75">
      <c r="B98" t="s">
        <v>215</v>
      </c>
      <c r="C98" s="21" t="s">
        <v>274</v>
      </c>
      <c r="D98" s="21" t="s">
        <v>221</v>
      </c>
      <c r="E98" s="21" t="s">
        <v>203</v>
      </c>
      <c r="F98" s="20" t="s">
        <v>327</v>
      </c>
      <c r="G98" s="15">
        <v>12356528</v>
      </c>
    </row>
    <row r="99" spans="2:7" ht="12.75">
      <c r="B99" t="s">
        <v>215</v>
      </c>
      <c r="C99" t="s">
        <v>274</v>
      </c>
      <c r="D99" t="s">
        <v>221</v>
      </c>
      <c r="E99" t="s">
        <v>203</v>
      </c>
      <c r="F99" s="20" t="s">
        <v>328</v>
      </c>
      <c r="G99" s="15">
        <v>15832990</v>
      </c>
    </row>
    <row r="100" spans="2:8" ht="12.75">
      <c r="B100" t="s">
        <v>215</v>
      </c>
      <c r="C100" t="s">
        <v>275</v>
      </c>
      <c r="D100" t="s">
        <v>221</v>
      </c>
      <c r="E100" t="s">
        <v>203</v>
      </c>
      <c r="F100" s="19" t="s">
        <v>206</v>
      </c>
      <c r="G100" s="15">
        <v>24451752</v>
      </c>
      <c r="H100" s="15"/>
    </row>
    <row r="101" spans="2:8" ht="12.75">
      <c r="B101" t="s">
        <v>215</v>
      </c>
      <c r="C101" t="s">
        <v>275</v>
      </c>
      <c r="D101" t="s">
        <v>221</v>
      </c>
      <c r="E101" t="s">
        <v>203</v>
      </c>
      <c r="F101" s="19" t="s">
        <v>327</v>
      </c>
      <c r="G101" s="15">
        <v>18007523</v>
      </c>
      <c r="H101" s="15"/>
    </row>
    <row r="102" spans="2:8" ht="12.75">
      <c r="B102" t="s">
        <v>215</v>
      </c>
      <c r="C102" t="s">
        <v>275</v>
      </c>
      <c r="D102" t="s">
        <v>221</v>
      </c>
      <c r="E102" t="s">
        <v>203</v>
      </c>
      <c r="F102" s="19" t="s">
        <v>328</v>
      </c>
      <c r="G102" s="15">
        <v>25655048</v>
      </c>
      <c r="H102" s="15"/>
    </row>
    <row r="103" spans="2:8" ht="12.75">
      <c r="B103" t="s">
        <v>215</v>
      </c>
      <c r="C103" t="s">
        <v>276</v>
      </c>
      <c r="D103" t="s">
        <v>221</v>
      </c>
      <c r="E103" t="s">
        <v>203</v>
      </c>
      <c r="F103" s="17" t="s">
        <v>206</v>
      </c>
      <c r="G103" s="15">
        <v>4608872</v>
      </c>
      <c r="H103" s="15"/>
    </row>
    <row r="104" spans="2:7" ht="12.75">
      <c r="B104" t="s">
        <v>215</v>
      </c>
      <c r="C104" t="s">
        <v>276</v>
      </c>
      <c r="D104" t="s">
        <v>221</v>
      </c>
      <c r="E104" t="s">
        <v>203</v>
      </c>
      <c r="F104" s="19" t="s">
        <v>327</v>
      </c>
      <c r="G104" s="15">
        <v>3583559</v>
      </c>
    </row>
    <row r="105" spans="2:7" ht="12.75">
      <c r="B105" t="s">
        <v>215</v>
      </c>
      <c r="C105" t="s">
        <v>276</v>
      </c>
      <c r="D105" t="s">
        <v>221</v>
      </c>
      <c r="E105" t="s">
        <v>203</v>
      </c>
      <c r="F105" s="19" t="s">
        <v>328</v>
      </c>
      <c r="G105" s="15">
        <v>4795467</v>
      </c>
    </row>
    <row r="106" spans="2:7" ht="12.75">
      <c r="B106" t="s">
        <v>215</v>
      </c>
      <c r="C106" t="s">
        <v>277</v>
      </c>
      <c r="D106" t="s">
        <v>221</v>
      </c>
      <c r="E106" t="s">
        <v>203</v>
      </c>
      <c r="F106" s="19" t="s">
        <v>206</v>
      </c>
      <c r="G106" s="15">
        <v>21777726</v>
      </c>
    </row>
    <row r="107" spans="2:7" ht="12.75">
      <c r="B107" t="s">
        <v>215</v>
      </c>
      <c r="C107" t="s">
        <v>277</v>
      </c>
      <c r="D107" t="s">
        <v>221</v>
      </c>
      <c r="E107" t="s">
        <v>203</v>
      </c>
      <c r="F107" s="19" t="s">
        <v>327</v>
      </c>
      <c r="G107" s="15">
        <v>21238672</v>
      </c>
    </row>
    <row r="108" spans="2:8" ht="12.75">
      <c r="B108" t="s">
        <v>215</v>
      </c>
      <c r="C108" t="s">
        <v>277</v>
      </c>
      <c r="D108" t="s">
        <v>221</v>
      </c>
      <c r="E108" t="s">
        <v>203</v>
      </c>
      <c r="F108" s="17" t="s">
        <v>328</v>
      </c>
      <c r="G108" s="15">
        <v>26053858</v>
      </c>
      <c r="H108">
        <f>SUM(G94:G108)/3000000</f>
        <v>67.12656933333334</v>
      </c>
    </row>
    <row r="109" ht="12.75">
      <c r="F109" s="20"/>
    </row>
    <row r="110" spans="2:7" ht="12.75">
      <c r="B110" t="s">
        <v>214</v>
      </c>
      <c r="C110" t="s">
        <v>37</v>
      </c>
      <c r="D110" t="s">
        <v>200</v>
      </c>
      <c r="E110" t="s">
        <v>201</v>
      </c>
      <c r="F110" s="19" t="s">
        <v>202</v>
      </c>
      <c r="G110" t="s">
        <v>38</v>
      </c>
    </row>
    <row r="111" spans="2:7" ht="12.75">
      <c r="B111" t="s">
        <v>215</v>
      </c>
      <c r="C111" t="s">
        <v>273</v>
      </c>
      <c r="D111" t="s">
        <v>238</v>
      </c>
      <c r="E111" t="s">
        <v>239</v>
      </c>
      <c r="F111" s="19" t="s">
        <v>206</v>
      </c>
      <c r="G111" s="15">
        <v>13076218</v>
      </c>
    </row>
    <row r="112" spans="2:7" ht="12.75">
      <c r="B112" t="s">
        <v>215</v>
      </c>
      <c r="C112" t="s">
        <v>273</v>
      </c>
      <c r="D112" t="s">
        <v>238</v>
      </c>
      <c r="E112" t="s">
        <v>239</v>
      </c>
      <c r="F112" s="19" t="s">
        <v>327</v>
      </c>
      <c r="G112" s="15">
        <v>9274647</v>
      </c>
    </row>
    <row r="113" spans="2:7" ht="12.75">
      <c r="B113" t="s">
        <v>215</v>
      </c>
      <c r="C113" t="s">
        <v>273</v>
      </c>
      <c r="D113" t="s">
        <v>238</v>
      </c>
      <c r="E113" t="s">
        <v>239</v>
      </c>
      <c r="F113" s="17" t="s">
        <v>328</v>
      </c>
      <c r="G113" s="15">
        <v>11169654</v>
      </c>
    </row>
    <row r="114" spans="2:7" ht="12.75">
      <c r="B114" t="s">
        <v>215</v>
      </c>
      <c r="C114" t="s">
        <v>274</v>
      </c>
      <c r="D114" t="s">
        <v>238</v>
      </c>
      <c r="E114" t="s">
        <v>239</v>
      </c>
      <c r="F114" s="20" t="s">
        <v>206</v>
      </c>
      <c r="G114" s="15">
        <v>47834811</v>
      </c>
    </row>
    <row r="115" spans="2:7" ht="12.75">
      <c r="B115" s="22" t="s">
        <v>215</v>
      </c>
      <c r="C115" s="22" t="s">
        <v>274</v>
      </c>
      <c r="D115" s="22" t="s">
        <v>238</v>
      </c>
      <c r="E115" s="22" t="s">
        <v>239</v>
      </c>
      <c r="F115" s="23" t="s">
        <v>327</v>
      </c>
      <c r="G115" s="15">
        <v>54337268</v>
      </c>
    </row>
    <row r="116" spans="2:7" ht="12.75">
      <c r="B116" s="22" t="s">
        <v>215</v>
      </c>
      <c r="C116" s="22" t="s">
        <v>274</v>
      </c>
      <c r="D116" s="22" t="s">
        <v>238</v>
      </c>
      <c r="E116" s="22" t="s">
        <v>239</v>
      </c>
      <c r="F116" s="23" t="s">
        <v>328</v>
      </c>
      <c r="G116" s="15">
        <v>57644955</v>
      </c>
    </row>
    <row r="117" spans="2:7" ht="12.75">
      <c r="B117" s="22" t="s">
        <v>215</v>
      </c>
      <c r="C117" s="22" t="s">
        <v>275</v>
      </c>
      <c r="D117" s="22" t="s">
        <v>238</v>
      </c>
      <c r="E117" s="22" t="s">
        <v>239</v>
      </c>
      <c r="F117" s="23" t="s">
        <v>206</v>
      </c>
      <c r="G117" s="15">
        <v>95997458</v>
      </c>
    </row>
    <row r="118" spans="2:7" ht="12.75">
      <c r="B118" s="22" t="s">
        <v>215</v>
      </c>
      <c r="C118" s="22" t="s">
        <v>275</v>
      </c>
      <c r="D118" s="22" t="s">
        <v>238</v>
      </c>
      <c r="E118" s="22" t="s">
        <v>239</v>
      </c>
      <c r="F118" s="23" t="s">
        <v>327</v>
      </c>
      <c r="G118" s="15">
        <v>73844470</v>
      </c>
    </row>
    <row r="119" spans="2:7" ht="12.75">
      <c r="B119" t="s">
        <v>215</v>
      </c>
      <c r="C119" t="s">
        <v>275</v>
      </c>
      <c r="D119" t="s">
        <v>238</v>
      </c>
      <c r="E119" t="s">
        <v>239</v>
      </c>
      <c r="F119" s="20" t="s">
        <v>328</v>
      </c>
      <c r="G119" s="15">
        <v>84340216</v>
      </c>
    </row>
    <row r="120" spans="2:7" ht="12.75">
      <c r="B120" t="s">
        <v>215</v>
      </c>
      <c r="C120" t="s">
        <v>276</v>
      </c>
      <c r="D120" t="s">
        <v>238</v>
      </c>
      <c r="E120" t="s">
        <v>239</v>
      </c>
      <c r="F120" s="19" t="s">
        <v>206</v>
      </c>
      <c r="G120" s="15">
        <v>29019646</v>
      </c>
    </row>
    <row r="121" spans="2:7" ht="12.75">
      <c r="B121" t="s">
        <v>215</v>
      </c>
      <c r="C121" t="s">
        <v>276</v>
      </c>
      <c r="D121" t="s">
        <v>238</v>
      </c>
      <c r="E121" t="s">
        <v>239</v>
      </c>
      <c r="F121" s="19" t="s">
        <v>327</v>
      </c>
      <c r="G121" s="15">
        <v>21638337</v>
      </c>
    </row>
    <row r="122" spans="2:7" ht="12.75">
      <c r="B122" t="s">
        <v>215</v>
      </c>
      <c r="C122" t="s">
        <v>276</v>
      </c>
      <c r="D122" t="s">
        <v>238</v>
      </c>
      <c r="E122" t="s">
        <v>239</v>
      </c>
      <c r="F122" s="19" t="s">
        <v>328</v>
      </c>
      <c r="G122" s="15">
        <v>23634208</v>
      </c>
    </row>
    <row r="123" spans="2:7" ht="12.75">
      <c r="B123" t="s">
        <v>215</v>
      </c>
      <c r="C123" t="s">
        <v>277</v>
      </c>
      <c r="D123" t="s">
        <v>238</v>
      </c>
      <c r="E123" t="s">
        <v>239</v>
      </c>
      <c r="F123" s="17" t="s">
        <v>206</v>
      </c>
      <c r="G123" s="15">
        <v>102051664</v>
      </c>
    </row>
    <row r="124" spans="2:7" ht="12.75">
      <c r="B124" t="s">
        <v>215</v>
      </c>
      <c r="C124" t="s">
        <v>277</v>
      </c>
      <c r="D124" t="s">
        <v>238</v>
      </c>
      <c r="E124" t="s">
        <v>239</v>
      </c>
      <c r="F124" s="19" t="s">
        <v>327</v>
      </c>
      <c r="G124" s="15">
        <v>101569300</v>
      </c>
    </row>
    <row r="125" spans="2:8" ht="12.75">
      <c r="B125" t="s">
        <v>215</v>
      </c>
      <c r="C125" t="s">
        <v>277</v>
      </c>
      <c r="D125" t="s">
        <v>238</v>
      </c>
      <c r="E125" t="s">
        <v>239</v>
      </c>
      <c r="F125" s="19" t="s">
        <v>328</v>
      </c>
      <c r="G125" s="15">
        <v>109516482</v>
      </c>
      <c r="H125">
        <f>SUM(G111:G125)/3000000</f>
        <v>278.31644466666665</v>
      </c>
    </row>
    <row r="126" spans="6:7" ht="12.75">
      <c r="F126" s="19"/>
      <c r="G126" s="15"/>
    </row>
    <row r="127" spans="2:7" ht="12.75">
      <c r="B127" t="s">
        <v>214</v>
      </c>
      <c r="C127" t="s">
        <v>37</v>
      </c>
      <c r="D127" t="s">
        <v>200</v>
      </c>
      <c r="E127" t="s">
        <v>201</v>
      </c>
      <c r="F127" s="19" t="s">
        <v>202</v>
      </c>
      <c r="G127" t="s">
        <v>38</v>
      </c>
    </row>
    <row r="128" spans="2:7" ht="12.75">
      <c r="B128" t="s">
        <v>215</v>
      </c>
      <c r="C128" t="s">
        <v>278</v>
      </c>
      <c r="D128" t="s">
        <v>221</v>
      </c>
      <c r="E128" t="s">
        <v>203</v>
      </c>
      <c r="F128" s="19" t="s">
        <v>206</v>
      </c>
      <c r="G128" s="15">
        <v>3157805</v>
      </c>
    </row>
    <row r="129" spans="2:7" ht="12.75">
      <c r="B129" t="s">
        <v>215</v>
      </c>
      <c r="C129" t="s">
        <v>278</v>
      </c>
      <c r="D129" t="s">
        <v>221</v>
      </c>
      <c r="E129" t="s">
        <v>203</v>
      </c>
      <c r="F129" s="17" t="s">
        <v>327</v>
      </c>
      <c r="G129" s="15">
        <v>247364</v>
      </c>
    </row>
    <row r="130" spans="2:7" ht="12.75">
      <c r="B130" t="s">
        <v>215</v>
      </c>
      <c r="C130" t="s">
        <v>278</v>
      </c>
      <c r="D130" t="s">
        <v>221</v>
      </c>
      <c r="E130" t="s">
        <v>203</v>
      </c>
      <c r="F130" s="19" t="s">
        <v>328</v>
      </c>
      <c r="G130" s="15">
        <v>248127</v>
      </c>
    </row>
    <row r="131" spans="2:7" ht="12.75">
      <c r="B131" t="s">
        <v>215</v>
      </c>
      <c r="C131" t="s">
        <v>280</v>
      </c>
      <c r="D131" t="s">
        <v>221</v>
      </c>
      <c r="E131" t="s">
        <v>203</v>
      </c>
      <c r="F131" s="19" t="s">
        <v>206</v>
      </c>
      <c r="G131" s="15">
        <v>435471514</v>
      </c>
    </row>
    <row r="132" spans="2:7" ht="12.75">
      <c r="B132" t="s">
        <v>215</v>
      </c>
      <c r="C132" t="s">
        <v>280</v>
      </c>
      <c r="D132" t="s">
        <v>221</v>
      </c>
      <c r="E132" t="s">
        <v>203</v>
      </c>
      <c r="F132" s="19" t="s">
        <v>327</v>
      </c>
      <c r="G132" s="15">
        <v>514959409</v>
      </c>
    </row>
    <row r="133" spans="2:7" ht="12.75">
      <c r="B133" t="s">
        <v>215</v>
      </c>
      <c r="C133" t="s">
        <v>280</v>
      </c>
      <c r="D133" t="s">
        <v>221</v>
      </c>
      <c r="E133" t="s">
        <v>203</v>
      </c>
      <c r="F133" s="19" t="s">
        <v>328</v>
      </c>
      <c r="G133" s="15">
        <v>471325995</v>
      </c>
    </row>
    <row r="134" spans="2:7" ht="12.75">
      <c r="B134" t="s">
        <v>215</v>
      </c>
      <c r="C134" t="s">
        <v>281</v>
      </c>
      <c r="D134" t="s">
        <v>221</v>
      </c>
      <c r="E134" t="s">
        <v>203</v>
      </c>
      <c r="F134" s="17" t="s">
        <v>206</v>
      </c>
      <c r="G134" s="15">
        <v>30175435</v>
      </c>
    </row>
    <row r="135" spans="1:7" ht="12.75">
      <c r="A135" s="18"/>
      <c r="B135" s="20" t="s">
        <v>215</v>
      </c>
      <c r="C135" s="20" t="s">
        <v>281</v>
      </c>
      <c r="D135" s="20" t="s">
        <v>221</v>
      </c>
      <c r="E135" s="20" t="s">
        <v>203</v>
      </c>
      <c r="F135" s="20" t="s">
        <v>327</v>
      </c>
      <c r="G135" s="15">
        <v>31186278</v>
      </c>
    </row>
    <row r="136" spans="1:8" ht="12.75">
      <c r="A136" s="18"/>
      <c r="B136" s="20" t="s">
        <v>215</v>
      </c>
      <c r="C136" s="20" t="s">
        <v>281</v>
      </c>
      <c r="D136" s="20" t="s">
        <v>221</v>
      </c>
      <c r="E136" s="20" t="s">
        <v>203</v>
      </c>
      <c r="F136" s="19" t="s">
        <v>328</v>
      </c>
      <c r="G136" s="15">
        <v>41356695</v>
      </c>
      <c r="H136">
        <f>SUM(G128:G136)/3000000</f>
        <v>509.37620733333335</v>
      </c>
    </row>
    <row r="137" spans="1:7" ht="12.75">
      <c r="A137" s="18"/>
      <c r="B137" s="20"/>
      <c r="C137" s="20"/>
      <c r="D137" s="20"/>
      <c r="E137" s="20"/>
      <c r="F137" s="19"/>
      <c r="G137" s="15"/>
    </row>
    <row r="138" spans="1:7" ht="12.75">
      <c r="A138" s="18"/>
      <c r="B138" s="20" t="s">
        <v>214</v>
      </c>
      <c r="C138" s="20" t="s">
        <v>37</v>
      </c>
      <c r="D138" s="20" t="s">
        <v>200</v>
      </c>
      <c r="E138" s="20" t="s">
        <v>201</v>
      </c>
      <c r="F138" s="19" t="s">
        <v>202</v>
      </c>
      <c r="G138" t="s">
        <v>38</v>
      </c>
    </row>
    <row r="139" spans="1:7" ht="12.75">
      <c r="A139" s="18"/>
      <c r="B139" s="20" t="s">
        <v>215</v>
      </c>
      <c r="C139" s="20" t="s">
        <v>278</v>
      </c>
      <c r="D139" s="20" t="s">
        <v>238</v>
      </c>
      <c r="E139" s="20" t="s">
        <v>239</v>
      </c>
      <c r="F139" s="19" t="s">
        <v>206</v>
      </c>
      <c r="G139" s="15">
        <v>5142239</v>
      </c>
    </row>
    <row r="140" spans="2:7" ht="12.75">
      <c r="B140" s="20" t="s">
        <v>215</v>
      </c>
      <c r="C140" s="20" t="s">
        <v>278</v>
      </c>
      <c r="D140" s="20" t="s">
        <v>238</v>
      </c>
      <c r="E140" s="20" t="s">
        <v>239</v>
      </c>
      <c r="F140" s="17" t="s">
        <v>327</v>
      </c>
      <c r="G140" s="15">
        <v>318877</v>
      </c>
    </row>
    <row r="141" spans="1:7" ht="12.75">
      <c r="A141" s="18"/>
      <c r="B141" s="20" t="s">
        <v>215</v>
      </c>
      <c r="C141" s="20" t="s">
        <v>278</v>
      </c>
      <c r="D141" s="20" t="s">
        <v>238</v>
      </c>
      <c r="E141" s="20" t="s">
        <v>239</v>
      </c>
      <c r="F141" s="19" t="s">
        <v>328</v>
      </c>
      <c r="G141" s="15">
        <v>295546</v>
      </c>
    </row>
    <row r="142" spans="1:7" ht="12.75">
      <c r="A142" s="18"/>
      <c r="B142" s="20" t="s">
        <v>215</v>
      </c>
      <c r="C142" s="20" t="s">
        <v>280</v>
      </c>
      <c r="D142" s="20" t="s">
        <v>238</v>
      </c>
      <c r="E142" s="20" t="s">
        <v>239</v>
      </c>
      <c r="F142" s="19" t="s">
        <v>206</v>
      </c>
      <c r="G142" s="15">
        <v>691561527</v>
      </c>
    </row>
    <row r="143" spans="1:7" ht="12.75">
      <c r="A143" s="18"/>
      <c r="B143" s="20" t="s">
        <v>215</v>
      </c>
      <c r="C143" s="20" t="s">
        <v>280</v>
      </c>
      <c r="D143" s="20" t="s">
        <v>238</v>
      </c>
      <c r="E143" s="20" t="s">
        <v>239</v>
      </c>
      <c r="F143" s="19" t="s">
        <v>327</v>
      </c>
      <c r="G143" s="15">
        <v>785584342</v>
      </c>
    </row>
    <row r="144" spans="1:7" ht="12.75">
      <c r="A144" s="18"/>
      <c r="B144" s="20" t="s">
        <v>215</v>
      </c>
      <c r="C144" s="20" t="s">
        <v>280</v>
      </c>
      <c r="D144" s="20" t="s">
        <v>238</v>
      </c>
      <c r="E144" s="20" t="s">
        <v>239</v>
      </c>
      <c r="F144" s="19" t="s">
        <v>328</v>
      </c>
      <c r="G144" s="15">
        <v>684854426</v>
      </c>
    </row>
    <row r="145" spans="2:7" ht="12.75">
      <c r="B145" s="20" t="s">
        <v>215</v>
      </c>
      <c r="C145" s="20" t="s">
        <v>281</v>
      </c>
      <c r="D145" s="20" t="s">
        <v>238</v>
      </c>
      <c r="E145" s="20" t="s">
        <v>239</v>
      </c>
      <c r="F145" s="17" t="s">
        <v>206</v>
      </c>
      <c r="G145" s="15">
        <v>47110305</v>
      </c>
    </row>
    <row r="146" spans="1:7" ht="12.75">
      <c r="A146" s="18"/>
      <c r="B146" s="20" t="s">
        <v>215</v>
      </c>
      <c r="C146" s="20" t="s">
        <v>281</v>
      </c>
      <c r="D146" s="20" t="s">
        <v>238</v>
      </c>
      <c r="E146" s="20" t="s">
        <v>239</v>
      </c>
      <c r="F146" s="19" t="s">
        <v>327</v>
      </c>
      <c r="G146" s="15">
        <v>48039908</v>
      </c>
    </row>
    <row r="147" spans="1:8" ht="12.75">
      <c r="A147" s="18"/>
      <c r="B147" s="20" t="s">
        <v>215</v>
      </c>
      <c r="C147" s="20" t="s">
        <v>281</v>
      </c>
      <c r="D147" s="20" t="s">
        <v>238</v>
      </c>
      <c r="E147" s="20" t="s">
        <v>239</v>
      </c>
      <c r="F147" s="19" t="s">
        <v>328</v>
      </c>
      <c r="G147" s="15">
        <v>57194105</v>
      </c>
      <c r="H147">
        <f>SUM(G139:G147)/3000000</f>
        <v>773.3670916666666</v>
      </c>
    </row>
    <row r="148" spans="1:7" ht="12.75">
      <c r="A148" s="18"/>
      <c r="B148" s="20"/>
      <c r="C148" s="20"/>
      <c r="D148" s="20"/>
      <c r="E148" s="20"/>
      <c r="F148" s="19"/>
      <c r="G148" s="15"/>
    </row>
    <row r="149" spans="1:7" ht="12.75">
      <c r="A149" s="18"/>
      <c r="B149" s="20" t="s">
        <v>214</v>
      </c>
      <c r="C149" s="20" t="s">
        <v>37</v>
      </c>
      <c r="D149" s="20" t="s">
        <v>200</v>
      </c>
      <c r="E149" s="20" t="s">
        <v>201</v>
      </c>
      <c r="F149" s="19" t="s">
        <v>202</v>
      </c>
      <c r="G149" t="s">
        <v>38</v>
      </c>
    </row>
    <row r="150" spans="1:7" ht="12.75">
      <c r="A150" s="18"/>
      <c r="B150" s="20" t="s">
        <v>215</v>
      </c>
      <c r="C150" s="20" t="s">
        <v>283</v>
      </c>
      <c r="D150" s="20" t="s">
        <v>221</v>
      </c>
      <c r="E150" s="20" t="s">
        <v>203</v>
      </c>
      <c r="F150" s="19" t="s">
        <v>206</v>
      </c>
      <c r="G150" s="15">
        <v>47721910</v>
      </c>
    </row>
    <row r="151" spans="2:7" ht="12.75">
      <c r="B151" s="20" t="s">
        <v>215</v>
      </c>
      <c r="C151" s="20" t="s">
        <v>283</v>
      </c>
      <c r="D151" s="20" t="s">
        <v>221</v>
      </c>
      <c r="E151" s="20" t="s">
        <v>203</v>
      </c>
      <c r="F151" s="17" t="s">
        <v>327</v>
      </c>
      <c r="G151" s="15">
        <v>55583758</v>
      </c>
    </row>
    <row r="152" spans="2:8" ht="12.75">
      <c r="B152" s="20" t="s">
        <v>215</v>
      </c>
      <c r="C152" s="20" t="s">
        <v>283</v>
      </c>
      <c r="D152" s="20" t="s">
        <v>221</v>
      </c>
      <c r="E152" s="20" t="s">
        <v>203</v>
      </c>
      <c r="F152" s="19" t="s">
        <v>328</v>
      </c>
      <c r="G152" s="15">
        <v>82774998</v>
      </c>
      <c r="H152">
        <f>AVERAGE(G150:G152)/1000000</f>
        <v>62.026888666666665</v>
      </c>
    </row>
    <row r="153" spans="2:7" ht="12.75">
      <c r="B153" s="20"/>
      <c r="C153" s="20"/>
      <c r="D153" s="20"/>
      <c r="E153" s="20"/>
      <c r="F153" s="19"/>
      <c r="G153" s="15"/>
    </row>
    <row r="154" spans="2:7" ht="12.75">
      <c r="B154" s="20" t="s">
        <v>214</v>
      </c>
      <c r="C154" s="20" t="s">
        <v>37</v>
      </c>
      <c r="D154" s="20" t="s">
        <v>200</v>
      </c>
      <c r="E154" s="20" t="s">
        <v>201</v>
      </c>
      <c r="F154" s="19" t="s">
        <v>202</v>
      </c>
      <c r="G154" t="s">
        <v>38</v>
      </c>
    </row>
    <row r="155" spans="2:7" ht="12.75">
      <c r="B155" s="20" t="s">
        <v>215</v>
      </c>
      <c r="C155" s="20" t="s">
        <v>283</v>
      </c>
      <c r="D155" s="20" t="s">
        <v>238</v>
      </c>
      <c r="E155" s="20" t="s">
        <v>239</v>
      </c>
      <c r="F155" s="19" t="s">
        <v>206</v>
      </c>
      <c r="G155" s="15">
        <v>34851502</v>
      </c>
    </row>
    <row r="156" spans="2:7" ht="12.75">
      <c r="B156" s="20" t="s">
        <v>215</v>
      </c>
      <c r="C156" s="20" t="s">
        <v>283</v>
      </c>
      <c r="D156" s="20" t="s">
        <v>238</v>
      </c>
      <c r="E156" s="20" t="s">
        <v>239</v>
      </c>
      <c r="F156" s="19" t="s">
        <v>327</v>
      </c>
      <c r="G156" s="15">
        <v>36931777</v>
      </c>
    </row>
    <row r="157" spans="2:8" ht="12.75">
      <c r="B157" s="20" t="s">
        <v>215</v>
      </c>
      <c r="C157" s="20" t="s">
        <v>283</v>
      </c>
      <c r="D157" s="20" t="s">
        <v>238</v>
      </c>
      <c r="E157" s="20" t="s">
        <v>239</v>
      </c>
      <c r="F157" s="17" t="s">
        <v>328</v>
      </c>
      <c r="G157" s="15">
        <v>51618144</v>
      </c>
      <c r="H157">
        <f>AVERAGE(G155:G157)/1000000</f>
        <v>41.13380766666666</v>
      </c>
    </row>
    <row r="158" spans="2:6" ht="12.75">
      <c r="B158" s="20"/>
      <c r="C158" s="20"/>
      <c r="D158" s="20"/>
      <c r="E158" s="20"/>
      <c r="F158" s="19"/>
    </row>
    <row r="159" spans="2:7" ht="12.75">
      <c r="B159" s="20" t="s">
        <v>214</v>
      </c>
      <c r="C159" s="20" t="s">
        <v>37</v>
      </c>
      <c r="D159" s="20" t="s">
        <v>200</v>
      </c>
      <c r="E159" s="20" t="s">
        <v>201</v>
      </c>
      <c r="F159" s="19" t="s">
        <v>202</v>
      </c>
      <c r="G159" t="s">
        <v>38</v>
      </c>
    </row>
    <row r="160" spans="2:7" ht="12.75">
      <c r="B160" s="20" t="s">
        <v>215</v>
      </c>
      <c r="C160" s="20" t="s">
        <v>341</v>
      </c>
      <c r="D160" s="20" t="s">
        <v>221</v>
      </c>
      <c r="E160" s="20" t="s">
        <v>203</v>
      </c>
      <c r="F160" s="19" t="s">
        <v>206</v>
      </c>
      <c r="G160" s="15">
        <v>41747659</v>
      </c>
    </row>
    <row r="161" spans="2:7" ht="12.75">
      <c r="B161" s="20" t="s">
        <v>215</v>
      </c>
      <c r="C161" s="20" t="s">
        <v>341</v>
      </c>
      <c r="D161" s="20" t="s">
        <v>221</v>
      </c>
      <c r="E161" s="20" t="s">
        <v>203</v>
      </c>
      <c r="F161" s="19" t="s">
        <v>327</v>
      </c>
      <c r="G161" s="15">
        <v>52451033</v>
      </c>
    </row>
    <row r="162" spans="2:7" ht="12.75">
      <c r="B162" s="20" t="s">
        <v>215</v>
      </c>
      <c r="C162" s="20" t="s">
        <v>341</v>
      </c>
      <c r="D162" s="20" t="s">
        <v>221</v>
      </c>
      <c r="E162" s="20" t="s">
        <v>203</v>
      </c>
      <c r="F162" s="17" t="s">
        <v>328</v>
      </c>
      <c r="G162" s="15">
        <v>70130731</v>
      </c>
    </row>
    <row r="163" spans="2:7" ht="12.75">
      <c r="B163" s="20" t="s">
        <v>215</v>
      </c>
      <c r="C163" s="20" t="s">
        <v>342</v>
      </c>
      <c r="D163" s="20" t="s">
        <v>221</v>
      </c>
      <c r="E163" s="20" t="s">
        <v>203</v>
      </c>
      <c r="F163" s="19" t="s">
        <v>206</v>
      </c>
      <c r="G163" s="15">
        <v>11154248</v>
      </c>
    </row>
    <row r="164" spans="2:7" ht="12.75">
      <c r="B164" s="20" t="s">
        <v>215</v>
      </c>
      <c r="C164" s="20" t="s">
        <v>342</v>
      </c>
      <c r="D164" s="20" t="s">
        <v>221</v>
      </c>
      <c r="E164" s="19" t="s">
        <v>203</v>
      </c>
      <c r="F164" t="s">
        <v>327</v>
      </c>
      <c r="G164" s="15">
        <v>16257525</v>
      </c>
    </row>
    <row r="165" spans="2:8" ht="12.75">
      <c r="B165" s="20" t="s">
        <v>215</v>
      </c>
      <c r="C165" s="20" t="s">
        <v>342</v>
      </c>
      <c r="D165" s="20" t="s">
        <v>221</v>
      </c>
      <c r="E165" s="19" t="s">
        <v>203</v>
      </c>
      <c r="F165" s="15" t="s">
        <v>328</v>
      </c>
      <c r="G165" s="15">
        <v>25754872</v>
      </c>
      <c r="H165">
        <f>SUM(G160:G165)/3000000</f>
        <v>72.49868933333333</v>
      </c>
    </row>
    <row r="166" spans="2:7" ht="12.75">
      <c r="B166" s="20"/>
      <c r="C166" s="20"/>
      <c r="D166" s="20"/>
      <c r="E166" s="19"/>
      <c r="F166" s="15"/>
      <c r="G166" s="15"/>
    </row>
    <row r="167" spans="2:7" ht="12.75">
      <c r="B167" s="20" t="s">
        <v>214</v>
      </c>
      <c r="C167" s="20" t="s">
        <v>37</v>
      </c>
      <c r="D167" s="20" t="s">
        <v>200</v>
      </c>
      <c r="E167" s="19" t="s">
        <v>201</v>
      </c>
      <c r="F167" s="15" t="s">
        <v>202</v>
      </c>
      <c r="G167" t="s">
        <v>38</v>
      </c>
    </row>
    <row r="168" spans="2:7" ht="12.75">
      <c r="B168" s="20" t="s">
        <v>215</v>
      </c>
      <c r="C168" s="20" t="s">
        <v>341</v>
      </c>
      <c r="D168" s="20" t="s">
        <v>238</v>
      </c>
      <c r="E168" s="20" t="s">
        <v>239</v>
      </c>
      <c r="F168" s="15" t="s">
        <v>206</v>
      </c>
      <c r="G168" s="15">
        <v>24788814</v>
      </c>
    </row>
    <row r="169" spans="2:7" ht="12.75">
      <c r="B169" s="20" t="s">
        <v>215</v>
      </c>
      <c r="C169" s="20" t="s">
        <v>341</v>
      </c>
      <c r="D169" s="20" t="s">
        <v>238</v>
      </c>
      <c r="E169" s="20" t="s">
        <v>239</v>
      </c>
      <c r="F169" s="19" t="s">
        <v>327</v>
      </c>
      <c r="G169" s="15">
        <v>24195369</v>
      </c>
    </row>
    <row r="170" spans="2:7" ht="12.75">
      <c r="B170" s="20" t="s">
        <v>215</v>
      </c>
      <c r="C170" s="20" t="s">
        <v>341</v>
      </c>
      <c r="D170" s="20" t="s">
        <v>238</v>
      </c>
      <c r="E170" s="20" t="s">
        <v>239</v>
      </c>
      <c r="F170" s="19" t="s">
        <v>328</v>
      </c>
      <c r="G170" s="15">
        <v>25712564</v>
      </c>
    </row>
    <row r="171" spans="2:7" ht="12.75">
      <c r="B171" t="s">
        <v>215</v>
      </c>
      <c r="C171" t="s">
        <v>342</v>
      </c>
      <c r="D171" t="s">
        <v>238</v>
      </c>
      <c r="E171" t="s">
        <v>239</v>
      </c>
      <c r="F171" s="19" t="s">
        <v>206</v>
      </c>
      <c r="G171" s="15">
        <v>5606365</v>
      </c>
    </row>
    <row r="172" spans="2:7" ht="12.75">
      <c r="B172" t="s">
        <v>215</v>
      </c>
      <c r="C172" t="s">
        <v>342</v>
      </c>
      <c r="D172" t="s">
        <v>238</v>
      </c>
      <c r="E172" t="s">
        <v>239</v>
      </c>
      <c r="F172" s="19" t="s">
        <v>327</v>
      </c>
      <c r="G172" s="15">
        <v>7722860</v>
      </c>
    </row>
    <row r="173" spans="2:8" ht="12.75">
      <c r="B173" t="s">
        <v>215</v>
      </c>
      <c r="C173" t="s">
        <v>342</v>
      </c>
      <c r="D173" t="s">
        <v>238</v>
      </c>
      <c r="E173" t="s">
        <v>239</v>
      </c>
      <c r="F173" s="19" t="s">
        <v>328</v>
      </c>
      <c r="G173" s="15">
        <v>10187569</v>
      </c>
      <c r="H173">
        <f>SUM(G168:G173)/3000000</f>
        <v>32.737847</v>
      </c>
    </row>
    <row r="174" spans="6:7" ht="12.75">
      <c r="F174" s="19"/>
      <c r="G174" s="15"/>
    </row>
    <row r="175" spans="1:7" ht="12.75">
      <c r="A175" s="18"/>
      <c r="B175" s="20" t="s">
        <v>214</v>
      </c>
      <c r="C175" s="20" t="s">
        <v>37</v>
      </c>
      <c r="D175" s="20" t="s">
        <v>200</v>
      </c>
      <c r="E175" s="20" t="s">
        <v>201</v>
      </c>
      <c r="F175" s="19" t="s">
        <v>202</v>
      </c>
      <c r="G175" t="s">
        <v>38</v>
      </c>
    </row>
    <row r="176" spans="1:7" ht="12.75">
      <c r="A176" s="18"/>
      <c r="B176" s="20" t="s">
        <v>215</v>
      </c>
      <c r="C176" s="20" t="s">
        <v>343</v>
      </c>
      <c r="D176" s="20" t="s">
        <v>221</v>
      </c>
      <c r="E176" s="20" t="s">
        <v>203</v>
      </c>
      <c r="F176" s="19" t="s">
        <v>216</v>
      </c>
      <c r="G176" s="15">
        <v>9477820</v>
      </c>
    </row>
    <row r="177" spans="1:7" ht="12.75">
      <c r="A177" s="18"/>
      <c r="B177" s="20" t="s">
        <v>215</v>
      </c>
      <c r="C177" s="20" t="s">
        <v>343</v>
      </c>
      <c r="D177" s="20" t="s">
        <v>221</v>
      </c>
      <c r="E177" s="20" t="s">
        <v>203</v>
      </c>
      <c r="F177" s="19" t="s">
        <v>217</v>
      </c>
      <c r="G177" s="15">
        <v>9622587</v>
      </c>
    </row>
    <row r="178" spans="1:7" ht="12.75">
      <c r="A178" s="18"/>
      <c r="B178" s="20" t="s">
        <v>215</v>
      </c>
      <c r="C178" s="20" t="s">
        <v>341</v>
      </c>
      <c r="D178" s="20" t="s">
        <v>221</v>
      </c>
      <c r="E178" s="19" t="s">
        <v>203</v>
      </c>
      <c r="F178" t="s">
        <v>218</v>
      </c>
      <c r="G178" s="15">
        <v>4703924</v>
      </c>
    </row>
    <row r="179" spans="2:8" ht="12.75">
      <c r="B179" s="20" t="s">
        <v>215</v>
      </c>
      <c r="C179" s="20" t="s">
        <v>342</v>
      </c>
      <c r="D179" s="20" t="s">
        <v>221</v>
      </c>
      <c r="E179" s="20" t="s">
        <v>203</v>
      </c>
      <c r="F179" s="15" t="s">
        <v>218</v>
      </c>
      <c r="G179" s="15">
        <v>4762226</v>
      </c>
      <c r="H179">
        <f>SUM(G176:G179)/3000000</f>
        <v>9.522185666666667</v>
      </c>
    </row>
    <row r="180" spans="1:6" ht="12.75">
      <c r="A180" s="18"/>
      <c r="B180" s="20"/>
      <c r="C180" s="20"/>
      <c r="D180" s="20"/>
      <c r="E180" s="19"/>
      <c r="F180" s="15"/>
    </row>
    <row r="181" spans="1:7" ht="12.75">
      <c r="A181" s="18"/>
      <c r="B181" s="20" t="s">
        <v>214</v>
      </c>
      <c r="C181" s="20" t="s">
        <v>37</v>
      </c>
      <c r="D181" s="20" t="s">
        <v>200</v>
      </c>
      <c r="E181" s="19" t="s">
        <v>201</v>
      </c>
      <c r="F181" s="15" t="s">
        <v>202</v>
      </c>
      <c r="G181" t="s">
        <v>38</v>
      </c>
    </row>
    <row r="182" spans="1:7" ht="12.75">
      <c r="A182" s="18"/>
      <c r="B182" s="20" t="s">
        <v>215</v>
      </c>
      <c r="C182" s="20" t="s">
        <v>343</v>
      </c>
      <c r="D182" s="20" t="s">
        <v>238</v>
      </c>
      <c r="E182" s="20" t="s">
        <v>239</v>
      </c>
      <c r="F182" s="19" t="s">
        <v>216</v>
      </c>
      <c r="G182" s="15">
        <v>5629616</v>
      </c>
    </row>
    <row r="183" spans="1:7" ht="12.75">
      <c r="A183" s="18"/>
      <c r="B183" s="20" t="s">
        <v>215</v>
      </c>
      <c r="C183" s="20" t="s">
        <v>343</v>
      </c>
      <c r="D183" s="20" t="s">
        <v>238</v>
      </c>
      <c r="E183" s="20" t="s">
        <v>239</v>
      </c>
      <c r="F183" s="19" t="s">
        <v>217</v>
      </c>
      <c r="G183" s="15">
        <v>5226913</v>
      </c>
    </row>
    <row r="184" spans="2:7" ht="12.75">
      <c r="B184" t="s">
        <v>215</v>
      </c>
      <c r="C184" t="s">
        <v>341</v>
      </c>
      <c r="D184" t="s">
        <v>238</v>
      </c>
      <c r="E184" t="s">
        <v>239</v>
      </c>
      <c r="F184" s="20" t="s">
        <v>218</v>
      </c>
      <c r="G184" s="15">
        <v>2559849</v>
      </c>
    </row>
    <row r="185" spans="2:8" ht="12.75">
      <c r="B185" t="s">
        <v>215</v>
      </c>
      <c r="C185" t="s">
        <v>342</v>
      </c>
      <c r="D185" t="s">
        <v>238</v>
      </c>
      <c r="E185" t="s">
        <v>239</v>
      </c>
      <c r="F185" s="19" t="s">
        <v>218</v>
      </c>
      <c r="G185" s="15">
        <v>3239434</v>
      </c>
      <c r="H185">
        <f>SUM(G182:G185)/3000000</f>
        <v>5.551937333333333</v>
      </c>
    </row>
    <row r="186" spans="6:7" ht="12.75">
      <c r="F186" s="19"/>
      <c r="G186" s="15"/>
    </row>
    <row r="187" spans="2:7" ht="12.75">
      <c r="B187" t="s">
        <v>214</v>
      </c>
      <c r="C187" t="s">
        <v>37</v>
      </c>
      <c r="D187" t="s">
        <v>200</v>
      </c>
      <c r="E187" t="s">
        <v>201</v>
      </c>
      <c r="F187" s="19" t="s">
        <v>202</v>
      </c>
      <c r="G187" t="s">
        <v>38</v>
      </c>
    </row>
    <row r="188" spans="2:7" ht="12.75">
      <c r="B188" t="s">
        <v>215</v>
      </c>
      <c r="C188" t="s">
        <v>240</v>
      </c>
      <c r="D188" t="s">
        <v>221</v>
      </c>
      <c r="E188" t="s">
        <v>203</v>
      </c>
      <c r="F188" s="19" t="s">
        <v>206</v>
      </c>
      <c r="G188" s="15">
        <v>23183931</v>
      </c>
    </row>
    <row r="189" spans="2:7" ht="12.75">
      <c r="B189" t="s">
        <v>215</v>
      </c>
      <c r="C189" t="s">
        <v>240</v>
      </c>
      <c r="D189" t="s">
        <v>221</v>
      </c>
      <c r="E189" t="s">
        <v>203</v>
      </c>
      <c r="F189" s="19" t="s">
        <v>327</v>
      </c>
      <c r="G189" s="15">
        <v>22836890</v>
      </c>
    </row>
    <row r="190" spans="2:7" ht="12.75">
      <c r="B190" t="s">
        <v>215</v>
      </c>
      <c r="C190" t="s">
        <v>240</v>
      </c>
      <c r="D190" t="s">
        <v>221</v>
      </c>
      <c r="E190" t="s">
        <v>203</v>
      </c>
      <c r="F190" s="19" t="s">
        <v>328</v>
      </c>
      <c r="G190" s="15">
        <v>21833509</v>
      </c>
    </row>
    <row r="191" spans="2:7" ht="12.75">
      <c r="B191" t="s">
        <v>215</v>
      </c>
      <c r="C191" t="s">
        <v>241</v>
      </c>
      <c r="D191" t="s">
        <v>221</v>
      </c>
      <c r="E191" t="s">
        <v>203</v>
      </c>
      <c r="F191" s="19" t="s">
        <v>206</v>
      </c>
      <c r="G191" s="15">
        <v>70264022</v>
      </c>
    </row>
    <row r="192" spans="2:7" ht="12.75">
      <c r="B192" t="s">
        <v>215</v>
      </c>
      <c r="C192" t="s">
        <v>241</v>
      </c>
      <c r="D192" t="s">
        <v>221</v>
      </c>
      <c r="E192" t="s">
        <v>203</v>
      </c>
      <c r="F192" s="19" t="s">
        <v>327</v>
      </c>
      <c r="G192" s="15">
        <v>77571701</v>
      </c>
    </row>
    <row r="193" spans="2:8" ht="12.75">
      <c r="B193" t="s">
        <v>215</v>
      </c>
      <c r="C193" t="s">
        <v>241</v>
      </c>
      <c r="D193" t="s">
        <v>221</v>
      </c>
      <c r="E193" t="s">
        <v>203</v>
      </c>
      <c r="F193" s="19" t="s">
        <v>328</v>
      </c>
      <c r="G193" s="15">
        <v>75503057</v>
      </c>
      <c r="H193">
        <f>SUM(G188:G193)/3000000</f>
        <v>97.06437</v>
      </c>
    </row>
    <row r="194" spans="6:7" ht="12.75">
      <c r="F194" s="19"/>
      <c r="G194" s="15"/>
    </row>
    <row r="195" spans="2:7" ht="12.75">
      <c r="B195" t="s">
        <v>214</v>
      </c>
      <c r="C195" t="s">
        <v>37</v>
      </c>
      <c r="D195" t="s">
        <v>200</v>
      </c>
      <c r="E195" t="s">
        <v>201</v>
      </c>
      <c r="F195" s="19" t="s">
        <v>202</v>
      </c>
      <c r="G195" t="s">
        <v>38</v>
      </c>
    </row>
    <row r="196" spans="2:7" ht="12.75">
      <c r="B196" t="s">
        <v>215</v>
      </c>
      <c r="C196" t="s">
        <v>240</v>
      </c>
      <c r="D196" t="s">
        <v>238</v>
      </c>
      <c r="E196" t="s">
        <v>239</v>
      </c>
      <c r="F196" s="19" t="s">
        <v>206</v>
      </c>
      <c r="G196" s="15">
        <v>16119451</v>
      </c>
    </row>
    <row r="197" spans="2:7" ht="12.75">
      <c r="B197" t="s">
        <v>215</v>
      </c>
      <c r="C197" t="s">
        <v>240</v>
      </c>
      <c r="D197" t="s">
        <v>238</v>
      </c>
      <c r="E197" t="s">
        <v>239</v>
      </c>
      <c r="F197" s="19" t="s">
        <v>327</v>
      </c>
      <c r="G197" s="15">
        <v>14327299</v>
      </c>
    </row>
    <row r="198" spans="2:7" ht="12.75">
      <c r="B198" t="s">
        <v>215</v>
      </c>
      <c r="C198" t="s">
        <v>240</v>
      </c>
      <c r="D198" t="s">
        <v>238</v>
      </c>
      <c r="E198" t="s">
        <v>239</v>
      </c>
      <c r="F198" s="19" t="s">
        <v>328</v>
      </c>
      <c r="G198" s="15">
        <v>12872314</v>
      </c>
    </row>
    <row r="199" spans="2:7" ht="12.75">
      <c r="B199" t="s">
        <v>215</v>
      </c>
      <c r="C199" t="s">
        <v>241</v>
      </c>
      <c r="D199" t="s">
        <v>238</v>
      </c>
      <c r="E199" t="s">
        <v>239</v>
      </c>
      <c r="F199" s="20" t="s">
        <v>206</v>
      </c>
      <c r="G199" s="15">
        <v>74376019</v>
      </c>
    </row>
    <row r="200" spans="2:7" ht="12.75">
      <c r="B200" t="s">
        <v>215</v>
      </c>
      <c r="C200" t="s">
        <v>241</v>
      </c>
      <c r="D200" t="s">
        <v>238</v>
      </c>
      <c r="E200" t="s">
        <v>239</v>
      </c>
      <c r="F200" s="20" t="s">
        <v>327</v>
      </c>
      <c r="G200" s="15">
        <v>71408287</v>
      </c>
    </row>
    <row r="201" spans="2:8" ht="12.75">
      <c r="B201" t="s">
        <v>215</v>
      </c>
      <c r="C201" t="s">
        <v>241</v>
      </c>
      <c r="D201" t="s">
        <v>238</v>
      </c>
      <c r="E201" s="20" t="s">
        <v>239</v>
      </c>
      <c r="F201" t="s">
        <v>328</v>
      </c>
      <c r="G201" s="15">
        <v>68525921</v>
      </c>
      <c r="H201">
        <f>SUM(G196:G201)/3000000</f>
        <v>85.87643033333333</v>
      </c>
    </row>
    <row r="202" spans="5:6" ht="12.75">
      <c r="E202" s="20"/>
      <c r="F202" s="15"/>
    </row>
    <row r="203" spans="2:7" ht="12.75">
      <c r="B203" t="s">
        <v>214</v>
      </c>
      <c r="C203" t="s">
        <v>37</v>
      </c>
      <c r="D203" t="s">
        <v>200</v>
      </c>
      <c r="E203" s="20" t="s">
        <v>201</v>
      </c>
      <c r="F203" s="15" t="s">
        <v>202</v>
      </c>
      <c r="G203" t="s">
        <v>38</v>
      </c>
    </row>
    <row r="204" spans="2:7" ht="12.75">
      <c r="B204" t="s">
        <v>215</v>
      </c>
      <c r="C204" t="s">
        <v>269</v>
      </c>
      <c r="D204" t="s">
        <v>221</v>
      </c>
      <c r="E204" s="20" t="s">
        <v>203</v>
      </c>
      <c r="F204" s="15" t="s">
        <v>206</v>
      </c>
      <c r="G204" s="15">
        <v>42088765</v>
      </c>
    </row>
    <row r="205" spans="2:7" ht="12.75">
      <c r="B205" t="s">
        <v>215</v>
      </c>
      <c r="C205" t="s">
        <v>269</v>
      </c>
      <c r="D205" t="s">
        <v>221</v>
      </c>
      <c r="E205" s="20" t="s">
        <v>203</v>
      </c>
      <c r="F205" s="15" t="s">
        <v>327</v>
      </c>
      <c r="G205" s="15">
        <v>44714181</v>
      </c>
    </row>
    <row r="206" spans="2:7" ht="12.75">
      <c r="B206" t="s">
        <v>215</v>
      </c>
      <c r="C206" t="s">
        <v>269</v>
      </c>
      <c r="D206" t="s">
        <v>221</v>
      </c>
      <c r="E206" s="20" t="s">
        <v>203</v>
      </c>
      <c r="F206" s="15" t="s">
        <v>328</v>
      </c>
      <c r="G206" s="15">
        <v>42839385</v>
      </c>
    </row>
    <row r="207" spans="2:7" ht="12.75">
      <c r="B207" t="s">
        <v>215</v>
      </c>
      <c r="C207" t="s">
        <v>270</v>
      </c>
      <c r="D207" t="s">
        <v>221</v>
      </c>
      <c r="E207" s="20" t="s">
        <v>203</v>
      </c>
      <c r="F207" s="15" t="s">
        <v>206</v>
      </c>
      <c r="G207" s="15">
        <v>14198826</v>
      </c>
    </row>
    <row r="208" spans="2:7" ht="12.75">
      <c r="B208" t="s">
        <v>215</v>
      </c>
      <c r="C208" t="s">
        <v>270</v>
      </c>
      <c r="D208" t="s">
        <v>221</v>
      </c>
      <c r="E208" s="20" t="s">
        <v>203</v>
      </c>
      <c r="F208" s="15" t="s">
        <v>327</v>
      </c>
      <c r="G208" s="15">
        <v>14853573</v>
      </c>
    </row>
    <row r="209" spans="2:7" ht="12.75">
      <c r="B209" t="s">
        <v>215</v>
      </c>
      <c r="C209" t="s">
        <v>270</v>
      </c>
      <c r="D209" t="s">
        <v>221</v>
      </c>
      <c r="E209" s="20" t="s">
        <v>203</v>
      </c>
      <c r="F209" s="15" t="s">
        <v>328</v>
      </c>
      <c r="G209" s="15">
        <v>11864163</v>
      </c>
    </row>
    <row r="210" spans="2:7" ht="12.75">
      <c r="B210" t="s">
        <v>215</v>
      </c>
      <c r="C210" t="s">
        <v>271</v>
      </c>
      <c r="D210" t="s">
        <v>221</v>
      </c>
      <c r="E210" s="20" t="s">
        <v>203</v>
      </c>
      <c r="F210" s="15" t="s">
        <v>206</v>
      </c>
      <c r="G210" s="15">
        <v>1323113</v>
      </c>
    </row>
    <row r="211" spans="2:7" ht="12.75">
      <c r="B211" t="s">
        <v>215</v>
      </c>
      <c r="C211" t="s">
        <v>271</v>
      </c>
      <c r="D211" t="s">
        <v>221</v>
      </c>
      <c r="E211" s="20" t="s">
        <v>203</v>
      </c>
      <c r="F211" s="15" t="s">
        <v>327</v>
      </c>
      <c r="G211" s="15">
        <v>1661038</v>
      </c>
    </row>
    <row r="212" spans="2:7" ht="12.75">
      <c r="B212" t="s">
        <v>215</v>
      </c>
      <c r="C212" t="s">
        <v>271</v>
      </c>
      <c r="D212" t="s">
        <v>221</v>
      </c>
      <c r="E212" s="20" t="s">
        <v>203</v>
      </c>
      <c r="F212" s="15" t="s">
        <v>328</v>
      </c>
      <c r="G212" s="15">
        <v>3102831</v>
      </c>
    </row>
    <row r="213" spans="2:7" ht="12.75">
      <c r="B213" t="s">
        <v>215</v>
      </c>
      <c r="C213" t="s">
        <v>272</v>
      </c>
      <c r="D213" t="s">
        <v>221</v>
      </c>
      <c r="E213" s="20" t="s">
        <v>203</v>
      </c>
      <c r="F213" s="15" t="s">
        <v>206</v>
      </c>
      <c r="G213" s="15">
        <v>1050908</v>
      </c>
    </row>
    <row r="214" spans="2:7" ht="12.75">
      <c r="B214" t="s">
        <v>215</v>
      </c>
      <c r="C214" t="s">
        <v>272</v>
      </c>
      <c r="D214" t="s">
        <v>221</v>
      </c>
      <c r="E214" s="20" t="s">
        <v>203</v>
      </c>
      <c r="F214" s="15" t="s">
        <v>327</v>
      </c>
      <c r="G214" s="15">
        <v>1465898</v>
      </c>
    </row>
    <row r="215" spans="2:8" ht="12.75">
      <c r="B215" t="s">
        <v>215</v>
      </c>
      <c r="C215" t="s">
        <v>272</v>
      </c>
      <c r="D215" t="s">
        <v>221</v>
      </c>
      <c r="E215" s="20" t="s">
        <v>203</v>
      </c>
      <c r="F215" s="15" t="s">
        <v>328</v>
      </c>
      <c r="G215" s="15">
        <v>1654811</v>
      </c>
      <c r="H215">
        <f>SUM(G204:G215)/3000000</f>
        <v>60.272497333333334</v>
      </c>
    </row>
    <row r="216" spans="5:6" ht="12.75">
      <c r="E216" s="20"/>
      <c r="F216" s="15"/>
    </row>
    <row r="217" spans="2:7" ht="12.75">
      <c r="B217" t="s">
        <v>214</v>
      </c>
      <c r="C217" t="s">
        <v>37</v>
      </c>
      <c r="D217" t="s">
        <v>200</v>
      </c>
      <c r="E217" s="20" t="s">
        <v>201</v>
      </c>
      <c r="F217" s="15" t="s">
        <v>202</v>
      </c>
      <c r="G217" t="s">
        <v>38</v>
      </c>
    </row>
    <row r="218" spans="2:7" ht="12.75">
      <c r="B218" t="s">
        <v>215</v>
      </c>
      <c r="C218" t="s">
        <v>269</v>
      </c>
      <c r="D218" t="s">
        <v>238</v>
      </c>
      <c r="E218" s="20" t="s">
        <v>239</v>
      </c>
      <c r="F218" s="15" t="s">
        <v>206</v>
      </c>
      <c r="G218" s="15">
        <v>143834599</v>
      </c>
    </row>
    <row r="219" spans="2:7" ht="12.75">
      <c r="B219" t="s">
        <v>215</v>
      </c>
      <c r="C219" t="s">
        <v>269</v>
      </c>
      <c r="D219" t="s">
        <v>238</v>
      </c>
      <c r="E219" s="20" t="s">
        <v>239</v>
      </c>
      <c r="F219" s="15" t="s">
        <v>327</v>
      </c>
      <c r="G219" s="15">
        <v>139881308</v>
      </c>
    </row>
    <row r="220" spans="2:7" ht="12.75">
      <c r="B220" t="s">
        <v>215</v>
      </c>
      <c r="C220" t="s">
        <v>269</v>
      </c>
      <c r="D220" t="s">
        <v>238</v>
      </c>
      <c r="E220" s="20" t="s">
        <v>239</v>
      </c>
      <c r="F220" s="15" t="s">
        <v>328</v>
      </c>
      <c r="G220" s="15">
        <v>124404981</v>
      </c>
    </row>
    <row r="221" spans="2:7" ht="12.75">
      <c r="B221" t="s">
        <v>215</v>
      </c>
      <c r="C221" t="s">
        <v>270</v>
      </c>
      <c r="D221" t="s">
        <v>238</v>
      </c>
      <c r="E221" s="20" t="s">
        <v>239</v>
      </c>
      <c r="F221" s="15" t="s">
        <v>206</v>
      </c>
      <c r="G221" s="15">
        <v>30057978</v>
      </c>
    </row>
    <row r="222" spans="2:7" ht="12.75">
      <c r="B222" t="s">
        <v>215</v>
      </c>
      <c r="C222" t="s">
        <v>270</v>
      </c>
      <c r="D222" t="s">
        <v>238</v>
      </c>
      <c r="E222" s="20" t="s">
        <v>239</v>
      </c>
      <c r="F222" s="15" t="s">
        <v>327</v>
      </c>
      <c r="G222" s="15">
        <v>29261290</v>
      </c>
    </row>
    <row r="223" spans="2:7" ht="12.75">
      <c r="B223" t="s">
        <v>215</v>
      </c>
      <c r="C223" t="s">
        <v>270</v>
      </c>
      <c r="D223" t="s">
        <v>238</v>
      </c>
      <c r="E223" s="20" t="s">
        <v>239</v>
      </c>
      <c r="F223" s="15" t="s">
        <v>328</v>
      </c>
      <c r="G223" s="15">
        <v>28244033</v>
      </c>
    </row>
    <row r="224" spans="2:7" ht="12.75">
      <c r="B224" t="s">
        <v>215</v>
      </c>
      <c r="C224" t="s">
        <v>271</v>
      </c>
      <c r="D224" t="s">
        <v>238</v>
      </c>
      <c r="E224" t="s">
        <v>239</v>
      </c>
      <c r="F224" s="20" t="s">
        <v>206</v>
      </c>
      <c r="G224" s="15">
        <v>4924052</v>
      </c>
    </row>
    <row r="225" spans="2:7" ht="12.75">
      <c r="B225" t="s">
        <v>215</v>
      </c>
      <c r="C225" t="s">
        <v>271</v>
      </c>
      <c r="D225" t="s">
        <v>238</v>
      </c>
      <c r="E225" t="s">
        <v>239</v>
      </c>
      <c r="F225" s="20" t="s">
        <v>327</v>
      </c>
      <c r="G225" s="15">
        <v>5120408</v>
      </c>
    </row>
    <row r="226" spans="2:7" ht="12.75">
      <c r="B226" t="s">
        <v>215</v>
      </c>
      <c r="C226" t="s">
        <v>271</v>
      </c>
      <c r="D226" t="s">
        <v>238</v>
      </c>
      <c r="E226" s="20" t="s">
        <v>239</v>
      </c>
      <c r="F226" t="s">
        <v>328</v>
      </c>
      <c r="G226" s="15">
        <v>9054077</v>
      </c>
    </row>
    <row r="227" spans="2:7" ht="12.75">
      <c r="B227" t="s">
        <v>215</v>
      </c>
      <c r="C227" t="s">
        <v>272</v>
      </c>
      <c r="D227" t="s">
        <v>238</v>
      </c>
      <c r="E227" s="20" t="s">
        <v>239</v>
      </c>
      <c r="F227" s="15" t="s">
        <v>206</v>
      </c>
      <c r="G227" s="15">
        <v>2560976</v>
      </c>
    </row>
    <row r="228" spans="2:7" ht="12.75">
      <c r="B228" t="s">
        <v>215</v>
      </c>
      <c r="C228" t="s">
        <v>272</v>
      </c>
      <c r="D228" t="s">
        <v>238</v>
      </c>
      <c r="E228" s="20" t="s">
        <v>239</v>
      </c>
      <c r="F228" s="15" t="s">
        <v>327</v>
      </c>
      <c r="G228" s="15">
        <v>3720353</v>
      </c>
    </row>
    <row r="229" spans="2:8" ht="12.75">
      <c r="B229" t="s">
        <v>215</v>
      </c>
      <c r="C229" t="s">
        <v>272</v>
      </c>
      <c r="D229" t="s">
        <v>238</v>
      </c>
      <c r="E229" s="20" t="s">
        <v>239</v>
      </c>
      <c r="F229" s="15" t="s">
        <v>328</v>
      </c>
      <c r="G229" s="15">
        <v>3607560</v>
      </c>
      <c r="H229">
        <f>SUM(G218:G229)/3000000</f>
        <v>174.89053833333332</v>
      </c>
    </row>
    <row r="230" spans="5:6" ht="12.75">
      <c r="E230" s="20"/>
      <c r="F230" s="15"/>
    </row>
    <row r="231" spans="2:7" ht="12.75">
      <c r="B231" t="s">
        <v>214</v>
      </c>
      <c r="C231" t="s">
        <v>37</v>
      </c>
      <c r="D231" t="s">
        <v>200</v>
      </c>
      <c r="E231" s="20" t="s">
        <v>201</v>
      </c>
      <c r="F231" s="15" t="s">
        <v>202</v>
      </c>
      <c r="G231" t="s">
        <v>38</v>
      </c>
    </row>
    <row r="232" spans="2:7" ht="12.75">
      <c r="B232" t="s">
        <v>215</v>
      </c>
      <c r="C232" t="s">
        <v>345</v>
      </c>
      <c r="D232" t="s">
        <v>221</v>
      </c>
      <c r="E232" s="20" t="s">
        <v>203</v>
      </c>
      <c r="F232" s="15" t="s">
        <v>206</v>
      </c>
      <c r="G232" s="15">
        <v>50263086</v>
      </c>
    </row>
    <row r="233" spans="2:7" ht="12.75">
      <c r="B233" t="s">
        <v>215</v>
      </c>
      <c r="C233" t="s">
        <v>345</v>
      </c>
      <c r="D233" t="s">
        <v>221</v>
      </c>
      <c r="E233" s="20" t="s">
        <v>203</v>
      </c>
      <c r="F233" s="15" t="s">
        <v>327</v>
      </c>
      <c r="G233" s="15">
        <v>57773827</v>
      </c>
    </row>
    <row r="234" spans="2:8" ht="12.75">
      <c r="B234" t="s">
        <v>215</v>
      </c>
      <c r="C234" t="s">
        <v>345</v>
      </c>
      <c r="D234" t="s">
        <v>221</v>
      </c>
      <c r="E234" s="20" t="s">
        <v>203</v>
      </c>
      <c r="F234" s="15" t="s">
        <v>328</v>
      </c>
      <c r="G234" s="15">
        <v>49638394</v>
      </c>
      <c r="H234">
        <f>AVERAGE(G232:G234)/1000000</f>
        <v>52.55843566666666</v>
      </c>
    </row>
    <row r="235" spans="5:6" ht="12.75">
      <c r="E235" s="20"/>
      <c r="F235" s="15"/>
    </row>
    <row r="236" spans="2:7" ht="12.75">
      <c r="B236" t="s">
        <v>214</v>
      </c>
      <c r="C236" t="s">
        <v>37</v>
      </c>
      <c r="D236" t="s">
        <v>200</v>
      </c>
      <c r="E236" s="20" t="s">
        <v>201</v>
      </c>
      <c r="F236" s="15" t="s">
        <v>202</v>
      </c>
      <c r="G236" t="s">
        <v>38</v>
      </c>
    </row>
    <row r="237" spans="2:7" ht="12.75">
      <c r="B237" t="s">
        <v>215</v>
      </c>
      <c r="C237" t="s">
        <v>345</v>
      </c>
      <c r="D237" t="s">
        <v>238</v>
      </c>
      <c r="E237" s="20" t="s">
        <v>239</v>
      </c>
      <c r="F237" s="15" t="s">
        <v>206</v>
      </c>
      <c r="G237" s="15">
        <v>146604892</v>
      </c>
    </row>
    <row r="238" spans="2:7" ht="12.75">
      <c r="B238" t="s">
        <v>215</v>
      </c>
      <c r="C238" t="s">
        <v>345</v>
      </c>
      <c r="D238" t="s">
        <v>238</v>
      </c>
      <c r="E238" s="20" t="s">
        <v>239</v>
      </c>
      <c r="F238" s="15" t="s">
        <v>327</v>
      </c>
      <c r="G238" s="15">
        <v>166532836</v>
      </c>
    </row>
    <row r="239" spans="2:8" ht="12.75">
      <c r="B239" t="s">
        <v>215</v>
      </c>
      <c r="C239" t="s">
        <v>345</v>
      </c>
      <c r="D239" t="s">
        <v>238</v>
      </c>
      <c r="E239" t="s">
        <v>239</v>
      </c>
      <c r="F239" s="20" t="s">
        <v>328</v>
      </c>
      <c r="G239" s="15">
        <v>149880639</v>
      </c>
      <c r="H239">
        <f>AVERAGE(G237:G239)/1000000</f>
        <v>154.33945566666665</v>
      </c>
    </row>
    <row r="240" ht="12.75">
      <c r="F240" s="20"/>
    </row>
    <row r="241" spans="2:7" ht="12.75">
      <c r="B241" t="s">
        <v>214</v>
      </c>
      <c r="C241" t="s">
        <v>37</v>
      </c>
      <c r="D241" t="s">
        <v>200</v>
      </c>
      <c r="E241" s="20" t="s">
        <v>201</v>
      </c>
      <c r="F241" t="s">
        <v>202</v>
      </c>
      <c r="G241" t="s">
        <v>38</v>
      </c>
    </row>
    <row r="242" spans="2:7" ht="12.75">
      <c r="B242" t="s">
        <v>215</v>
      </c>
      <c r="C242" t="s">
        <v>345</v>
      </c>
      <c r="D242" t="s">
        <v>221</v>
      </c>
      <c r="E242" s="20" t="s">
        <v>203</v>
      </c>
      <c r="F242" s="15" t="s">
        <v>216</v>
      </c>
      <c r="G242" s="15">
        <v>1905103</v>
      </c>
    </row>
    <row r="243" spans="2:7" ht="12.75">
      <c r="B243" t="s">
        <v>215</v>
      </c>
      <c r="C243" t="s">
        <v>345</v>
      </c>
      <c r="D243" t="s">
        <v>221</v>
      </c>
      <c r="E243" s="20" t="s">
        <v>203</v>
      </c>
      <c r="F243" s="15" t="s">
        <v>217</v>
      </c>
      <c r="G243" s="15">
        <v>1006666</v>
      </c>
    </row>
    <row r="244" spans="2:8" ht="12.75">
      <c r="B244" t="s">
        <v>215</v>
      </c>
      <c r="C244" t="s">
        <v>345</v>
      </c>
      <c r="D244" t="s">
        <v>221</v>
      </c>
      <c r="E244" s="20" t="s">
        <v>203</v>
      </c>
      <c r="F244" s="15" t="s">
        <v>218</v>
      </c>
      <c r="G244" s="15">
        <v>6073742</v>
      </c>
      <c r="H244">
        <f>AVERAGE(G242:G244)/1000000</f>
        <v>2.9951703333333333</v>
      </c>
    </row>
    <row r="245" spans="2:7" ht="12.75">
      <c r="B245" t="s">
        <v>215</v>
      </c>
      <c r="C245" t="s">
        <v>345</v>
      </c>
      <c r="D245" t="s">
        <v>238</v>
      </c>
      <c r="E245" s="20" t="s">
        <v>239</v>
      </c>
      <c r="F245" s="15" t="s">
        <v>216</v>
      </c>
      <c r="G245" s="15">
        <v>7837470</v>
      </c>
    </row>
    <row r="246" spans="2:7" ht="12.75">
      <c r="B246" t="s">
        <v>215</v>
      </c>
      <c r="C246" t="s">
        <v>345</v>
      </c>
      <c r="D246" t="s">
        <v>238</v>
      </c>
      <c r="E246" s="20" t="s">
        <v>239</v>
      </c>
      <c r="F246" s="15" t="s">
        <v>217</v>
      </c>
      <c r="G246" s="15">
        <v>4280997</v>
      </c>
    </row>
    <row r="247" spans="2:8" ht="12.75">
      <c r="B247" t="s">
        <v>215</v>
      </c>
      <c r="C247" t="s">
        <v>345</v>
      </c>
      <c r="D247" t="s">
        <v>238</v>
      </c>
      <c r="E247" s="20" t="s">
        <v>239</v>
      </c>
      <c r="F247" s="15" t="s">
        <v>218</v>
      </c>
      <c r="G247" s="15">
        <v>26128619</v>
      </c>
      <c r="H247">
        <f>AVERAGE(G245:G247)/1000000</f>
        <v>12.749028666666666</v>
      </c>
    </row>
    <row r="248" ht="12.75">
      <c r="F248" s="20"/>
    </row>
    <row r="249" spans="2:7" ht="12.75">
      <c r="B249" t="s">
        <v>214</v>
      </c>
      <c r="C249" t="s">
        <v>37</v>
      </c>
      <c r="D249" t="s">
        <v>200</v>
      </c>
      <c r="E249" t="s">
        <v>201</v>
      </c>
      <c r="F249" s="20" t="s">
        <v>202</v>
      </c>
      <c r="G249" t="s">
        <v>38</v>
      </c>
    </row>
    <row r="250" spans="2:7" ht="12.75">
      <c r="B250" t="s">
        <v>215</v>
      </c>
      <c r="C250" t="s">
        <v>346</v>
      </c>
      <c r="D250" t="s">
        <v>221</v>
      </c>
      <c r="E250" s="20" t="s">
        <v>203</v>
      </c>
      <c r="F250" t="s">
        <v>327</v>
      </c>
      <c r="G250" s="15">
        <v>26309</v>
      </c>
    </row>
    <row r="251" spans="2:7" ht="12.75">
      <c r="B251" t="s">
        <v>215</v>
      </c>
      <c r="C251" t="s">
        <v>346</v>
      </c>
      <c r="D251" t="s">
        <v>221</v>
      </c>
      <c r="E251" s="20" t="s">
        <v>203</v>
      </c>
      <c r="F251" s="15" t="s">
        <v>328</v>
      </c>
      <c r="G251" s="15">
        <v>84611</v>
      </c>
    </row>
    <row r="252" spans="2:7" ht="12.75">
      <c r="B252" t="s">
        <v>215</v>
      </c>
      <c r="C252" t="s">
        <v>261</v>
      </c>
      <c r="D252" t="s">
        <v>221</v>
      </c>
      <c r="E252" s="20" t="s">
        <v>203</v>
      </c>
      <c r="F252" s="15" t="s">
        <v>327</v>
      </c>
      <c r="G252" s="15">
        <v>2520</v>
      </c>
    </row>
    <row r="253" spans="2:7" ht="12.75">
      <c r="B253" t="s">
        <v>215</v>
      </c>
      <c r="C253" t="s">
        <v>262</v>
      </c>
      <c r="D253" t="s">
        <v>221</v>
      </c>
      <c r="E253" s="20" t="s">
        <v>203</v>
      </c>
      <c r="F253" s="15" t="s">
        <v>206</v>
      </c>
      <c r="G253" s="15">
        <v>88588</v>
      </c>
    </row>
    <row r="254" spans="2:7" ht="12.75">
      <c r="B254" t="s">
        <v>215</v>
      </c>
      <c r="C254" t="s">
        <v>262</v>
      </c>
      <c r="D254" t="s">
        <v>221</v>
      </c>
      <c r="E254" s="20" t="s">
        <v>203</v>
      </c>
      <c r="F254" s="15" t="s">
        <v>327</v>
      </c>
      <c r="G254" s="15">
        <v>221444</v>
      </c>
    </row>
    <row r="255" spans="2:7" ht="12.75">
      <c r="B255" t="s">
        <v>215</v>
      </c>
      <c r="C255" t="s">
        <v>262</v>
      </c>
      <c r="D255" t="s">
        <v>221</v>
      </c>
      <c r="E255" s="20" t="s">
        <v>203</v>
      </c>
      <c r="F255" s="15" t="s">
        <v>328</v>
      </c>
      <c r="G255" s="15">
        <v>231454</v>
      </c>
    </row>
    <row r="256" spans="2:7" ht="12.75">
      <c r="B256" t="s">
        <v>215</v>
      </c>
      <c r="C256" t="s">
        <v>263</v>
      </c>
      <c r="D256" t="s">
        <v>221</v>
      </c>
      <c r="E256" s="20" t="s">
        <v>203</v>
      </c>
      <c r="F256" s="15" t="s">
        <v>206</v>
      </c>
      <c r="G256" s="15">
        <v>37690</v>
      </c>
    </row>
    <row r="257" spans="2:7" ht="12.75">
      <c r="B257" t="s">
        <v>215</v>
      </c>
      <c r="C257" t="s">
        <v>264</v>
      </c>
      <c r="D257" t="s">
        <v>221</v>
      </c>
      <c r="E257" t="s">
        <v>203</v>
      </c>
      <c r="F257" s="20" t="s">
        <v>206</v>
      </c>
      <c r="G257" s="15">
        <v>9392896</v>
      </c>
    </row>
    <row r="258" spans="2:7" ht="12.75">
      <c r="B258" t="s">
        <v>215</v>
      </c>
      <c r="C258" t="s">
        <v>264</v>
      </c>
      <c r="D258" t="s">
        <v>221</v>
      </c>
      <c r="E258" t="s">
        <v>203</v>
      </c>
      <c r="F258" s="20" t="s">
        <v>327</v>
      </c>
      <c r="G258" s="15">
        <v>5215219</v>
      </c>
    </row>
    <row r="259" spans="2:7" ht="12.75">
      <c r="B259" t="s">
        <v>215</v>
      </c>
      <c r="C259" t="s">
        <v>264</v>
      </c>
      <c r="D259" t="s">
        <v>221</v>
      </c>
      <c r="E259" s="20" t="s">
        <v>203</v>
      </c>
      <c r="F259" t="s">
        <v>328</v>
      </c>
      <c r="G259" s="15">
        <v>8083954</v>
      </c>
    </row>
    <row r="260" spans="2:7" ht="12.75">
      <c r="B260" t="s">
        <v>215</v>
      </c>
      <c r="C260" t="s">
        <v>265</v>
      </c>
      <c r="D260" t="s">
        <v>221</v>
      </c>
      <c r="E260" s="20" t="s">
        <v>203</v>
      </c>
      <c r="F260" s="15" t="s">
        <v>206</v>
      </c>
      <c r="G260" s="15">
        <v>5082140</v>
      </c>
    </row>
    <row r="261" spans="2:7" ht="12.75">
      <c r="B261" t="s">
        <v>215</v>
      </c>
      <c r="C261" t="s">
        <v>265</v>
      </c>
      <c r="D261" t="s">
        <v>221</v>
      </c>
      <c r="E261" s="20" t="s">
        <v>203</v>
      </c>
      <c r="F261" s="15" t="s">
        <v>327</v>
      </c>
      <c r="G261" s="15">
        <v>10276397</v>
      </c>
    </row>
    <row r="262" spans="2:7" ht="12.75">
      <c r="B262" t="s">
        <v>215</v>
      </c>
      <c r="C262" t="s">
        <v>265</v>
      </c>
      <c r="D262" t="s">
        <v>221</v>
      </c>
      <c r="E262" s="20" t="s">
        <v>203</v>
      </c>
      <c r="F262" s="15" t="s">
        <v>328</v>
      </c>
      <c r="G262" s="15">
        <v>6399276</v>
      </c>
    </row>
    <row r="263" spans="2:7" ht="12.75">
      <c r="B263" t="s">
        <v>215</v>
      </c>
      <c r="C263" t="s">
        <v>266</v>
      </c>
      <c r="D263" t="s">
        <v>221</v>
      </c>
      <c r="E263" s="20" t="s">
        <v>203</v>
      </c>
      <c r="F263" s="15" t="s">
        <v>206</v>
      </c>
      <c r="G263" s="15">
        <v>132208427</v>
      </c>
    </row>
    <row r="264" spans="2:7" ht="12.75">
      <c r="B264" t="s">
        <v>215</v>
      </c>
      <c r="C264" t="s">
        <v>266</v>
      </c>
      <c r="D264" t="s">
        <v>221</v>
      </c>
      <c r="E264" s="20" t="s">
        <v>203</v>
      </c>
      <c r="F264" s="15" t="s">
        <v>327</v>
      </c>
      <c r="G264" s="15">
        <v>174585734</v>
      </c>
    </row>
    <row r="265" spans="2:8" ht="12.75">
      <c r="B265" t="s">
        <v>215</v>
      </c>
      <c r="C265" t="s">
        <v>266</v>
      </c>
      <c r="D265" t="s">
        <v>221</v>
      </c>
      <c r="E265" s="20" t="s">
        <v>203</v>
      </c>
      <c r="F265" s="15" t="s">
        <v>328</v>
      </c>
      <c r="G265" s="15">
        <v>193450589</v>
      </c>
      <c r="H265">
        <f>SUM(G250:G265)/3000000</f>
        <v>181.79574933333333</v>
      </c>
    </row>
    <row r="266" spans="5:7" ht="12.75">
      <c r="E266" s="20"/>
      <c r="F266" s="15"/>
      <c r="G266" s="15"/>
    </row>
    <row r="267" spans="2:7" ht="12.75">
      <c r="B267" t="s">
        <v>214</v>
      </c>
      <c r="C267" t="s">
        <v>37</v>
      </c>
      <c r="D267" t="s">
        <v>200</v>
      </c>
      <c r="E267" s="20" t="s">
        <v>201</v>
      </c>
      <c r="F267" s="15" t="s">
        <v>202</v>
      </c>
      <c r="G267" t="s">
        <v>38</v>
      </c>
    </row>
    <row r="268" spans="2:7" ht="12.75">
      <c r="B268" t="s">
        <v>215</v>
      </c>
      <c r="C268" t="s">
        <v>346</v>
      </c>
      <c r="D268" t="s">
        <v>238</v>
      </c>
      <c r="E268" s="20" t="s">
        <v>239</v>
      </c>
      <c r="F268" s="15" t="s">
        <v>327</v>
      </c>
      <c r="G268" s="15">
        <v>14997</v>
      </c>
    </row>
    <row r="269" spans="2:7" ht="12.75">
      <c r="B269" t="s">
        <v>215</v>
      </c>
      <c r="C269" t="s">
        <v>346</v>
      </c>
      <c r="D269" t="s">
        <v>238</v>
      </c>
      <c r="E269" s="20" t="s">
        <v>239</v>
      </c>
      <c r="F269" s="15" t="s">
        <v>328</v>
      </c>
      <c r="G269" s="15">
        <v>30212</v>
      </c>
    </row>
    <row r="270" spans="2:7" ht="12.75">
      <c r="B270" t="s">
        <v>215</v>
      </c>
      <c r="C270" t="s">
        <v>261</v>
      </c>
      <c r="D270" t="s">
        <v>238</v>
      </c>
      <c r="E270" t="s">
        <v>239</v>
      </c>
      <c r="F270" s="20" t="s">
        <v>327</v>
      </c>
      <c r="G270">
        <v>233</v>
      </c>
    </row>
    <row r="271" spans="2:7" ht="12.75">
      <c r="B271" t="s">
        <v>215</v>
      </c>
      <c r="C271" t="s">
        <v>262</v>
      </c>
      <c r="D271" t="s">
        <v>238</v>
      </c>
      <c r="E271" t="s">
        <v>239</v>
      </c>
      <c r="F271" s="20" t="s">
        <v>206</v>
      </c>
      <c r="G271" s="15">
        <v>25593</v>
      </c>
    </row>
    <row r="272" spans="2:7" ht="12.75">
      <c r="B272" t="s">
        <v>215</v>
      </c>
      <c r="C272" t="s">
        <v>262</v>
      </c>
      <c r="D272" t="s">
        <v>238</v>
      </c>
      <c r="E272" s="20" t="s">
        <v>239</v>
      </c>
      <c r="F272" t="s">
        <v>327</v>
      </c>
      <c r="G272" s="15">
        <v>118450</v>
      </c>
    </row>
    <row r="273" spans="2:7" ht="12.75">
      <c r="B273" t="s">
        <v>215</v>
      </c>
      <c r="C273" t="s">
        <v>262</v>
      </c>
      <c r="D273" t="s">
        <v>238</v>
      </c>
      <c r="E273" s="20" t="s">
        <v>239</v>
      </c>
      <c r="F273" s="15" t="s">
        <v>328</v>
      </c>
      <c r="G273" s="15">
        <v>122625</v>
      </c>
    </row>
    <row r="274" spans="2:7" ht="12.75">
      <c r="B274" t="s">
        <v>215</v>
      </c>
      <c r="C274" t="s">
        <v>263</v>
      </c>
      <c r="D274" t="s">
        <v>238</v>
      </c>
      <c r="E274" s="20" t="s">
        <v>239</v>
      </c>
      <c r="F274" s="15" t="s">
        <v>206</v>
      </c>
      <c r="G274" s="15">
        <v>24865</v>
      </c>
    </row>
    <row r="275" spans="2:7" ht="12.75">
      <c r="B275" t="s">
        <v>215</v>
      </c>
      <c r="C275" t="s">
        <v>264</v>
      </c>
      <c r="D275" t="s">
        <v>238</v>
      </c>
      <c r="E275" s="20" t="s">
        <v>239</v>
      </c>
      <c r="F275" s="15" t="s">
        <v>206</v>
      </c>
      <c r="G275" s="15">
        <v>8164789</v>
      </c>
    </row>
    <row r="276" spans="2:7" ht="12.75">
      <c r="B276" t="s">
        <v>215</v>
      </c>
      <c r="C276" t="s">
        <v>264</v>
      </c>
      <c r="D276" t="s">
        <v>238</v>
      </c>
      <c r="E276" s="20" t="s">
        <v>239</v>
      </c>
      <c r="F276" s="15" t="s">
        <v>327</v>
      </c>
      <c r="G276" s="15">
        <v>3506657</v>
      </c>
    </row>
    <row r="277" spans="2:7" ht="12.75">
      <c r="B277" t="s">
        <v>215</v>
      </c>
      <c r="C277" t="s">
        <v>264</v>
      </c>
      <c r="D277" t="s">
        <v>238</v>
      </c>
      <c r="E277" s="20" t="s">
        <v>239</v>
      </c>
      <c r="F277" s="15" t="s">
        <v>328</v>
      </c>
      <c r="G277" s="15">
        <v>5049159</v>
      </c>
    </row>
    <row r="278" spans="2:7" ht="12.75">
      <c r="B278" t="s">
        <v>215</v>
      </c>
      <c r="C278" t="s">
        <v>265</v>
      </c>
      <c r="D278" t="s">
        <v>238</v>
      </c>
      <c r="E278" s="20" t="s">
        <v>239</v>
      </c>
      <c r="F278" s="15" t="s">
        <v>206</v>
      </c>
      <c r="G278" s="15">
        <v>4086915</v>
      </c>
    </row>
    <row r="279" spans="2:7" ht="12.75">
      <c r="B279" t="s">
        <v>215</v>
      </c>
      <c r="C279" t="s">
        <v>265</v>
      </c>
      <c r="D279" t="s">
        <v>238</v>
      </c>
      <c r="E279" s="20" t="s">
        <v>239</v>
      </c>
      <c r="F279" s="15" t="s">
        <v>327</v>
      </c>
      <c r="G279" s="15">
        <v>6848287</v>
      </c>
    </row>
    <row r="280" spans="2:7" ht="12.75">
      <c r="B280" t="s">
        <v>215</v>
      </c>
      <c r="C280" t="s">
        <v>265</v>
      </c>
      <c r="D280" t="s">
        <v>238</v>
      </c>
      <c r="E280" s="20" t="s">
        <v>239</v>
      </c>
      <c r="F280" s="15" t="s">
        <v>328</v>
      </c>
      <c r="G280" s="15">
        <v>3161415</v>
      </c>
    </row>
    <row r="281" spans="2:7" ht="12.75">
      <c r="B281" t="s">
        <v>215</v>
      </c>
      <c r="C281" t="s">
        <v>266</v>
      </c>
      <c r="D281" t="s">
        <v>238</v>
      </c>
      <c r="E281" s="20" t="s">
        <v>239</v>
      </c>
      <c r="F281" s="15" t="s">
        <v>206</v>
      </c>
      <c r="G281" s="15">
        <v>115549281</v>
      </c>
    </row>
    <row r="282" spans="2:7" ht="12.75">
      <c r="B282" t="s">
        <v>215</v>
      </c>
      <c r="C282" t="s">
        <v>266</v>
      </c>
      <c r="D282" t="s">
        <v>238</v>
      </c>
      <c r="E282" t="s">
        <v>239</v>
      </c>
      <c r="F282" s="20" t="s">
        <v>327</v>
      </c>
      <c r="G282" s="15">
        <v>134452559</v>
      </c>
    </row>
    <row r="283" spans="2:8" ht="12.75">
      <c r="B283" t="s">
        <v>215</v>
      </c>
      <c r="C283" t="s">
        <v>266</v>
      </c>
      <c r="D283" t="s">
        <v>238</v>
      </c>
      <c r="E283" t="s">
        <v>239</v>
      </c>
      <c r="F283" s="20" t="s">
        <v>328</v>
      </c>
      <c r="G283" s="15">
        <v>140189425</v>
      </c>
      <c r="H283">
        <f>SUM(G268:G283)/3000000</f>
        <v>140.44848733333333</v>
      </c>
    </row>
    <row r="284" spans="6:7" ht="12.75">
      <c r="F284" s="20"/>
      <c r="G284" s="15"/>
    </row>
    <row r="285" spans="2:7" ht="12.75">
      <c r="B285" t="s">
        <v>214</v>
      </c>
      <c r="C285" t="s">
        <v>37</v>
      </c>
      <c r="D285" t="s">
        <v>200</v>
      </c>
      <c r="E285" s="20" t="s">
        <v>201</v>
      </c>
      <c r="F285" t="s">
        <v>202</v>
      </c>
      <c r="G285" t="s">
        <v>38</v>
      </c>
    </row>
    <row r="286" spans="2:7" ht="12.75">
      <c r="B286" t="s">
        <v>215</v>
      </c>
      <c r="C286" t="s">
        <v>258</v>
      </c>
      <c r="D286" t="s">
        <v>221</v>
      </c>
      <c r="E286" s="20" t="s">
        <v>203</v>
      </c>
      <c r="F286" s="15" t="s">
        <v>216</v>
      </c>
      <c r="G286" s="15">
        <v>3060</v>
      </c>
    </row>
    <row r="287" spans="2:7" ht="12.75">
      <c r="B287" t="s">
        <v>215</v>
      </c>
      <c r="C287" t="s">
        <v>259</v>
      </c>
      <c r="D287" t="s">
        <v>221</v>
      </c>
      <c r="E287" s="20" t="s">
        <v>203</v>
      </c>
      <c r="F287" s="15" t="s">
        <v>216</v>
      </c>
      <c r="G287" s="15">
        <v>721736</v>
      </c>
    </row>
    <row r="288" spans="2:7" ht="12.75">
      <c r="B288" t="s">
        <v>215</v>
      </c>
      <c r="C288" t="s">
        <v>259</v>
      </c>
      <c r="D288" t="s">
        <v>221</v>
      </c>
      <c r="E288" s="20" t="s">
        <v>203</v>
      </c>
      <c r="F288" s="15" t="s">
        <v>217</v>
      </c>
      <c r="G288" s="15">
        <v>488058</v>
      </c>
    </row>
    <row r="289" spans="2:7" ht="12.75">
      <c r="B289" t="s">
        <v>215</v>
      </c>
      <c r="C289" t="s">
        <v>259</v>
      </c>
      <c r="D289" t="s">
        <v>221</v>
      </c>
      <c r="E289" s="20" t="s">
        <v>203</v>
      </c>
      <c r="F289" s="15" t="s">
        <v>218</v>
      </c>
      <c r="G289" s="15">
        <v>564665</v>
      </c>
    </row>
    <row r="290" spans="2:7" ht="12.75">
      <c r="B290" t="s">
        <v>215</v>
      </c>
      <c r="C290" t="s">
        <v>260</v>
      </c>
      <c r="D290" t="s">
        <v>221</v>
      </c>
      <c r="E290" s="20" t="s">
        <v>203</v>
      </c>
      <c r="F290" s="15" t="s">
        <v>216</v>
      </c>
      <c r="G290" s="15">
        <v>8033400</v>
      </c>
    </row>
    <row r="291" spans="2:7" ht="12.75">
      <c r="B291" t="s">
        <v>215</v>
      </c>
      <c r="C291" t="s">
        <v>260</v>
      </c>
      <c r="D291" t="s">
        <v>221</v>
      </c>
      <c r="E291" s="20" t="s">
        <v>203</v>
      </c>
      <c r="F291" s="15" t="s">
        <v>217</v>
      </c>
      <c r="G291" s="15">
        <v>14800089</v>
      </c>
    </row>
    <row r="292" spans="2:8" ht="12.75">
      <c r="B292" t="s">
        <v>215</v>
      </c>
      <c r="C292" t="s">
        <v>260</v>
      </c>
      <c r="D292" t="s">
        <v>221</v>
      </c>
      <c r="E292" s="20" t="s">
        <v>203</v>
      </c>
      <c r="F292" s="15" t="s">
        <v>218</v>
      </c>
      <c r="G292" s="15">
        <v>17796286</v>
      </c>
      <c r="H292">
        <f>SUM(G286:G292)/3000000</f>
        <v>14.135764666666667</v>
      </c>
    </row>
    <row r="293" spans="5:6" ht="12.75">
      <c r="E293" s="20"/>
      <c r="F293" s="15"/>
    </row>
    <row r="294" spans="2:7" ht="12.75">
      <c r="B294" t="s">
        <v>214</v>
      </c>
      <c r="C294" t="s">
        <v>37</v>
      </c>
      <c r="D294" t="s">
        <v>200</v>
      </c>
      <c r="E294" s="20" t="s">
        <v>201</v>
      </c>
      <c r="F294" s="15" t="s">
        <v>202</v>
      </c>
      <c r="G294" t="s">
        <v>38</v>
      </c>
    </row>
    <row r="295" spans="2:7" ht="12.75">
      <c r="B295" t="s">
        <v>215</v>
      </c>
      <c r="C295" t="s">
        <v>258</v>
      </c>
      <c r="D295" t="s">
        <v>238</v>
      </c>
      <c r="E295" t="s">
        <v>239</v>
      </c>
      <c r="F295" s="20" t="s">
        <v>216</v>
      </c>
      <c r="G295" s="15">
        <v>9685</v>
      </c>
    </row>
    <row r="296" spans="2:7" ht="12.75">
      <c r="B296" t="s">
        <v>215</v>
      </c>
      <c r="C296" t="s">
        <v>259</v>
      </c>
      <c r="D296" t="s">
        <v>238</v>
      </c>
      <c r="E296" t="s">
        <v>239</v>
      </c>
      <c r="F296" s="20" t="s">
        <v>216</v>
      </c>
      <c r="G296" s="15">
        <v>949101</v>
      </c>
    </row>
    <row r="297" spans="2:7" ht="12.75">
      <c r="B297" t="s">
        <v>215</v>
      </c>
      <c r="C297" t="s">
        <v>259</v>
      </c>
      <c r="D297" t="s">
        <v>238</v>
      </c>
      <c r="E297" s="20" t="s">
        <v>239</v>
      </c>
      <c r="F297" t="s">
        <v>217</v>
      </c>
      <c r="G297" s="15">
        <v>952387</v>
      </c>
    </row>
    <row r="298" spans="2:7" ht="12.75">
      <c r="B298" t="s">
        <v>215</v>
      </c>
      <c r="C298" t="s">
        <v>259</v>
      </c>
      <c r="D298" t="s">
        <v>238</v>
      </c>
      <c r="E298" s="20" t="s">
        <v>239</v>
      </c>
      <c r="F298" s="15" t="s">
        <v>218</v>
      </c>
      <c r="G298" s="15">
        <v>961276</v>
      </c>
    </row>
    <row r="299" spans="2:7" ht="12.75">
      <c r="B299" t="s">
        <v>215</v>
      </c>
      <c r="C299" t="s">
        <v>260</v>
      </c>
      <c r="D299" t="s">
        <v>238</v>
      </c>
      <c r="E299" s="20" t="s">
        <v>239</v>
      </c>
      <c r="F299" s="15" t="s">
        <v>216</v>
      </c>
      <c r="G299" s="15">
        <v>4741466</v>
      </c>
    </row>
    <row r="300" spans="2:7" ht="12.75">
      <c r="B300" t="s">
        <v>215</v>
      </c>
      <c r="C300" t="s">
        <v>260</v>
      </c>
      <c r="D300" t="s">
        <v>238</v>
      </c>
      <c r="E300" s="20" t="s">
        <v>239</v>
      </c>
      <c r="F300" s="15" t="s">
        <v>217</v>
      </c>
      <c r="G300" s="15">
        <v>13035395</v>
      </c>
    </row>
    <row r="301" spans="2:8" ht="12.75">
      <c r="B301" t="s">
        <v>215</v>
      </c>
      <c r="C301" t="s">
        <v>260</v>
      </c>
      <c r="D301" t="s">
        <v>238</v>
      </c>
      <c r="E301" s="20" t="s">
        <v>239</v>
      </c>
      <c r="F301" s="15" t="s">
        <v>218</v>
      </c>
      <c r="G301" s="15">
        <v>15716647</v>
      </c>
      <c r="H301">
        <f>SUM(G295:G301)/3000000</f>
        <v>12.121985666666667</v>
      </c>
    </row>
    <row r="302" spans="5:6" ht="12.75">
      <c r="E302" s="20"/>
      <c r="F302" s="15"/>
    </row>
    <row r="303" spans="2:7" ht="12.75">
      <c r="B303" t="s">
        <v>214</v>
      </c>
      <c r="C303" t="s">
        <v>37</v>
      </c>
      <c r="D303" t="s">
        <v>200</v>
      </c>
      <c r="E303" s="20" t="s">
        <v>201</v>
      </c>
      <c r="F303" s="15" t="s">
        <v>202</v>
      </c>
      <c r="G303" t="s">
        <v>38</v>
      </c>
    </row>
    <row r="304" spans="2:7" ht="12.75">
      <c r="B304" t="s">
        <v>215</v>
      </c>
      <c r="C304" t="s">
        <v>267</v>
      </c>
      <c r="D304" t="s">
        <v>221</v>
      </c>
      <c r="E304" s="20" t="s">
        <v>203</v>
      </c>
      <c r="F304" s="15" t="s">
        <v>206</v>
      </c>
      <c r="G304" s="15">
        <v>86062987</v>
      </c>
    </row>
    <row r="305" spans="2:7" ht="12.75">
      <c r="B305" t="s">
        <v>215</v>
      </c>
      <c r="C305" t="s">
        <v>267</v>
      </c>
      <c r="D305" t="s">
        <v>221</v>
      </c>
      <c r="E305" s="20" t="s">
        <v>203</v>
      </c>
      <c r="F305" s="15" t="s">
        <v>327</v>
      </c>
      <c r="G305" s="15">
        <v>74841176</v>
      </c>
    </row>
    <row r="306" spans="2:7" ht="12.75">
      <c r="B306" t="s">
        <v>215</v>
      </c>
      <c r="C306" t="s">
        <v>267</v>
      </c>
      <c r="D306" t="s">
        <v>221</v>
      </c>
      <c r="E306" s="20" t="s">
        <v>203</v>
      </c>
      <c r="F306" s="15" t="s">
        <v>328</v>
      </c>
      <c r="G306" s="15">
        <v>91938584</v>
      </c>
    </row>
    <row r="307" spans="2:7" ht="12.75">
      <c r="B307" t="s">
        <v>215</v>
      </c>
      <c r="C307" t="s">
        <v>268</v>
      </c>
      <c r="D307" t="s">
        <v>221</v>
      </c>
      <c r="E307" s="20" t="s">
        <v>203</v>
      </c>
      <c r="F307" s="15" t="s">
        <v>206</v>
      </c>
      <c r="G307" s="15">
        <v>35672649</v>
      </c>
    </row>
    <row r="308" spans="2:7" ht="12.75">
      <c r="B308" t="s">
        <v>215</v>
      </c>
      <c r="C308" t="s">
        <v>268</v>
      </c>
      <c r="D308" t="s">
        <v>221</v>
      </c>
      <c r="E308" s="20" t="s">
        <v>203</v>
      </c>
      <c r="F308" s="15" t="s">
        <v>327</v>
      </c>
      <c r="G308" s="15">
        <v>32417098</v>
      </c>
    </row>
    <row r="309" spans="2:8" ht="12.75">
      <c r="B309" t="s">
        <v>215</v>
      </c>
      <c r="C309" t="s">
        <v>268</v>
      </c>
      <c r="D309" t="s">
        <v>221</v>
      </c>
      <c r="E309" s="20" t="s">
        <v>203</v>
      </c>
      <c r="F309" s="15" t="s">
        <v>328</v>
      </c>
      <c r="G309" s="15">
        <v>34716952</v>
      </c>
      <c r="H309">
        <f>SUM(G304:G309)/3000000</f>
        <v>118.54981533333333</v>
      </c>
    </row>
    <row r="310" spans="5:6" ht="12.75">
      <c r="E310" s="20"/>
      <c r="F310" s="15"/>
    </row>
    <row r="311" spans="2:7" ht="12.75">
      <c r="B311" t="s">
        <v>214</v>
      </c>
      <c r="C311" t="s">
        <v>37</v>
      </c>
      <c r="D311" t="s">
        <v>200</v>
      </c>
      <c r="E311" s="20" t="s">
        <v>201</v>
      </c>
      <c r="F311" s="15" t="s">
        <v>202</v>
      </c>
      <c r="G311" t="s">
        <v>38</v>
      </c>
    </row>
    <row r="312" spans="2:7" ht="12.75">
      <c r="B312" t="s">
        <v>215</v>
      </c>
      <c r="C312" t="s">
        <v>267</v>
      </c>
      <c r="D312" t="s">
        <v>238</v>
      </c>
      <c r="E312" s="20" t="s">
        <v>239</v>
      </c>
      <c r="F312" s="15" t="s">
        <v>206</v>
      </c>
      <c r="G312" s="15">
        <v>66970703</v>
      </c>
    </row>
    <row r="313" spans="2:7" ht="12.75">
      <c r="B313" t="s">
        <v>215</v>
      </c>
      <c r="C313" t="s">
        <v>267</v>
      </c>
      <c r="D313" t="s">
        <v>238</v>
      </c>
      <c r="E313" t="s">
        <v>239</v>
      </c>
      <c r="F313" s="20" t="s">
        <v>327</v>
      </c>
      <c r="G313" s="15">
        <v>54172539</v>
      </c>
    </row>
    <row r="314" spans="2:7" ht="12.75">
      <c r="B314" t="s">
        <v>215</v>
      </c>
      <c r="C314" t="s">
        <v>267</v>
      </c>
      <c r="D314" t="s">
        <v>238</v>
      </c>
      <c r="E314" t="s">
        <v>239</v>
      </c>
      <c r="F314" s="20" t="s">
        <v>328</v>
      </c>
      <c r="G314" s="15">
        <v>59274256</v>
      </c>
    </row>
    <row r="315" spans="2:7" ht="12.75">
      <c r="B315" t="s">
        <v>215</v>
      </c>
      <c r="C315" t="s">
        <v>268</v>
      </c>
      <c r="D315" t="s">
        <v>238</v>
      </c>
      <c r="E315" s="20" t="s">
        <v>239</v>
      </c>
      <c r="F315" t="s">
        <v>206</v>
      </c>
      <c r="G315" s="15">
        <v>15082171</v>
      </c>
    </row>
    <row r="316" spans="2:7" ht="12.75">
      <c r="B316" t="s">
        <v>215</v>
      </c>
      <c r="C316" t="s">
        <v>268</v>
      </c>
      <c r="D316" t="s">
        <v>238</v>
      </c>
      <c r="E316" s="20" t="s">
        <v>239</v>
      </c>
      <c r="F316" s="15" t="s">
        <v>327</v>
      </c>
      <c r="G316" s="15">
        <v>13292355</v>
      </c>
    </row>
    <row r="317" spans="2:8" ht="12.75">
      <c r="B317" t="s">
        <v>215</v>
      </c>
      <c r="C317" t="s">
        <v>268</v>
      </c>
      <c r="D317" t="s">
        <v>238</v>
      </c>
      <c r="E317" s="20" t="s">
        <v>239</v>
      </c>
      <c r="F317" s="15" t="s">
        <v>328</v>
      </c>
      <c r="G317" s="15">
        <v>13133875</v>
      </c>
      <c r="H317">
        <f>SUM(G312:G317)/3000000</f>
        <v>73.97529966666667</v>
      </c>
    </row>
    <row r="318" spans="5:6" ht="12.75">
      <c r="E318" s="20"/>
      <c r="F318" s="15"/>
    </row>
    <row r="319" spans="2:7" ht="12.75">
      <c r="B319" t="s">
        <v>214</v>
      </c>
      <c r="C319" t="s">
        <v>37</v>
      </c>
      <c r="D319" t="s">
        <v>200</v>
      </c>
      <c r="E319" s="20" t="s">
        <v>201</v>
      </c>
      <c r="F319" s="15" t="s">
        <v>202</v>
      </c>
      <c r="G319" t="s">
        <v>38</v>
      </c>
    </row>
    <row r="320" spans="2:7" ht="12.75">
      <c r="B320" t="s">
        <v>215</v>
      </c>
      <c r="C320" t="s">
        <v>348</v>
      </c>
      <c r="D320" t="s">
        <v>221</v>
      </c>
      <c r="E320" s="20" t="s">
        <v>203</v>
      </c>
      <c r="F320" s="15" t="s">
        <v>206</v>
      </c>
      <c r="G320" s="15">
        <v>45124382</v>
      </c>
    </row>
    <row r="321" spans="2:7" ht="12.75">
      <c r="B321" t="s">
        <v>215</v>
      </c>
      <c r="C321" t="s">
        <v>348</v>
      </c>
      <c r="D321" t="s">
        <v>221</v>
      </c>
      <c r="E321" s="20" t="s">
        <v>203</v>
      </c>
      <c r="F321" s="15" t="s">
        <v>327</v>
      </c>
      <c r="G321" s="15">
        <v>75649262</v>
      </c>
    </row>
    <row r="322" spans="2:8" ht="12.75">
      <c r="B322" t="s">
        <v>215</v>
      </c>
      <c r="C322" t="s">
        <v>348</v>
      </c>
      <c r="D322" t="s">
        <v>221</v>
      </c>
      <c r="E322" s="20" t="s">
        <v>203</v>
      </c>
      <c r="F322" s="15" t="s">
        <v>328</v>
      </c>
      <c r="G322" s="15">
        <v>94874108</v>
      </c>
      <c r="H322">
        <f>AVERAGE(G320:G322)/1000000</f>
        <v>71.882584</v>
      </c>
    </row>
    <row r="323" spans="5:7" ht="12.75">
      <c r="E323" s="20"/>
      <c r="F323" s="15"/>
      <c r="G323" s="15"/>
    </row>
    <row r="324" spans="2:7" ht="12.75">
      <c r="B324" t="s">
        <v>214</v>
      </c>
      <c r="C324" t="s">
        <v>37</v>
      </c>
      <c r="D324" t="s">
        <v>200</v>
      </c>
      <c r="E324" s="20" t="s">
        <v>201</v>
      </c>
      <c r="F324" s="15" t="s">
        <v>202</v>
      </c>
      <c r="G324" t="s">
        <v>38</v>
      </c>
    </row>
    <row r="325" spans="2:7" ht="12.75">
      <c r="B325" t="s">
        <v>215</v>
      </c>
      <c r="C325" t="s">
        <v>348</v>
      </c>
      <c r="D325" t="s">
        <v>238</v>
      </c>
      <c r="E325" s="20" t="s">
        <v>239</v>
      </c>
      <c r="F325" s="15" t="s">
        <v>206</v>
      </c>
      <c r="G325" s="15">
        <v>28952068</v>
      </c>
    </row>
    <row r="326" spans="2:7" ht="12.75">
      <c r="B326" t="s">
        <v>215</v>
      </c>
      <c r="C326" t="s">
        <v>348</v>
      </c>
      <c r="D326" t="s">
        <v>238</v>
      </c>
      <c r="E326" s="20" t="s">
        <v>239</v>
      </c>
      <c r="F326" s="15" t="s">
        <v>327</v>
      </c>
      <c r="G326" s="15">
        <v>36490372</v>
      </c>
    </row>
    <row r="327" spans="2:8" ht="12.75">
      <c r="B327" t="s">
        <v>215</v>
      </c>
      <c r="C327" t="s">
        <v>348</v>
      </c>
      <c r="D327" t="s">
        <v>238</v>
      </c>
      <c r="E327" s="20" t="s">
        <v>239</v>
      </c>
      <c r="F327" s="15" t="s">
        <v>328</v>
      </c>
      <c r="G327" s="15">
        <v>41548848</v>
      </c>
      <c r="H327">
        <f>AVERAGE(G325:G327)/1000000</f>
        <v>35.66376266666666</v>
      </c>
    </row>
    <row r="328" spans="5:7" ht="12.75">
      <c r="E328" s="20"/>
      <c r="F328" s="15"/>
      <c r="G328" s="15"/>
    </row>
    <row r="329" spans="2:7" ht="12.75">
      <c r="B329" t="s">
        <v>214</v>
      </c>
      <c r="C329" t="s">
        <v>37</v>
      </c>
      <c r="D329" t="s">
        <v>200</v>
      </c>
      <c r="E329" s="20" t="s">
        <v>201</v>
      </c>
      <c r="F329" s="15" t="s">
        <v>202</v>
      </c>
      <c r="G329" t="s">
        <v>38</v>
      </c>
    </row>
    <row r="330" spans="2:7" ht="12.75">
      <c r="B330" t="s">
        <v>215</v>
      </c>
      <c r="C330" t="s">
        <v>242</v>
      </c>
      <c r="D330" t="s">
        <v>221</v>
      </c>
      <c r="E330" s="20" t="s">
        <v>203</v>
      </c>
      <c r="F330" s="15" t="s">
        <v>206</v>
      </c>
      <c r="G330" s="15">
        <v>1763121</v>
      </c>
    </row>
    <row r="331" spans="2:7" ht="12.75">
      <c r="B331" t="s">
        <v>215</v>
      </c>
      <c r="C331" t="s">
        <v>242</v>
      </c>
      <c r="D331" t="s">
        <v>221</v>
      </c>
      <c r="E331" s="20" t="s">
        <v>203</v>
      </c>
      <c r="F331" s="15" t="s">
        <v>327</v>
      </c>
      <c r="G331" s="15">
        <v>7555928</v>
      </c>
    </row>
    <row r="332" spans="2:7" ht="12.75">
      <c r="B332" t="s">
        <v>215</v>
      </c>
      <c r="C332" t="s">
        <v>242</v>
      </c>
      <c r="D332" t="s">
        <v>221</v>
      </c>
      <c r="E332" s="20" t="s">
        <v>203</v>
      </c>
      <c r="F332" s="15" t="s">
        <v>328</v>
      </c>
      <c r="G332" s="15">
        <v>7099257</v>
      </c>
    </row>
    <row r="333" spans="2:7" ht="12.75">
      <c r="B333" t="s">
        <v>215</v>
      </c>
      <c r="C333" t="s">
        <v>243</v>
      </c>
      <c r="D333" t="s">
        <v>221</v>
      </c>
      <c r="E333" t="s">
        <v>203</v>
      </c>
      <c r="F333" s="20" t="s">
        <v>206</v>
      </c>
      <c r="G333" s="15">
        <v>206856353</v>
      </c>
    </row>
    <row r="334" spans="2:7" ht="12.75">
      <c r="B334" t="s">
        <v>215</v>
      </c>
      <c r="C334" t="s">
        <v>243</v>
      </c>
      <c r="D334" t="s">
        <v>221</v>
      </c>
      <c r="E334" t="s">
        <v>203</v>
      </c>
      <c r="F334" s="20" t="s">
        <v>327</v>
      </c>
      <c r="G334" s="15">
        <v>220068874</v>
      </c>
    </row>
    <row r="335" spans="2:7" ht="12.75">
      <c r="B335" t="s">
        <v>215</v>
      </c>
      <c r="C335" t="s">
        <v>243</v>
      </c>
      <c r="D335" t="s">
        <v>221</v>
      </c>
      <c r="E335" s="20" t="s">
        <v>203</v>
      </c>
      <c r="F335" t="s">
        <v>328</v>
      </c>
      <c r="G335" s="15">
        <v>225548461</v>
      </c>
    </row>
    <row r="336" spans="2:7" ht="12.75">
      <c r="B336" t="s">
        <v>215</v>
      </c>
      <c r="C336" t="s">
        <v>244</v>
      </c>
      <c r="D336" t="s">
        <v>221</v>
      </c>
      <c r="E336" s="20" t="s">
        <v>203</v>
      </c>
      <c r="F336" s="15" t="s">
        <v>206</v>
      </c>
      <c r="G336" s="15">
        <v>18297</v>
      </c>
    </row>
    <row r="337" spans="2:7" ht="12.75">
      <c r="B337" t="s">
        <v>215</v>
      </c>
      <c r="C337" t="s">
        <v>244</v>
      </c>
      <c r="D337" t="s">
        <v>221</v>
      </c>
      <c r="E337" s="20" t="s">
        <v>203</v>
      </c>
      <c r="F337" s="15" t="s">
        <v>327</v>
      </c>
      <c r="G337" s="15">
        <v>3591359</v>
      </c>
    </row>
    <row r="338" spans="2:7" ht="12.75">
      <c r="B338" t="s">
        <v>215</v>
      </c>
      <c r="C338" t="s">
        <v>244</v>
      </c>
      <c r="D338" t="s">
        <v>221</v>
      </c>
      <c r="E338" s="20" t="s">
        <v>203</v>
      </c>
      <c r="F338" s="15" t="s">
        <v>328</v>
      </c>
      <c r="G338" s="15">
        <v>7790678</v>
      </c>
    </row>
    <row r="339" spans="2:7" ht="12.75">
      <c r="B339" t="s">
        <v>215</v>
      </c>
      <c r="C339" t="s">
        <v>245</v>
      </c>
      <c r="D339" t="s">
        <v>221</v>
      </c>
      <c r="E339" s="20" t="s">
        <v>203</v>
      </c>
      <c r="F339" s="15" t="s">
        <v>206</v>
      </c>
      <c r="G339" s="15">
        <v>30075219</v>
      </c>
    </row>
    <row r="340" spans="2:7" ht="12.75">
      <c r="B340" t="s">
        <v>215</v>
      </c>
      <c r="C340" t="s">
        <v>245</v>
      </c>
      <c r="D340" t="s">
        <v>221</v>
      </c>
      <c r="E340" s="20" t="s">
        <v>203</v>
      </c>
      <c r="F340" s="15" t="s">
        <v>327</v>
      </c>
      <c r="G340" s="15">
        <v>33470020</v>
      </c>
    </row>
    <row r="341" spans="2:8" ht="12.75">
      <c r="B341" t="s">
        <v>215</v>
      </c>
      <c r="C341" t="s">
        <v>245</v>
      </c>
      <c r="D341" t="s">
        <v>221</v>
      </c>
      <c r="E341" s="20" t="s">
        <v>203</v>
      </c>
      <c r="F341" s="15" t="s">
        <v>328</v>
      </c>
      <c r="G341" s="15">
        <v>38267727</v>
      </c>
      <c r="H341">
        <f>SUM(G330:G341)/3000000</f>
        <v>260.7017646666667</v>
      </c>
    </row>
    <row r="342" spans="5:7" ht="12.75">
      <c r="E342" s="20"/>
      <c r="F342" s="15"/>
      <c r="G342" s="15"/>
    </row>
    <row r="343" spans="2:7" ht="12.75">
      <c r="B343" t="s">
        <v>214</v>
      </c>
      <c r="C343" t="s">
        <v>37</v>
      </c>
      <c r="D343" t="s">
        <v>200</v>
      </c>
      <c r="E343" s="20" t="s">
        <v>201</v>
      </c>
      <c r="F343" s="15" t="s">
        <v>202</v>
      </c>
      <c r="G343" t="s">
        <v>38</v>
      </c>
    </row>
    <row r="344" spans="2:7" ht="12.75">
      <c r="B344" t="s">
        <v>215</v>
      </c>
      <c r="C344" t="s">
        <v>242</v>
      </c>
      <c r="D344" t="s">
        <v>238</v>
      </c>
      <c r="E344" s="20" t="s">
        <v>239</v>
      </c>
      <c r="F344" s="15" t="s">
        <v>206</v>
      </c>
      <c r="G344" s="15">
        <v>685303</v>
      </c>
    </row>
    <row r="345" spans="2:7" ht="12.75">
      <c r="B345" t="s">
        <v>215</v>
      </c>
      <c r="C345" t="s">
        <v>242</v>
      </c>
      <c r="D345" t="s">
        <v>238</v>
      </c>
      <c r="E345" s="20" t="s">
        <v>239</v>
      </c>
      <c r="F345" s="15" t="s">
        <v>327</v>
      </c>
      <c r="G345" s="15">
        <v>2161762</v>
      </c>
    </row>
    <row r="346" spans="2:7" ht="12.75">
      <c r="B346" t="s">
        <v>215</v>
      </c>
      <c r="C346" t="s">
        <v>242</v>
      </c>
      <c r="D346" t="s">
        <v>238</v>
      </c>
      <c r="E346" s="20" t="s">
        <v>239</v>
      </c>
      <c r="F346" s="15" t="s">
        <v>328</v>
      </c>
      <c r="G346" s="15">
        <v>1871037</v>
      </c>
    </row>
    <row r="347" spans="2:7" ht="12.75">
      <c r="B347" t="s">
        <v>215</v>
      </c>
      <c r="C347" t="s">
        <v>243</v>
      </c>
      <c r="D347" t="s">
        <v>238</v>
      </c>
      <c r="E347" s="20" t="s">
        <v>239</v>
      </c>
      <c r="F347" s="15" t="s">
        <v>206</v>
      </c>
      <c r="G347" s="15">
        <v>85630584</v>
      </c>
    </row>
    <row r="348" spans="2:7" ht="12.75">
      <c r="B348" t="s">
        <v>215</v>
      </c>
      <c r="C348" t="s">
        <v>243</v>
      </c>
      <c r="D348" t="s">
        <v>238</v>
      </c>
      <c r="E348" s="20" t="s">
        <v>239</v>
      </c>
      <c r="F348" s="15" t="s">
        <v>327</v>
      </c>
      <c r="G348" s="15">
        <v>86428152</v>
      </c>
    </row>
    <row r="349" spans="2:7" ht="12.75">
      <c r="B349" t="s">
        <v>215</v>
      </c>
      <c r="C349" t="s">
        <v>243</v>
      </c>
      <c r="D349" t="s">
        <v>238</v>
      </c>
      <c r="E349" s="20" t="s">
        <v>239</v>
      </c>
      <c r="F349" s="15" t="s">
        <v>328</v>
      </c>
      <c r="G349" s="15">
        <v>83633104</v>
      </c>
    </row>
    <row r="350" spans="2:7" ht="12.75">
      <c r="B350" t="s">
        <v>215</v>
      </c>
      <c r="C350" t="s">
        <v>244</v>
      </c>
      <c r="D350" t="s">
        <v>238</v>
      </c>
      <c r="E350" s="20" t="s">
        <v>239</v>
      </c>
      <c r="F350" s="15" t="s">
        <v>206</v>
      </c>
      <c r="G350" s="15">
        <v>4323</v>
      </c>
    </row>
    <row r="351" spans="2:7" ht="12.75">
      <c r="B351" t="s">
        <v>215</v>
      </c>
      <c r="C351" t="s">
        <v>244</v>
      </c>
      <c r="D351" t="s">
        <v>238</v>
      </c>
      <c r="E351" t="s">
        <v>239</v>
      </c>
      <c r="F351" s="20" t="s">
        <v>327</v>
      </c>
      <c r="G351" s="15">
        <v>1161910</v>
      </c>
    </row>
    <row r="352" spans="2:7" ht="12.75">
      <c r="B352" t="s">
        <v>215</v>
      </c>
      <c r="C352" t="s">
        <v>244</v>
      </c>
      <c r="D352" t="s">
        <v>238</v>
      </c>
      <c r="E352" t="s">
        <v>239</v>
      </c>
      <c r="F352" s="20" t="s">
        <v>328</v>
      </c>
      <c r="G352" s="15">
        <v>2457489</v>
      </c>
    </row>
    <row r="353" spans="2:7" ht="12.75">
      <c r="B353" t="s">
        <v>215</v>
      </c>
      <c r="C353" t="s">
        <v>245</v>
      </c>
      <c r="D353" t="s">
        <v>238</v>
      </c>
      <c r="E353" t="s">
        <v>239</v>
      </c>
      <c r="F353" s="20" t="s">
        <v>206</v>
      </c>
      <c r="G353" s="15">
        <v>17476139</v>
      </c>
    </row>
    <row r="354" spans="2:7" ht="12.75">
      <c r="B354" t="s">
        <v>215</v>
      </c>
      <c r="C354" t="s">
        <v>245</v>
      </c>
      <c r="D354" t="s">
        <v>238</v>
      </c>
      <c r="E354" t="s">
        <v>239</v>
      </c>
      <c r="F354" s="19" t="s">
        <v>327</v>
      </c>
      <c r="G354" s="15">
        <v>17621968</v>
      </c>
    </row>
    <row r="355" spans="2:8" ht="12.75">
      <c r="B355" t="s">
        <v>215</v>
      </c>
      <c r="C355" t="s">
        <v>245</v>
      </c>
      <c r="D355" t="s">
        <v>238</v>
      </c>
      <c r="E355" t="s">
        <v>239</v>
      </c>
      <c r="F355" s="19" t="s">
        <v>328</v>
      </c>
      <c r="G355" s="15">
        <v>17232219</v>
      </c>
      <c r="H355">
        <f>SUM(G344:G355)/3000000</f>
        <v>105.45466333333333</v>
      </c>
    </row>
    <row r="356" spans="6:7" ht="12.75">
      <c r="F356" s="19"/>
      <c r="G356" s="15"/>
    </row>
    <row r="357" spans="2:7" ht="12.75">
      <c r="B357" t="s">
        <v>214</v>
      </c>
      <c r="C357" t="s">
        <v>37</v>
      </c>
      <c r="D357" t="s">
        <v>200</v>
      </c>
      <c r="E357" t="s">
        <v>201</v>
      </c>
      <c r="F357" s="19" t="s">
        <v>202</v>
      </c>
      <c r="G357" t="s">
        <v>38</v>
      </c>
    </row>
    <row r="358" spans="2:7" ht="12.75">
      <c r="B358" t="s">
        <v>215</v>
      </c>
      <c r="C358" t="s">
        <v>247</v>
      </c>
      <c r="D358" t="s">
        <v>221</v>
      </c>
      <c r="E358" t="s">
        <v>203</v>
      </c>
      <c r="F358" s="19" t="s">
        <v>206</v>
      </c>
      <c r="G358" s="15">
        <v>121922</v>
      </c>
    </row>
    <row r="359" spans="2:7" ht="12.75">
      <c r="B359" t="s">
        <v>215</v>
      </c>
      <c r="C359" t="s">
        <v>247</v>
      </c>
      <c r="D359" t="s">
        <v>221</v>
      </c>
      <c r="E359" t="s">
        <v>203</v>
      </c>
      <c r="F359" s="19" t="s">
        <v>327</v>
      </c>
      <c r="G359" s="15">
        <v>167275</v>
      </c>
    </row>
    <row r="360" spans="2:7" ht="12.75">
      <c r="B360" t="s">
        <v>215</v>
      </c>
      <c r="C360" t="s">
        <v>247</v>
      </c>
      <c r="D360" t="s">
        <v>221</v>
      </c>
      <c r="E360" t="s">
        <v>203</v>
      </c>
      <c r="F360" s="19" t="s">
        <v>328</v>
      </c>
      <c r="G360" s="15">
        <v>22574</v>
      </c>
    </row>
    <row r="361" spans="2:7" ht="12.75">
      <c r="B361" t="s">
        <v>215</v>
      </c>
      <c r="C361" t="s">
        <v>248</v>
      </c>
      <c r="D361" t="s">
        <v>221</v>
      </c>
      <c r="E361" t="s">
        <v>203</v>
      </c>
      <c r="F361" s="19" t="s">
        <v>206</v>
      </c>
      <c r="G361" s="15">
        <v>10709765</v>
      </c>
    </row>
    <row r="362" spans="2:7" ht="12.75">
      <c r="B362" t="s">
        <v>215</v>
      </c>
      <c r="C362" t="s">
        <v>248</v>
      </c>
      <c r="D362" t="s">
        <v>221</v>
      </c>
      <c r="E362" t="s">
        <v>203</v>
      </c>
      <c r="F362" s="19" t="s">
        <v>327</v>
      </c>
      <c r="G362" s="15">
        <v>7421167</v>
      </c>
    </row>
    <row r="363" spans="2:7" ht="12.75">
      <c r="B363" t="s">
        <v>215</v>
      </c>
      <c r="C363" t="s">
        <v>248</v>
      </c>
      <c r="D363" t="s">
        <v>221</v>
      </c>
      <c r="E363" t="s">
        <v>203</v>
      </c>
      <c r="F363" s="19" t="s">
        <v>328</v>
      </c>
      <c r="G363" s="15">
        <v>9622386</v>
      </c>
    </row>
    <row r="364" spans="2:7" ht="12.75">
      <c r="B364" t="s">
        <v>215</v>
      </c>
      <c r="C364" t="s">
        <v>249</v>
      </c>
      <c r="D364" t="s">
        <v>221</v>
      </c>
      <c r="E364" t="s">
        <v>203</v>
      </c>
      <c r="F364" s="19" t="s">
        <v>206</v>
      </c>
      <c r="G364" s="15">
        <v>45468342</v>
      </c>
    </row>
    <row r="365" spans="2:7" ht="12.75">
      <c r="B365" t="s">
        <v>215</v>
      </c>
      <c r="C365" t="s">
        <v>249</v>
      </c>
      <c r="D365" t="s">
        <v>221</v>
      </c>
      <c r="E365" t="s">
        <v>203</v>
      </c>
      <c r="F365" s="19" t="s">
        <v>327</v>
      </c>
      <c r="G365" s="15">
        <v>56336307</v>
      </c>
    </row>
    <row r="366" spans="2:8" ht="12.75">
      <c r="B366" t="s">
        <v>215</v>
      </c>
      <c r="C366" t="s">
        <v>249</v>
      </c>
      <c r="D366" t="s">
        <v>221</v>
      </c>
      <c r="E366" t="s">
        <v>203</v>
      </c>
      <c r="F366" s="19" t="s">
        <v>328</v>
      </c>
      <c r="G366" s="15">
        <v>62122970</v>
      </c>
      <c r="H366">
        <f>SUM(G358:G366)/3000000</f>
        <v>63.99756933333333</v>
      </c>
    </row>
    <row r="367" spans="6:7" ht="12.75">
      <c r="F367" s="19"/>
      <c r="G367" s="15"/>
    </row>
    <row r="368" spans="2:7" ht="12.75">
      <c r="B368" t="s">
        <v>214</v>
      </c>
      <c r="C368" t="s">
        <v>37</v>
      </c>
      <c r="D368" t="s">
        <v>200</v>
      </c>
      <c r="E368" t="s">
        <v>201</v>
      </c>
      <c r="F368" s="19" t="s">
        <v>202</v>
      </c>
      <c r="G368" t="s">
        <v>38</v>
      </c>
    </row>
    <row r="369" spans="2:7" ht="12.75">
      <c r="B369" t="s">
        <v>215</v>
      </c>
      <c r="C369" t="s">
        <v>247</v>
      </c>
      <c r="D369" t="s">
        <v>238</v>
      </c>
      <c r="E369" t="s">
        <v>239</v>
      </c>
      <c r="F369" s="19" t="s">
        <v>206</v>
      </c>
      <c r="G369" s="15">
        <v>40403</v>
      </c>
    </row>
    <row r="370" spans="2:7" ht="12.75">
      <c r="B370" t="s">
        <v>215</v>
      </c>
      <c r="C370" t="s">
        <v>247</v>
      </c>
      <c r="D370" t="s">
        <v>238</v>
      </c>
      <c r="E370" t="s">
        <v>239</v>
      </c>
      <c r="F370" s="20" t="s">
        <v>327</v>
      </c>
      <c r="G370" s="15">
        <v>51978</v>
      </c>
    </row>
    <row r="371" spans="2:7" ht="12.75">
      <c r="B371" t="s">
        <v>215</v>
      </c>
      <c r="C371" t="s">
        <v>247</v>
      </c>
      <c r="D371" t="s">
        <v>238</v>
      </c>
      <c r="E371" t="s">
        <v>239</v>
      </c>
      <c r="F371" s="20" t="s">
        <v>328</v>
      </c>
      <c r="G371" s="15">
        <v>4406</v>
      </c>
    </row>
    <row r="372" spans="2:7" ht="12.75">
      <c r="B372" t="s">
        <v>215</v>
      </c>
      <c r="C372" t="s">
        <v>248</v>
      </c>
      <c r="D372" t="s">
        <v>238</v>
      </c>
      <c r="E372" t="s">
        <v>239</v>
      </c>
      <c r="F372" s="20" t="s">
        <v>206</v>
      </c>
      <c r="G372" s="15">
        <v>4148547</v>
      </c>
    </row>
    <row r="373" spans="2:7" ht="12.75">
      <c r="B373" t="s">
        <v>215</v>
      </c>
      <c r="C373" t="s">
        <v>248</v>
      </c>
      <c r="D373" t="s">
        <v>238</v>
      </c>
      <c r="E373" t="s">
        <v>239</v>
      </c>
      <c r="F373" s="19" t="s">
        <v>327</v>
      </c>
      <c r="G373" s="15">
        <v>2259310</v>
      </c>
    </row>
    <row r="374" spans="2:7" ht="12.75">
      <c r="B374" t="s">
        <v>215</v>
      </c>
      <c r="C374" t="s">
        <v>248</v>
      </c>
      <c r="D374" t="s">
        <v>238</v>
      </c>
      <c r="E374" t="s">
        <v>239</v>
      </c>
      <c r="F374" s="19" t="s">
        <v>328</v>
      </c>
      <c r="G374" s="15">
        <v>2702369</v>
      </c>
    </row>
    <row r="375" spans="2:7" ht="12.75">
      <c r="B375" t="s">
        <v>215</v>
      </c>
      <c r="C375" t="s">
        <v>249</v>
      </c>
      <c r="D375" t="s">
        <v>238</v>
      </c>
      <c r="E375" t="s">
        <v>239</v>
      </c>
      <c r="F375" s="19" t="s">
        <v>206</v>
      </c>
      <c r="G375" s="15">
        <v>25349363</v>
      </c>
    </row>
    <row r="376" spans="2:7" ht="12.75">
      <c r="B376" t="s">
        <v>215</v>
      </c>
      <c r="C376" t="s">
        <v>249</v>
      </c>
      <c r="D376" t="s">
        <v>238</v>
      </c>
      <c r="E376" t="s">
        <v>239</v>
      </c>
      <c r="F376" s="19" t="s">
        <v>327</v>
      </c>
      <c r="G376" s="15">
        <v>32432841</v>
      </c>
    </row>
    <row r="377" spans="2:8" ht="12.75">
      <c r="B377" t="s">
        <v>215</v>
      </c>
      <c r="C377" t="s">
        <v>249</v>
      </c>
      <c r="D377" t="s">
        <v>238</v>
      </c>
      <c r="E377" t="s">
        <v>239</v>
      </c>
      <c r="F377" s="19" t="s">
        <v>328</v>
      </c>
      <c r="G377" s="15">
        <v>37311494</v>
      </c>
      <c r="H377">
        <f>SUM(G369:G377)/3000000</f>
        <v>34.766903666666664</v>
      </c>
    </row>
    <row r="378" spans="6:7" ht="12.75">
      <c r="F378" s="19"/>
      <c r="G378" s="15"/>
    </row>
    <row r="379" spans="2:7" ht="12.75">
      <c r="B379" t="s">
        <v>214</v>
      </c>
      <c r="C379" t="s">
        <v>37</v>
      </c>
      <c r="D379" t="s">
        <v>200</v>
      </c>
      <c r="E379" t="s">
        <v>201</v>
      </c>
      <c r="F379" s="19" t="s">
        <v>202</v>
      </c>
      <c r="G379" t="s">
        <v>38</v>
      </c>
    </row>
    <row r="380" spans="2:7" ht="12.75">
      <c r="B380" t="s">
        <v>215</v>
      </c>
      <c r="C380" t="s">
        <v>352</v>
      </c>
      <c r="D380" t="s">
        <v>221</v>
      </c>
      <c r="E380" t="s">
        <v>203</v>
      </c>
      <c r="F380" s="20" t="s">
        <v>216</v>
      </c>
      <c r="G380" s="15">
        <v>3910</v>
      </c>
    </row>
    <row r="381" spans="2:7" ht="12.75">
      <c r="B381" t="s">
        <v>215</v>
      </c>
      <c r="C381" t="s">
        <v>352</v>
      </c>
      <c r="D381" t="s">
        <v>221</v>
      </c>
      <c r="E381" t="s">
        <v>203</v>
      </c>
      <c r="F381" s="20" t="s">
        <v>217</v>
      </c>
      <c r="G381" s="15">
        <v>5941</v>
      </c>
    </row>
    <row r="382" spans="2:8" ht="12.75">
      <c r="B382" t="s">
        <v>215</v>
      </c>
      <c r="C382" t="s">
        <v>352</v>
      </c>
      <c r="D382" t="s">
        <v>221</v>
      </c>
      <c r="E382" t="s">
        <v>203</v>
      </c>
      <c r="F382" s="20" t="s">
        <v>218</v>
      </c>
      <c r="G382" s="15">
        <v>492474</v>
      </c>
      <c r="H382">
        <f>SUM(G380:G382)/3000000</f>
        <v>0.16744166666666666</v>
      </c>
    </row>
    <row r="383" ht="12.75">
      <c r="F383" s="19"/>
    </row>
    <row r="384" spans="2:7" ht="12.75">
      <c r="B384" t="s">
        <v>214</v>
      </c>
      <c r="C384" t="s">
        <v>37</v>
      </c>
      <c r="D384" t="s">
        <v>200</v>
      </c>
      <c r="E384" t="s">
        <v>201</v>
      </c>
      <c r="F384" s="19" t="s">
        <v>202</v>
      </c>
      <c r="G384" t="s">
        <v>38</v>
      </c>
    </row>
    <row r="385" spans="2:7" ht="12.75">
      <c r="B385" t="s">
        <v>215</v>
      </c>
      <c r="C385" t="s">
        <v>352</v>
      </c>
      <c r="D385" t="s">
        <v>238</v>
      </c>
      <c r="E385" t="s">
        <v>239</v>
      </c>
      <c r="F385" s="19" t="s">
        <v>216</v>
      </c>
      <c r="G385" s="15">
        <v>1564</v>
      </c>
    </row>
    <row r="386" spans="2:7" ht="12.75">
      <c r="B386" t="s">
        <v>215</v>
      </c>
      <c r="C386" t="s">
        <v>352</v>
      </c>
      <c r="D386" t="s">
        <v>238</v>
      </c>
      <c r="E386" t="s">
        <v>239</v>
      </c>
      <c r="F386" s="19" t="s">
        <v>217</v>
      </c>
      <c r="G386" s="15">
        <v>1146</v>
      </c>
    </row>
    <row r="387" spans="2:8" ht="12.75">
      <c r="B387" t="s">
        <v>215</v>
      </c>
      <c r="C387" t="s">
        <v>352</v>
      </c>
      <c r="D387" t="s">
        <v>238</v>
      </c>
      <c r="E387" t="s">
        <v>239</v>
      </c>
      <c r="F387" s="19" t="s">
        <v>218</v>
      </c>
      <c r="G387" s="15">
        <v>203055</v>
      </c>
      <c r="H387">
        <f>SUM(G385:G387)/3000000</f>
        <v>0.06858833333333333</v>
      </c>
    </row>
    <row r="388" spans="6:7" ht="12.75">
      <c r="F388" s="19"/>
      <c r="G388" s="15"/>
    </row>
    <row r="389" spans="2:7" ht="12.75">
      <c r="B389" t="s">
        <v>214</v>
      </c>
      <c r="C389" t="s">
        <v>37</v>
      </c>
      <c r="D389" t="s">
        <v>200</v>
      </c>
      <c r="E389" t="s">
        <v>201</v>
      </c>
      <c r="F389" s="19" t="s">
        <v>202</v>
      </c>
      <c r="G389" t="s">
        <v>38</v>
      </c>
    </row>
    <row r="390" spans="2:7" ht="12.75">
      <c r="B390" t="s">
        <v>215</v>
      </c>
      <c r="C390" t="s">
        <v>250</v>
      </c>
      <c r="D390" t="s">
        <v>221</v>
      </c>
      <c r="E390" t="s">
        <v>203</v>
      </c>
      <c r="F390" s="20" t="s">
        <v>206</v>
      </c>
      <c r="G390" s="15">
        <v>113127367</v>
      </c>
    </row>
    <row r="391" spans="2:7" ht="12.75">
      <c r="B391" t="s">
        <v>215</v>
      </c>
      <c r="C391" t="s">
        <v>250</v>
      </c>
      <c r="D391" t="s">
        <v>221</v>
      </c>
      <c r="E391" t="s">
        <v>203</v>
      </c>
      <c r="F391" s="20" t="s">
        <v>327</v>
      </c>
      <c r="G391" s="15">
        <v>134664341</v>
      </c>
    </row>
    <row r="392" spans="2:7" ht="12.75">
      <c r="B392" t="s">
        <v>215</v>
      </c>
      <c r="C392" t="s">
        <v>250</v>
      </c>
      <c r="D392" t="s">
        <v>221</v>
      </c>
      <c r="E392" t="s">
        <v>203</v>
      </c>
      <c r="F392" s="20" t="s">
        <v>328</v>
      </c>
      <c r="G392" s="15">
        <v>148325685</v>
      </c>
    </row>
    <row r="393" spans="2:7" ht="12.75">
      <c r="B393" t="s">
        <v>215</v>
      </c>
      <c r="C393" t="s">
        <v>251</v>
      </c>
      <c r="D393" t="s">
        <v>221</v>
      </c>
      <c r="E393" t="s">
        <v>203</v>
      </c>
      <c r="F393" s="19" t="s">
        <v>206</v>
      </c>
      <c r="G393" s="15">
        <v>99574020</v>
      </c>
    </row>
    <row r="394" spans="2:7" ht="12.75">
      <c r="B394" t="s">
        <v>215</v>
      </c>
      <c r="C394" t="s">
        <v>251</v>
      </c>
      <c r="D394" t="s">
        <v>221</v>
      </c>
      <c r="E394" t="s">
        <v>203</v>
      </c>
      <c r="F394" s="19" t="s">
        <v>327</v>
      </c>
      <c r="G394" s="15">
        <v>115852302</v>
      </c>
    </row>
    <row r="395" spans="2:7" ht="12.75">
      <c r="B395" t="s">
        <v>215</v>
      </c>
      <c r="C395" t="s">
        <v>251</v>
      </c>
      <c r="D395" t="s">
        <v>221</v>
      </c>
      <c r="E395" t="s">
        <v>203</v>
      </c>
      <c r="F395" s="19" t="s">
        <v>328</v>
      </c>
      <c r="G395" s="15">
        <v>125047300</v>
      </c>
    </row>
    <row r="396" spans="2:7" ht="12.75">
      <c r="B396" t="s">
        <v>215</v>
      </c>
      <c r="C396" t="s">
        <v>252</v>
      </c>
      <c r="D396" t="s">
        <v>221</v>
      </c>
      <c r="E396" t="s">
        <v>203</v>
      </c>
      <c r="F396" s="19" t="s">
        <v>206</v>
      </c>
      <c r="G396" s="15">
        <v>76139478</v>
      </c>
    </row>
    <row r="397" spans="2:7" ht="12.75">
      <c r="B397" t="s">
        <v>215</v>
      </c>
      <c r="C397" t="s">
        <v>252</v>
      </c>
      <c r="D397" t="s">
        <v>221</v>
      </c>
      <c r="E397" t="s">
        <v>203</v>
      </c>
      <c r="F397" s="19" t="s">
        <v>327</v>
      </c>
      <c r="G397" s="15">
        <v>75711582</v>
      </c>
    </row>
    <row r="398" spans="2:7" ht="12.75">
      <c r="B398" t="s">
        <v>215</v>
      </c>
      <c r="C398" t="s">
        <v>252</v>
      </c>
      <c r="D398" t="s">
        <v>221</v>
      </c>
      <c r="E398" t="s">
        <v>203</v>
      </c>
      <c r="F398" s="19" t="s">
        <v>328</v>
      </c>
      <c r="G398" s="15">
        <v>67181763</v>
      </c>
    </row>
    <row r="399" spans="2:7" ht="12.75">
      <c r="B399" t="s">
        <v>215</v>
      </c>
      <c r="C399" t="s">
        <v>253</v>
      </c>
      <c r="D399" t="s">
        <v>221</v>
      </c>
      <c r="E399" t="s">
        <v>203</v>
      </c>
      <c r="F399" s="19" t="s">
        <v>206</v>
      </c>
      <c r="G399" s="15">
        <v>29668158</v>
      </c>
    </row>
    <row r="400" spans="2:7" ht="12.75">
      <c r="B400" t="s">
        <v>215</v>
      </c>
      <c r="C400" t="s">
        <v>253</v>
      </c>
      <c r="D400" t="s">
        <v>221</v>
      </c>
      <c r="E400" t="s">
        <v>203</v>
      </c>
      <c r="F400" s="19" t="s">
        <v>327</v>
      </c>
      <c r="G400" s="15">
        <v>37903176</v>
      </c>
    </row>
    <row r="401" spans="2:7" ht="12.75">
      <c r="B401" t="s">
        <v>215</v>
      </c>
      <c r="C401" t="s">
        <v>253</v>
      </c>
      <c r="D401" t="s">
        <v>221</v>
      </c>
      <c r="E401" t="s">
        <v>203</v>
      </c>
      <c r="F401" s="19" t="s">
        <v>328</v>
      </c>
      <c r="G401" s="15">
        <v>41163662</v>
      </c>
    </row>
    <row r="402" spans="2:7" ht="12.75">
      <c r="B402" t="s">
        <v>215</v>
      </c>
      <c r="C402" t="s">
        <v>254</v>
      </c>
      <c r="D402" t="s">
        <v>221</v>
      </c>
      <c r="E402" t="s">
        <v>203</v>
      </c>
      <c r="F402" s="19" t="s">
        <v>206</v>
      </c>
      <c r="G402" s="15">
        <v>59873880</v>
      </c>
    </row>
    <row r="403" spans="2:7" ht="12.75">
      <c r="B403" t="s">
        <v>215</v>
      </c>
      <c r="C403" t="s">
        <v>254</v>
      </c>
      <c r="D403" t="s">
        <v>221</v>
      </c>
      <c r="E403" t="s">
        <v>203</v>
      </c>
      <c r="F403" s="19" t="s">
        <v>327</v>
      </c>
      <c r="G403" s="15">
        <v>58194385</v>
      </c>
    </row>
    <row r="404" spans="2:8" ht="12.75">
      <c r="B404" t="s">
        <v>215</v>
      </c>
      <c r="C404" t="s">
        <v>254</v>
      </c>
      <c r="D404" t="s">
        <v>221</v>
      </c>
      <c r="E404" t="s">
        <v>203</v>
      </c>
      <c r="F404" s="19" t="s">
        <v>328</v>
      </c>
      <c r="G404" s="15">
        <v>78557917</v>
      </c>
      <c r="H404">
        <f>SUM(G390:G404)/3000000</f>
        <v>420.32833866666664</v>
      </c>
    </row>
    <row r="405" ht="12.75">
      <c r="F405" s="20"/>
    </row>
    <row r="406" spans="2:7" ht="12.75">
      <c r="B406" t="s">
        <v>214</v>
      </c>
      <c r="C406" t="s">
        <v>37</v>
      </c>
      <c r="D406" t="s">
        <v>200</v>
      </c>
      <c r="E406" t="s">
        <v>201</v>
      </c>
      <c r="F406" s="20" t="s">
        <v>202</v>
      </c>
      <c r="G406" t="s">
        <v>38</v>
      </c>
    </row>
    <row r="407" spans="2:7" ht="12.75">
      <c r="B407" t="s">
        <v>215</v>
      </c>
      <c r="C407" t="s">
        <v>250</v>
      </c>
      <c r="D407" t="s">
        <v>238</v>
      </c>
      <c r="E407" t="s">
        <v>239</v>
      </c>
      <c r="F407" s="20" t="s">
        <v>206</v>
      </c>
      <c r="G407" s="15">
        <v>39202566</v>
      </c>
    </row>
    <row r="408" spans="2:7" ht="12.75">
      <c r="B408" t="s">
        <v>215</v>
      </c>
      <c r="C408" t="s">
        <v>250</v>
      </c>
      <c r="D408" t="s">
        <v>238</v>
      </c>
      <c r="E408" t="s">
        <v>239</v>
      </c>
      <c r="F408" s="19" t="s">
        <v>327</v>
      </c>
      <c r="G408" s="15">
        <v>43551262</v>
      </c>
    </row>
    <row r="409" spans="2:7" ht="12.75">
      <c r="B409" t="s">
        <v>215</v>
      </c>
      <c r="C409" t="s">
        <v>250</v>
      </c>
      <c r="D409" t="s">
        <v>238</v>
      </c>
      <c r="E409" t="s">
        <v>239</v>
      </c>
      <c r="F409" s="19" t="s">
        <v>328</v>
      </c>
      <c r="G409" s="15">
        <v>46767021</v>
      </c>
    </row>
    <row r="410" spans="2:7" ht="12.75">
      <c r="B410" t="s">
        <v>215</v>
      </c>
      <c r="C410" t="s">
        <v>251</v>
      </c>
      <c r="D410" t="s">
        <v>238</v>
      </c>
      <c r="E410" t="s">
        <v>239</v>
      </c>
      <c r="F410" s="19" t="s">
        <v>206</v>
      </c>
      <c r="G410" s="15">
        <v>74081573</v>
      </c>
    </row>
    <row r="411" spans="2:7" ht="12.75">
      <c r="B411" t="s">
        <v>215</v>
      </c>
      <c r="C411" t="s">
        <v>251</v>
      </c>
      <c r="D411" t="s">
        <v>238</v>
      </c>
      <c r="E411" t="s">
        <v>239</v>
      </c>
      <c r="F411" s="19" t="s">
        <v>327</v>
      </c>
      <c r="G411" s="15">
        <v>77207490</v>
      </c>
    </row>
    <row r="412" spans="2:7" ht="12.75">
      <c r="B412" t="s">
        <v>215</v>
      </c>
      <c r="C412" t="s">
        <v>251</v>
      </c>
      <c r="D412" t="s">
        <v>238</v>
      </c>
      <c r="E412" t="s">
        <v>239</v>
      </c>
      <c r="F412" s="19" t="s">
        <v>328</v>
      </c>
      <c r="G412" s="15">
        <v>74321965</v>
      </c>
    </row>
    <row r="413" spans="2:7" ht="12.75">
      <c r="B413" t="s">
        <v>215</v>
      </c>
      <c r="C413" t="s">
        <v>252</v>
      </c>
      <c r="D413" t="s">
        <v>238</v>
      </c>
      <c r="E413" t="s">
        <v>239</v>
      </c>
      <c r="F413" s="19" t="s">
        <v>206</v>
      </c>
      <c r="G413" s="15">
        <v>34135471</v>
      </c>
    </row>
    <row r="414" spans="2:7" ht="12.75">
      <c r="B414" t="s">
        <v>215</v>
      </c>
      <c r="C414" t="s">
        <v>252</v>
      </c>
      <c r="D414" t="s">
        <v>238</v>
      </c>
      <c r="E414" t="s">
        <v>239</v>
      </c>
      <c r="F414" s="19" t="s">
        <v>327</v>
      </c>
      <c r="G414" s="15">
        <v>35262390</v>
      </c>
    </row>
    <row r="415" spans="2:7" ht="12.75">
      <c r="B415" t="s">
        <v>215</v>
      </c>
      <c r="C415" t="s">
        <v>252</v>
      </c>
      <c r="D415" t="s">
        <v>238</v>
      </c>
      <c r="E415" t="s">
        <v>239</v>
      </c>
      <c r="F415" s="19" t="s">
        <v>328</v>
      </c>
      <c r="G415" s="15">
        <v>29393449</v>
      </c>
    </row>
    <row r="416" spans="2:7" ht="12.75">
      <c r="B416" t="s">
        <v>215</v>
      </c>
      <c r="C416" t="s">
        <v>253</v>
      </c>
      <c r="D416" t="s">
        <v>238</v>
      </c>
      <c r="E416" t="s">
        <v>239</v>
      </c>
      <c r="F416" s="19" t="s">
        <v>206</v>
      </c>
      <c r="G416" s="15">
        <v>24858203</v>
      </c>
    </row>
    <row r="417" spans="2:7" ht="12.75">
      <c r="B417" t="s">
        <v>215</v>
      </c>
      <c r="C417" t="s">
        <v>253</v>
      </c>
      <c r="D417" t="s">
        <v>238</v>
      </c>
      <c r="E417" t="s">
        <v>239</v>
      </c>
      <c r="F417" s="19" t="s">
        <v>327</v>
      </c>
      <c r="G417" s="15">
        <v>30284782</v>
      </c>
    </row>
    <row r="418" spans="2:7" ht="12.75">
      <c r="B418" t="s">
        <v>215</v>
      </c>
      <c r="C418" t="s">
        <v>253</v>
      </c>
      <c r="D418" t="s">
        <v>238</v>
      </c>
      <c r="E418" t="s">
        <v>239</v>
      </c>
      <c r="F418" s="19" t="s">
        <v>328</v>
      </c>
      <c r="G418" s="15">
        <v>33231964</v>
      </c>
    </row>
    <row r="419" spans="2:7" ht="12.75">
      <c r="B419" t="s">
        <v>215</v>
      </c>
      <c r="C419" t="s">
        <v>254</v>
      </c>
      <c r="D419" t="s">
        <v>238</v>
      </c>
      <c r="E419" t="s">
        <v>239</v>
      </c>
      <c r="F419" s="19" t="s">
        <v>206</v>
      </c>
      <c r="G419" s="15">
        <v>28349634</v>
      </c>
    </row>
    <row r="420" spans="2:7" ht="12.75">
      <c r="B420" t="s">
        <v>215</v>
      </c>
      <c r="C420" t="s">
        <v>254</v>
      </c>
      <c r="D420" t="s">
        <v>238</v>
      </c>
      <c r="E420" t="s">
        <v>239</v>
      </c>
      <c r="F420" s="20" t="s">
        <v>327</v>
      </c>
      <c r="G420" s="15">
        <v>26554117</v>
      </c>
    </row>
    <row r="421" spans="2:8" ht="12.75">
      <c r="B421" t="s">
        <v>215</v>
      </c>
      <c r="C421" t="s">
        <v>254</v>
      </c>
      <c r="D421" t="s">
        <v>238</v>
      </c>
      <c r="E421" t="s">
        <v>239</v>
      </c>
      <c r="F421" s="20" t="s">
        <v>328</v>
      </c>
      <c r="G421" s="15">
        <v>33896300</v>
      </c>
      <c r="H421">
        <f>SUM(G407:G421)/3000000</f>
        <v>210.36606233333333</v>
      </c>
    </row>
    <row r="423" spans="2:7" ht="12.75">
      <c r="B423" t="s">
        <v>214</v>
      </c>
      <c r="C423" t="s">
        <v>37</v>
      </c>
      <c r="D423" t="s">
        <v>200</v>
      </c>
      <c r="E423" t="s">
        <v>201</v>
      </c>
      <c r="F423" t="s">
        <v>202</v>
      </c>
      <c r="G423" t="s">
        <v>38</v>
      </c>
    </row>
    <row r="424" spans="2:7" ht="12.75">
      <c r="B424" t="s">
        <v>215</v>
      </c>
      <c r="C424" t="s">
        <v>352</v>
      </c>
      <c r="D424" t="s">
        <v>221</v>
      </c>
      <c r="E424" t="s">
        <v>203</v>
      </c>
      <c r="F424" t="s">
        <v>216</v>
      </c>
      <c r="G424" s="15">
        <v>3910</v>
      </c>
    </row>
    <row r="425" spans="2:7" ht="12.75">
      <c r="B425" t="s">
        <v>215</v>
      </c>
      <c r="C425" t="s">
        <v>352</v>
      </c>
      <c r="D425" t="s">
        <v>221</v>
      </c>
      <c r="E425" t="s">
        <v>203</v>
      </c>
      <c r="F425" t="s">
        <v>217</v>
      </c>
      <c r="G425" s="15">
        <v>5941</v>
      </c>
    </row>
    <row r="426" spans="2:7" ht="12.75">
      <c r="B426" t="s">
        <v>215</v>
      </c>
      <c r="C426" t="s">
        <v>352</v>
      </c>
      <c r="D426" t="s">
        <v>221</v>
      </c>
      <c r="E426" t="s">
        <v>203</v>
      </c>
      <c r="F426" t="s">
        <v>218</v>
      </c>
      <c r="G426" s="15">
        <v>492474</v>
      </c>
    </row>
    <row r="427" spans="2:7" ht="12.75">
      <c r="B427" t="s">
        <v>215</v>
      </c>
      <c r="C427" t="s">
        <v>246</v>
      </c>
      <c r="D427" t="s">
        <v>221</v>
      </c>
      <c r="E427" t="s">
        <v>203</v>
      </c>
      <c r="F427" t="s">
        <v>216</v>
      </c>
      <c r="G427" s="15">
        <v>3842733</v>
      </c>
    </row>
    <row r="428" spans="2:7" ht="12.75">
      <c r="B428" t="s">
        <v>215</v>
      </c>
      <c r="C428" t="s">
        <v>246</v>
      </c>
      <c r="D428" t="s">
        <v>221</v>
      </c>
      <c r="E428" t="s">
        <v>203</v>
      </c>
      <c r="F428" t="s">
        <v>217</v>
      </c>
      <c r="G428" s="15">
        <v>10938517</v>
      </c>
    </row>
    <row r="429" spans="2:7" ht="12.75">
      <c r="B429" t="s">
        <v>215</v>
      </c>
      <c r="C429" t="s">
        <v>246</v>
      </c>
      <c r="D429" t="s">
        <v>221</v>
      </c>
      <c r="E429" t="s">
        <v>203</v>
      </c>
      <c r="F429" t="s">
        <v>218</v>
      </c>
      <c r="G429" s="15">
        <v>37483323</v>
      </c>
    </row>
    <row r="431" spans="2:7" ht="12.75">
      <c r="B431" t="s">
        <v>214</v>
      </c>
      <c r="C431" t="s">
        <v>37</v>
      </c>
      <c r="D431" t="s">
        <v>200</v>
      </c>
      <c r="E431" t="s">
        <v>201</v>
      </c>
      <c r="F431" s="19" t="s">
        <v>202</v>
      </c>
      <c r="G431" s="15" t="s">
        <v>38</v>
      </c>
    </row>
    <row r="432" spans="2:7" ht="12.75">
      <c r="B432" t="s">
        <v>215</v>
      </c>
      <c r="C432" t="s">
        <v>226</v>
      </c>
      <c r="D432" t="s">
        <v>221</v>
      </c>
      <c r="E432" t="s">
        <v>203</v>
      </c>
      <c r="F432" s="19" t="s">
        <v>206</v>
      </c>
      <c r="G432" s="15">
        <v>3260651</v>
      </c>
    </row>
    <row r="433" spans="2:7" ht="12.75">
      <c r="B433" t="s">
        <v>215</v>
      </c>
      <c r="C433" t="s">
        <v>226</v>
      </c>
      <c r="D433" t="s">
        <v>221</v>
      </c>
      <c r="E433" t="s">
        <v>203</v>
      </c>
      <c r="F433" t="s">
        <v>327</v>
      </c>
      <c r="G433" s="15">
        <v>1802945</v>
      </c>
    </row>
    <row r="434" spans="2:7" ht="12.75">
      <c r="B434" t="s">
        <v>215</v>
      </c>
      <c r="C434" t="s">
        <v>226</v>
      </c>
      <c r="D434" t="s">
        <v>221</v>
      </c>
      <c r="E434" t="s">
        <v>203</v>
      </c>
      <c r="F434" s="20" t="s">
        <v>328</v>
      </c>
      <c r="G434" s="15">
        <v>1247355</v>
      </c>
    </row>
    <row r="435" spans="2:7" ht="12.75">
      <c r="B435" t="s">
        <v>215</v>
      </c>
      <c r="C435" t="s">
        <v>227</v>
      </c>
      <c r="D435" t="s">
        <v>221</v>
      </c>
      <c r="E435" t="s">
        <v>203</v>
      </c>
      <c r="F435" s="20" t="s">
        <v>206</v>
      </c>
      <c r="G435" s="15">
        <v>62122</v>
      </c>
    </row>
    <row r="436" spans="2:7" ht="12.75">
      <c r="B436" t="s">
        <v>215</v>
      </c>
      <c r="C436" t="s">
        <v>227</v>
      </c>
      <c r="D436" t="s">
        <v>221</v>
      </c>
      <c r="E436" t="s">
        <v>203</v>
      </c>
      <c r="F436" s="19" t="s">
        <v>328</v>
      </c>
      <c r="G436" s="15">
        <v>41352</v>
      </c>
    </row>
    <row r="437" spans="2:7" ht="12.75">
      <c r="B437" t="s">
        <v>215</v>
      </c>
      <c r="C437" t="s">
        <v>228</v>
      </c>
      <c r="D437" t="s">
        <v>221</v>
      </c>
      <c r="E437" t="s">
        <v>203</v>
      </c>
      <c r="F437" s="19" t="s">
        <v>327</v>
      </c>
      <c r="G437" s="15">
        <v>289545</v>
      </c>
    </row>
    <row r="438" spans="2:7" ht="12.75">
      <c r="B438" t="s">
        <v>215</v>
      </c>
      <c r="C438" t="s">
        <v>228</v>
      </c>
      <c r="D438" t="s">
        <v>221</v>
      </c>
      <c r="E438" t="s">
        <v>203</v>
      </c>
      <c r="F438" s="19" t="s">
        <v>328</v>
      </c>
      <c r="G438" s="15">
        <v>41096</v>
      </c>
    </row>
    <row r="439" spans="2:7" ht="12.75">
      <c r="B439" t="s">
        <v>215</v>
      </c>
      <c r="C439" t="s">
        <v>353</v>
      </c>
      <c r="D439" t="s">
        <v>221</v>
      </c>
      <c r="E439" t="s">
        <v>203</v>
      </c>
      <c r="F439" t="s">
        <v>206</v>
      </c>
      <c r="G439" s="15">
        <v>5869</v>
      </c>
    </row>
    <row r="440" spans="2:7" ht="12.75">
      <c r="B440" t="s">
        <v>215</v>
      </c>
      <c r="C440" t="s">
        <v>353</v>
      </c>
      <c r="D440" t="s">
        <v>221</v>
      </c>
      <c r="E440" t="s">
        <v>203</v>
      </c>
      <c r="F440" s="20" t="s">
        <v>327</v>
      </c>
      <c r="G440" s="15">
        <v>77862</v>
      </c>
    </row>
    <row r="441" spans="2:7" ht="12.75">
      <c r="B441" t="s">
        <v>215</v>
      </c>
      <c r="C441" t="s">
        <v>353</v>
      </c>
      <c r="D441" t="s">
        <v>221</v>
      </c>
      <c r="E441" t="s">
        <v>203</v>
      </c>
      <c r="F441" s="20" t="s">
        <v>328</v>
      </c>
      <c r="G441" s="15">
        <v>79686</v>
      </c>
    </row>
    <row r="442" spans="2:7" ht="12.75">
      <c r="B442" t="s">
        <v>215</v>
      </c>
      <c r="C442" t="s">
        <v>229</v>
      </c>
      <c r="D442" t="s">
        <v>221</v>
      </c>
      <c r="E442" t="s">
        <v>203</v>
      </c>
      <c r="F442" s="19" t="s">
        <v>206</v>
      </c>
      <c r="G442" s="15">
        <v>7549</v>
      </c>
    </row>
    <row r="443" spans="2:7" ht="12.75">
      <c r="B443" t="s">
        <v>215</v>
      </c>
      <c r="C443" t="s">
        <v>229</v>
      </c>
      <c r="D443" t="s">
        <v>221</v>
      </c>
      <c r="E443" t="s">
        <v>203</v>
      </c>
      <c r="F443" s="19" t="s">
        <v>327</v>
      </c>
      <c r="G443" s="15">
        <v>61658</v>
      </c>
    </row>
    <row r="444" spans="2:7" ht="12.75">
      <c r="B444" t="s">
        <v>215</v>
      </c>
      <c r="C444" t="s">
        <v>233</v>
      </c>
      <c r="D444" t="s">
        <v>221</v>
      </c>
      <c r="E444" t="s">
        <v>203</v>
      </c>
      <c r="F444" s="19" t="s">
        <v>206</v>
      </c>
      <c r="G444" s="15">
        <v>48279052</v>
      </c>
    </row>
    <row r="445" spans="2:7" ht="12.75">
      <c r="B445" t="s">
        <v>215</v>
      </c>
      <c r="C445" t="s">
        <v>233</v>
      </c>
      <c r="D445" t="s">
        <v>221</v>
      </c>
      <c r="E445" t="s">
        <v>203</v>
      </c>
      <c r="F445" t="s">
        <v>327</v>
      </c>
      <c r="G445" s="15">
        <v>52856487</v>
      </c>
    </row>
    <row r="446" spans="2:7" ht="12.75">
      <c r="B446" t="s">
        <v>215</v>
      </c>
      <c r="C446" t="s">
        <v>233</v>
      </c>
      <c r="D446" t="s">
        <v>221</v>
      </c>
      <c r="E446" t="s">
        <v>203</v>
      </c>
      <c r="F446" s="20" t="s">
        <v>328</v>
      </c>
      <c r="G446" s="15">
        <v>55206423</v>
      </c>
    </row>
    <row r="447" spans="2:7" ht="12.75">
      <c r="B447" t="s">
        <v>215</v>
      </c>
      <c r="C447" t="s">
        <v>234</v>
      </c>
      <c r="D447" t="s">
        <v>221</v>
      </c>
      <c r="E447" t="s">
        <v>203</v>
      </c>
      <c r="F447" t="s">
        <v>206</v>
      </c>
      <c r="G447" s="15">
        <v>1498692</v>
      </c>
    </row>
    <row r="448" spans="2:7" ht="12.75">
      <c r="B448" t="s">
        <v>215</v>
      </c>
      <c r="C448" t="s">
        <v>234</v>
      </c>
      <c r="D448" t="s">
        <v>221</v>
      </c>
      <c r="E448" t="s">
        <v>203</v>
      </c>
      <c r="F448" s="15" t="s">
        <v>327</v>
      </c>
      <c r="G448" s="15">
        <v>1373465</v>
      </c>
    </row>
    <row r="449" spans="2:7" ht="12.75">
      <c r="B449" t="s">
        <v>215</v>
      </c>
      <c r="C449" t="s">
        <v>234</v>
      </c>
      <c r="D449" t="s">
        <v>221</v>
      </c>
      <c r="E449" t="s">
        <v>203</v>
      </c>
      <c r="F449" s="15" t="s">
        <v>328</v>
      </c>
      <c r="G449" s="15">
        <v>888573</v>
      </c>
    </row>
    <row r="450" spans="2:7" ht="12.75">
      <c r="B450" t="s">
        <v>215</v>
      </c>
      <c r="C450" t="s">
        <v>354</v>
      </c>
      <c r="D450" t="s">
        <v>221</v>
      </c>
      <c r="E450" t="s">
        <v>203</v>
      </c>
      <c r="F450" s="15" t="s">
        <v>206</v>
      </c>
      <c r="G450" s="15">
        <v>660172</v>
      </c>
    </row>
    <row r="451" spans="2:7" ht="12.75">
      <c r="B451" t="s">
        <v>215</v>
      </c>
      <c r="C451" t="s">
        <v>354</v>
      </c>
      <c r="D451" t="s">
        <v>221</v>
      </c>
      <c r="E451" t="s">
        <v>203</v>
      </c>
      <c r="F451" s="15" t="s">
        <v>327</v>
      </c>
      <c r="G451" s="15">
        <v>140678</v>
      </c>
    </row>
    <row r="452" spans="2:7" ht="12.75">
      <c r="B452" t="s">
        <v>215</v>
      </c>
      <c r="C452" t="s">
        <v>354</v>
      </c>
      <c r="D452" t="s">
        <v>221</v>
      </c>
      <c r="E452" t="s">
        <v>203</v>
      </c>
      <c r="F452" s="19" t="s">
        <v>328</v>
      </c>
      <c r="G452" s="15">
        <v>286063</v>
      </c>
    </row>
    <row r="453" spans="2:7" ht="12.75">
      <c r="B453" t="s">
        <v>215</v>
      </c>
      <c r="C453" t="s">
        <v>235</v>
      </c>
      <c r="D453" t="s">
        <v>221</v>
      </c>
      <c r="E453" t="s">
        <v>203</v>
      </c>
      <c r="F453" s="19" t="s">
        <v>206</v>
      </c>
      <c r="G453" s="15">
        <v>33840</v>
      </c>
    </row>
    <row r="454" spans="2:7" ht="12.75">
      <c r="B454" t="s">
        <v>215</v>
      </c>
      <c r="C454" t="s">
        <v>236</v>
      </c>
      <c r="D454" t="s">
        <v>221</v>
      </c>
      <c r="E454" t="s">
        <v>203</v>
      </c>
      <c r="F454" s="19" t="s">
        <v>206</v>
      </c>
      <c r="G454" s="15">
        <v>22950</v>
      </c>
    </row>
    <row r="455" spans="2:7" ht="12.75">
      <c r="B455" t="s">
        <v>215</v>
      </c>
      <c r="C455" t="s">
        <v>236</v>
      </c>
      <c r="D455" t="s">
        <v>221</v>
      </c>
      <c r="E455" t="s">
        <v>203</v>
      </c>
      <c r="F455" s="19" t="s">
        <v>327</v>
      </c>
      <c r="G455" s="15">
        <v>20375</v>
      </c>
    </row>
    <row r="456" spans="2:7" ht="12.75">
      <c r="B456" t="s">
        <v>215</v>
      </c>
      <c r="C456" t="s">
        <v>237</v>
      </c>
      <c r="D456" t="s">
        <v>221</v>
      </c>
      <c r="E456" t="s">
        <v>203</v>
      </c>
      <c r="F456" s="19" t="s">
        <v>206</v>
      </c>
      <c r="G456" s="15">
        <v>487781</v>
      </c>
    </row>
    <row r="457" spans="2:7" ht="12.75">
      <c r="B457" t="s">
        <v>215</v>
      </c>
      <c r="C457" t="s">
        <v>237</v>
      </c>
      <c r="D457" t="s">
        <v>221</v>
      </c>
      <c r="E457" t="s">
        <v>203</v>
      </c>
      <c r="F457" s="19" t="s">
        <v>327</v>
      </c>
      <c r="G457" s="15">
        <v>39044</v>
      </c>
    </row>
    <row r="458" spans="2:8" ht="12.75">
      <c r="B458" t="s">
        <v>215</v>
      </c>
      <c r="C458" t="s">
        <v>237</v>
      </c>
      <c r="D458" t="s">
        <v>221</v>
      </c>
      <c r="E458" t="s">
        <v>203</v>
      </c>
      <c r="F458" s="19" t="s">
        <v>328</v>
      </c>
      <c r="G458" s="15">
        <v>726753</v>
      </c>
      <c r="H458">
        <f>SUM(G432:G458)/3000000</f>
        <v>56.499346</v>
      </c>
    </row>
    <row r="459" spans="6:7" ht="12.75">
      <c r="F459" s="19"/>
      <c r="G459" s="15"/>
    </row>
    <row r="461" ht="12.75">
      <c r="G461" s="15"/>
    </row>
    <row r="462" ht="12.75">
      <c r="G462" s="15"/>
    </row>
    <row r="463" ht="12.75">
      <c r="G463" s="15"/>
    </row>
    <row r="464" ht="12.75">
      <c r="G464" s="15"/>
    </row>
    <row r="496" spans="6:7" ht="12.75">
      <c r="F496" s="20"/>
      <c r="G496" s="15"/>
    </row>
    <row r="497" spans="2:6" ht="12.75">
      <c r="B497" t="s">
        <v>278</v>
      </c>
      <c r="C497" t="s">
        <v>238</v>
      </c>
      <c r="D497" t="s">
        <v>239</v>
      </c>
      <c r="E497" t="s">
        <v>205</v>
      </c>
      <c r="F497" s="19">
        <v>92135</v>
      </c>
    </row>
    <row r="498" spans="2:6" ht="12.75">
      <c r="B498" t="s">
        <v>278</v>
      </c>
      <c r="C498" t="s">
        <v>238</v>
      </c>
      <c r="D498" t="s">
        <v>239</v>
      </c>
      <c r="E498" t="s">
        <v>206</v>
      </c>
      <c r="F498" s="19">
        <v>5142239</v>
      </c>
    </row>
    <row r="499" spans="2:6" ht="12.75">
      <c r="B499" t="s">
        <v>279</v>
      </c>
      <c r="C499" t="s">
        <v>238</v>
      </c>
      <c r="D499" t="s">
        <v>239</v>
      </c>
      <c r="E499" t="s">
        <v>205</v>
      </c>
      <c r="F499" s="20">
        <v>19</v>
      </c>
    </row>
    <row r="500" spans="2:6" ht="12.75">
      <c r="B500" t="s">
        <v>280</v>
      </c>
      <c r="C500" t="s">
        <v>238</v>
      </c>
      <c r="D500" t="s">
        <v>239</v>
      </c>
      <c r="E500" t="s">
        <v>204</v>
      </c>
      <c r="F500" s="19">
        <v>548351387</v>
      </c>
    </row>
    <row r="501" spans="2:6" ht="12.75">
      <c r="B501" t="s">
        <v>280</v>
      </c>
      <c r="C501" t="s">
        <v>238</v>
      </c>
      <c r="D501" t="s">
        <v>239</v>
      </c>
      <c r="E501" t="s">
        <v>205</v>
      </c>
      <c r="F501" s="19">
        <v>609145434</v>
      </c>
    </row>
    <row r="502" spans="2:6" ht="12.75">
      <c r="B502" t="s">
        <v>280</v>
      </c>
      <c r="C502" t="s">
        <v>238</v>
      </c>
      <c r="D502" t="s">
        <v>239</v>
      </c>
      <c r="E502" t="s">
        <v>206</v>
      </c>
      <c r="F502" s="19">
        <v>691561527</v>
      </c>
    </row>
    <row r="503" spans="2:6" ht="12.75">
      <c r="B503" t="s">
        <v>281</v>
      </c>
      <c r="C503" t="s">
        <v>238</v>
      </c>
      <c r="D503" t="s">
        <v>239</v>
      </c>
      <c r="E503" t="s">
        <v>204</v>
      </c>
      <c r="F503" s="19">
        <v>37762704</v>
      </c>
    </row>
    <row r="504" spans="2:6" ht="12.75">
      <c r="B504" t="s">
        <v>281</v>
      </c>
      <c r="C504" t="s">
        <v>238</v>
      </c>
      <c r="D504" t="s">
        <v>239</v>
      </c>
      <c r="E504" t="s">
        <v>205</v>
      </c>
      <c r="F504" s="19">
        <v>44348060</v>
      </c>
    </row>
    <row r="505" spans="2:6" ht="12.75">
      <c r="B505" t="s">
        <v>281</v>
      </c>
      <c r="C505" t="s">
        <v>238</v>
      </c>
      <c r="D505" t="s">
        <v>239</v>
      </c>
      <c r="E505" t="s">
        <v>206</v>
      </c>
      <c r="F505" s="19">
        <v>47110305</v>
      </c>
    </row>
    <row r="506" ht="12.75">
      <c r="F506" s="28">
        <f>SUM(F497:F505)/3000000</f>
        <v>661.17127</v>
      </c>
    </row>
    <row r="507" ht="12.75">
      <c r="F507" s="20"/>
    </row>
    <row r="508" spans="2:6" ht="12.75">
      <c r="B508" t="s">
        <v>37</v>
      </c>
      <c r="C508" t="s">
        <v>200</v>
      </c>
      <c r="D508" t="s">
        <v>201</v>
      </c>
      <c r="E508" t="s">
        <v>202</v>
      </c>
      <c r="F508" s="20" t="s">
        <v>38</v>
      </c>
    </row>
    <row r="509" spans="2:6" ht="12.75">
      <c r="B509" t="s">
        <v>283</v>
      </c>
      <c r="C509" t="s">
        <v>221</v>
      </c>
      <c r="D509" t="s">
        <v>203</v>
      </c>
      <c r="E509" t="s">
        <v>204</v>
      </c>
      <c r="F509" s="19">
        <v>56446879</v>
      </c>
    </row>
    <row r="510" spans="2:6" ht="12.75">
      <c r="B510" t="s">
        <v>283</v>
      </c>
      <c r="C510" t="s">
        <v>221</v>
      </c>
      <c r="D510" t="s">
        <v>203</v>
      </c>
      <c r="E510" t="s">
        <v>205</v>
      </c>
      <c r="F510" s="19">
        <v>59299575</v>
      </c>
    </row>
    <row r="511" spans="2:6" ht="12.75">
      <c r="B511" t="s">
        <v>283</v>
      </c>
      <c r="C511" t="s">
        <v>221</v>
      </c>
      <c r="D511" t="s">
        <v>203</v>
      </c>
      <c r="E511" t="s">
        <v>206</v>
      </c>
      <c r="F511" s="19">
        <v>47721910</v>
      </c>
    </row>
    <row r="512" ht="12.75">
      <c r="F512" s="20">
        <f>SUM(F509:F511)/3000000</f>
        <v>54.48945466666667</v>
      </c>
    </row>
    <row r="513" ht="12.75">
      <c r="F513" s="20"/>
    </row>
    <row r="514" spans="2:6" ht="12.75">
      <c r="B514" t="s">
        <v>37</v>
      </c>
      <c r="C514" t="s">
        <v>200</v>
      </c>
      <c r="D514" t="s">
        <v>201</v>
      </c>
      <c r="E514" t="s">
        <v>202</v>
      </c>
      <c r="F514" s="20" t="s">
        <v>38</v>
      </c>
    </row>
    <row r="515" spans="2:6" ht="12.75">
      <c r="B515" t="s">
        <v>283</v>
      </c>
      <c r="C515" t="s">
        <v>238</v>
      </c>
      <c r="D515" t="s">
        <v>239</v>
      </c>
      <c r="E515" t="s">
        <v>204</v>
      </c>
      <c r="F515" s="19">
        <v>41305852</v>
      </c>
    </row>
    <row r="516" spans="2:6" ht="12.75">
      <c r="B516" t="s">
        <v>283</v>
      </c>
      <c r="C516" t="s">
        <v>238</v>
      </c>
      <c r="D516" t="s">
        <v>239</v>
      </c>
      <c r="E516" t="s">
        <v>205</v>
      </c>
      <c r="F516" s="19">
        <v>44454777</v>
      </c>
    </row>
    <row r="517" spans="2:6" ht="12.75">
      <c r="B517" t="s">
        <v>283</v>
      </c>
      <c r="C517" t="s">
        <v>238</v>
      </c>
      <c r="D517" t="s">
        <v>239</v>
      </c>
      <c r="E517" t="s">
        <v>206</v>
      </c>
      <c r="F517" s="19">
        <v>34851502</v>
      </c>
    </row>
    <row r="518" ht="12.75">
      <c r="F518" s="20">
        <f>SUM(F515:F517)/3000000</f>
        <v>40.204043666666664</v>
      </c>
    </row>
    <row r="519" ht="12.75">
      <c r="F519" s="20"/>
    </row>
    <row r="520" spans="2:6" ht="12.75">
      <c r="B520" t="s">
        <v>37</v>
      </c>
      <c r="C520" t="s">
        <v>200</v>
      </c>
      <c r="D520" t="s">
        <v>201</v>
      </c>
      <c r="E520" t="s">
        <v>202</v>
      </c>
      <c r="F520" s="20" t="s">
        <v>38</v>
      </c>
    </row>
    <row r="521" spans="2:6" ht="12.75">
      <c r="B521" t="s">
        <v>284</v>
      </c>
      <c r="C521" t="s">
        <v>221</v>
      </c>
      <c r="D521" t="s">
        <v>203</v>
      </c>
      <c r="E521" t="s">
        <v>204</v>
      </c>
      <c r="F521" s="19">
        <v>34576205</v>
      </c>
    </row>
    <row r="522" spans="2:6" ht="12.75">
      <c r="B522" t="s">
        <v>285</v>
      </c>
      <c r="C522" t="s">
        <v>221</v>
      </c>
      <c r="D522" t="s">
        <v>203</v>
      </c>
      <c r="E522" t="s">
        <v>204</v>
      </c>
      <c r="F522" s="19">
        <v>7678233</v>
      </c>
    </row>
    <row r="523" spans="2:6" ht="12.75">
      <c r="B523" t="s">
        <v>286</v>
      </c>
      <c r="C523" t="s">
        <v>221</v>
      </c>
      <c r="D523" t="s">
        <v>203</v>
      </c>
      <c r="E523" t="s">
        <v>205</v>
      </c>
      <c r="F523" s="19">
        <v>49503136</v>
      </c>
    </row>
    <row r="524" spans="2:6" ht="12.75">
      <c r="B524" t="s">
        <v>286</v>
      </c>
      <c r="C524" t="s">
        <v>221</v>
      </c>
      <c r="D524" t="s">
        <v>203</v>
      </c>
      <c r="E524" t="s">
        <v>206</v>
      </c>
      <c r="F524" s="19">
        <v>59115792</v>
      </c>
    </row>
    <row r="525" spans="2:6" ht="12.75">
      <c r="B525" t="s">
        <v>287</v>
      </c>
      <c r="C525" t="s">
        <v>221</v>
      </c>
      <c r="D525" t="s">
        <v>203</v>
      </c>
      <c r="E525" t="s">
        <v>205</v>
      </c>
      <c r="F525" s="19">
        <v>2024656</v>
      </c>
    </row>
    <row r="526" spans="2:6" ht="12.75">
      <c r="B526" t="s">
        <v>287</v>
      </c>
      <c r="C526" t="s">
        <v>221</v>
      </c>
      <c r="D526" t="s">
        <v>203</v>
      </c>
      <c r="E526" t="s">
        <v>206</v>
      </c>
      <c r="F526" s="19">
        <v>2131337</v>
      </c>
    </row>
    <row r="527" ht="12.75">
      <c r="F527" s="20">
        <f>SUM(F521:F526)/3000000</f>
        <v>51.676453</v>
      </c>
    </row>
    <row r="528" ht="12.75">
      <c r="F528" s="20"/>
    </row>
    <row r="529" spans="2:6" ht="12.75">
      <c r="B529" t="s">
        <v>37</v>
      </c>
      <c r="C529" t="s">
        <v>200</v>
      </c>
      <c r="D529" t="s">
        <v>201</v>
      </c>
      <c r="E529" t="s">
        <v>202</v>
      </c>
      <c r="F529" s="20" t="s">
        <v>38</v>
      </c>
    </row>
    <row r="530" spans="2:6" ht="12.75">
      <c r="B530" t="s">
        <v>284</v>
      </c>
      <c r="C530" t="s">
        <v>238</v>
      </c>
      <c r="D530" t="s">
        <v>239</v>
      </c>
      <c r="E530" t="s">
        <v>204</v>
      </c>
      <c r="F530" s="19">
        <v>14258818</v>
      </c>
    </row>
    <row r="531" spans="2:6" ht="12.75">
      <c r="B531" t="s">
        <v>285</v>
      </c>
      <c r="C531" t="s">
        <v>238</v>
      </c>
      <c r="D531" t="s">
        <v>239</v>
      </c>
      <c r="E531" t="s">
        <v>204</v>
      </c>
      <c r="F531" s="19">
        <v>2685008</v>
      </c>
    </row>
    <row r="532" spans="2:6" ht="12.75">
      <c r="B532" t="s">
        <v>286</v>
      </c>
      <c r="C532" t="s">
        <v>238</v>
      </c>
      <c r="D532" t="s">
        <v>239</v>
      </c>
      <c r="E532" t="s">
        <v>205</v>
      </c>
      <c r="F532" s="19">
        <v>19569445</v>
      </c>
    </row>
    <row r="533" spans="2:6" ht="12.75">
      <c r="B533" t="s">
        <v>286</v>
      </c>
      <c r="C533" t="s">
        <v>238</v>
      </c>
      <c r="D533" t="s">
        <v>239</v>
      </c>
      <c r="E533" t="s">
        <v>206</v>
      </c>
      <c r="F533" s="19">
        <v>22310140</v>
      </c>
    </row>
    <row r="534" spans="2:6" ht="12.75">
      <c r="B534" t="s">
        <v>287</v>
      </c>
      <c r="C534" t="s">
        <v>238</v>
      </c>
      <c r="D534" t="s">
        <v>239</v>
      </c>
      <c r="E534" t="s">
        <v>205</v>
      </c>
      <c r="F534" s="19">
        <v>385099</v>
      </c>
    </row>
    <row r="535" spans="2:6" ht="12.75">
      <c r="B535" t="s">
        <v>287</v>
      </c>
      <c r="C535" t="s">
        <v>238</v>
      </c>
      <c r="D535" t="s">
        <v>239</v>
      </c>
      <c r="E535" t="s">
        <v>206</v>
      </c>
      <c r="F535" s="19">
        <v>331198</v>
      </c>
    </row>
    <row r="536" ht="12.75">
      <c r="F536" s="20">
        <f>SUM(F530:F535)/3000000</f>
        <v>19.846569333333335</v>
      </c>
    </row>
    <row r="537" ht="12.75">
      <c r="F537" s="20"/>
    </row>
    <row r="538" spans="2:6" ht="12.75">
      <c r="B538" t="s">
        <v>37</v>
      </c>
      <c r="C538" t="s">
        <v>200</v>
      </c>
      <c r="D538" t="s">
        <v>201</v>
      </c>
      <c r="E538" t="s">
        <v>202</v>
      </c>
      <c r="F538" s="20" t="s">
        <v>38</v>
      </c>
    </row>
    <row r="539" spans="2:6" ht="12.75">
      <c r="B539" t="s">
        <v>290</v>
      </c>
      <c r="C539" t="s">
        <v>221</v>
      </c>
      <c r="D539" t="s">
        <v>203</v>
      </c>
      <c r="E539" t="s">
        <v>204</v>
      </c>
      <c r="F539" s="19">
        <v>73010130</v>
      </c>
    </row>
    <row r="540" spans="2:6" ht="12.75">
      <c r="B540" t="s">
        <v>290</v>
      </c>
      <c r="C540" t="s">
        <v>221</v>
      </c>
      <c r="D540" t="s">
        <v>203</v>
      </c>
      <c r="E540" t="s">
        <v>205</v>
      </c>
      <c r="F540" s="19">
        <v>94323605</v>
      </c>
    </row>
    <row r="541" spans="2:6" ht="12.75">
      <c r="B541" t="s">
        <v>290</v>
      </c>
      <c r="C541" t="s">
        <v>221</v>
      </c>
      <c r="D541" t="s">
        <v>203</v>
      </c>
      <c r="E541" t="s">
        <v>206</v>
      </c>
      <c r="F541" s="19">
        <v>126243482</v>
      </c>
    </row>
    <row r="542" ht="12.75">
      <c r="F542" s="20">
        <f>AVERAGE(F539:F541)/1000000</f>
        <v>97.85907233333333</v>
      </c>
    </row>
    <row r="543" ht="12.75">
      <c r="F543" s="20"/>
    </row>
    <row r="544" spans="2:6" ht="12.75">
      <c r="B544" t="s">
        <v>37</v>
      </c>
      <c r="C544" t="s">
        <v>200</v>
      </c>
      <c r="D544" t="s">
        <v>201</v>
      </c>
      <c r="E544" t="s">
        <v>202</v>
      </c>
      <c r="F544" s="20" t="s">
        <v>38</v>
      </c>
    </row>
    <row r="545" spans="2:6" ht="12.75">
      <c r="B545" t="s">
        <v>290</v>
      </c>
      <c r="C545" t="s">
        <v>238</v>
      </c>
      <c r="D545" t="s">
        <v>239</v>
      </c>
      <c r="E545" t="s">
        <v>204</v>
      </c>
      <c r="F545" s="19">
        <v>29124622</v>
      </c>
    </row>
    <row r="546" spans="2:6" ht="12.75">
      <c r="B546" t="s">
        <v>290</v>
      </c>
      <c r="C546" t="s">
        <v>238</v>
      </c>
      <c r="D546" t="s">
        <v>239</v>
      </c>
      <c r="E546" t="s">
        <v>205</v>
      </c>
      <c r="F546" s="19">
        <v>33524628</v>
      </c>
    </row>
    <row r="547" spans="2:6" ht="12.75">
      <c r="B547" t="s">
        <v>290</v>
      </c>
      <c r="C547" t="s">
        <v>238</v>
      </c>
      <c r="D547" t="s">
        <v>239</v>
      </c>
      <c r="E547" t="s">
        <v>206</v>
      </c>
      <c r="F547" s="19">
        <v>40021214</v>
      </c>
    </row>
    <row r="548" ht="12.75">
      <c r="F548" s="20">
        <f>AVERAGE(F545:F547)/1000000</f>
        <v>34.223488</v>
      </c>
    </row>
    <row r="549" ht="12.75">
      <c r="F549" s="20"/>
    </row>
    <row r="550" spans="2:6" ht="12.75">
      <c r="B550" t="s">
        <v>37</v>
      </c>
      <c r="C550" t="s">
        <v>200</v>
      </c>
      <c r="D550" t="s">
        <v>201</v>
      </c>
      <c r="E550" t="s">
        <v>202</v>
      </c>
      <c r="F550" s="20" t="s">
        <v>38</v>
      </c>
    </row>
    <row r="551" spans="2:6" ht="12.75">
      <c r="B551" t="s">
        <v>291</v>
      </c>
      <c r="C551" t="s">
        <v>221</v>
      </c>
      <c r="D551" t="s">
        <v>203</v>
      </c>
      <c r="E551" t="s">
        <v>204</v>
      </c>
      <c r="F551" s="19">
        <v>7910527</v>
      </c>
    </row>
    <row r="552" spans="2:6" ht="12.75">
      <c r="B552" t="s">
        <v>291</v>
      </c>
      <c r="C552" t="s">
        <v>221</v>
      </c>
      <c r="D552" t="s">
        <v>203</v>
      </c>
      <c r="E552" t="s">
        <v>205</v>
      </c>
      <c r="F552" s="19">
        <v>4006714</v>
      </c>
    </row>
    <row r="553" spans="2:6" ht="12.75">
      <c r="B553" t="s">
        <v>291</v>
      </c>
      <c r="C553" t="s">
        <v>221</v>
      </c>
      <c r="D553" t="s">
        <v>203</v>
      </c>
      <c r="E553" t="s">
        <v>206</v>
      </c>
      <c r="F553" s="19">
        <v>4393581</v>
      </c>
    </row>
    <row r="554" spans="2:6" ht="12.75">
      <c r="B554" t="s">
        <v>292</v>
      </c>
      <c r="C554" t="s">
        <v>221</v>
      </c>
      <c r="D554" t="s">
        <v>203</v>
      </c>
      <c r="E554" t="s">
        <v>204</v>
      </c>
      <c r="F554" s="19">
        <v>153738358</v>
      </c>
    </row>
    <row r="555" spans="2:6" ht="12.75">
      <c r="B555" t="s">
        <v>292</v>
      </c>
      <c r="C555" t="s">
        <v>221</v>
      </c>
      <c r="D555" t="s">
        <v>203</v>
      </c>
      <c r="E555" t="s">
        <v>205</v>
      </c>
      <c r="F555" s="19">
        <v>152299787</v>
      </c>
    </row>
    <row r="556" spans="2:6" ht="12.75">
      <c r="B556" t="s">
        <v>292</v>
      </c>
      <c r="C556" t="s">
        <v>221</v>
      </c>
      <c r="D556" t="s">
        <v>203</v>
      </c>
      <c r="E556" t="s">
        <v>206</v>
      </c>
      <c r="F556" s="19">
        <v>225586976</v>
      </c>
    </row>
    <row r="557" ht="12.75">
      <c r="F557" s="20">
        <f>SUM(F551:F556)/3000000</f>
        <v>182.64531433333335</v>
      </c>
    </row>
    <row r="558" ht="12.75">
      <c r="F558" s="20"/>
    </row>
    <row r="559" spans="2:6" ht="12.75">
      <c r="B559" t="s">
        <v>37</v>
      </c>
      <c r="C559" t="s">
        <v>200</v>
      </c>
      <c r="D559" t="s">
        <v>201</v>
      </c>
      <c r="E559" t="s">
        <v>202</v>
      </c>
      <c r="F559" s="20" t="s">
        <v>38</v>
      </c>
    </row>
    <row r="560" spans="2:6" ht="12.75">
      <c r="B560" t="s">
        <v>291</v>
      </c>
      <c r="C560" t="s">
        <v>238</v>
      </c>
      <c r="D560" t="s">
        <v>239</v>
      </c>
      <c r="E560" t="s">
        <v>204</v>
      </c>
      <c r="F560" s="19">
        <v>3981100</v>
      </c>
    </row>
    <row r="561" spans="2:6" ht="12.75">
      <c r="B561" t="s">
        <v>291</v>
      </c>
      <c r="C561" t="s">
        <v>238</v>
      </c>
      <c r="D561" t="s">
        <v>239</v>
      </c>
      <c r="E561" t="s">
        <v>205</v>
      </c>
      <c r="F561" s="19">
        <v>2734057</v>
      </c>
    </row>
    <row r="562" spans="2:6" ht="12.75">
      <c r="B562" t="s">
        <v>291</v>
      </c>
      <c r="C562" t="s">
        <v>238</v>
      </c>
      <c r="D562" t="s">
        <v>239</v>
      </c>
      <c r="E562" t="s">
        <v>206</v>
      </c>
      <c r="F562" s="19">
        <v>2979065</v>
      </c>
    </row>
    <row r="563" spans="2:6" ht="12.75">
      <c r="B563" t="s">
        <v>292</v>
      </c>
      <c r="C563" t="s">
        <v>238</v>
      </c>
      <c r="D563" t="s">
        <v>239</v>
      </c>
      <c r="E563" t="s">
        <v>204</v>
      </c>
      <c r="F563" s="19">
        <v>65904663</v>
      </c>
    </row>
    <row r="564" spans="2:6" ht="12.75">
      <c r="B564" t="s">
        <v>292</v>
      </c>
      <c r="C564" t="s">
        <v>238</v>
      </c>
      <c r="D564" t="s">
        <v>239</v>
      </c>
      <c r="E564" t="s">
        <v>205</v>
      </c>
      <c r="F564" s="19">
        <v>67098594</v>
      </c>
    </row>
    <row r="565" spans="2:6" ht="12.75">
      <c r="B565" t="s">
        <v>292</v>
      </c>
      <c r="C565" t="s">
        <v>238</v>
      </c>
      <c r="D565" t="s">
        <v>239</v>
      </c>
      <c r="E565" t="s">
        <v>206</v>
      </c>
      <c r="F565" s="19">
        <v>92465717</v>
      </c>
    </row>
    <row r="566" ht="12.75">
      <c r="F566" s="20">
        <f>SUM(F560:F565)/3000000</f>
        <v>78.387732</v>
      </c>
    </row>
    <row r="567" ht="12.75">
      <c r="F567" s="20"/>
    </row>
    <row r="568" spans="2:6" ht="12.75">
      <c r="B568" t="s">
        <v>37</v>
      </c>
      <c r="C568" t="s">
        <v>200</v>
      </c>
      <c r="D568" t="s">
        <v>201</v>
      </c>
      <c r="E568" t="s">
        <v>202</v>
      </c>
      <c r="F568" s="20" t="s">
        <v>38</v>
      </c>
    </row>
    <row r="569" spans="2:6" ht="12.75">
      <c r="B569" t="s">
        <v>293</v>
      </c>
      <c r="C569" t="s">
        <v>221</v>
      </c>
      <c r="D569" t="s">
        <v>203</v>
      </c>
      <c r="E569" t="s">
        <v>204</v>
      </c>
      <c r="F569" s="19">
        <v>172883923</v>
      </c>
    </row>
    <row r="570" spans="2:6" ht="12.75">
      <c r="B570" t="s">
        <v>293</v>
      </c>
      <c r="C570" t="s">
        <v>221</v>
      </c>
      <c r="D570" t="s">
        <v>203</v>
      </c>
      <c r="E570" t="s">
        <v>205</v>
      </c>
      <c r="F570" s="19">
        <v>150849539</v>
      </c>
    </row>
    <row r="571" spans="2:6" ht="12.75">
      <c r="B571" t="s">
        <v>293</v>
      </c>
      <c r="C571" t="s">
        <v>221</v>
      </c>
      <c r="D571" t="s">
        <v>203</v>
      </c>
      <c r="E571" t="s">
        <v>206</v>
      </c>
      <c r="F571" s="19">
        <v>158529304</v>
      </c>
    </row>
    <row r="572" spans="2:6" ht="12.75">
      <c r="B572" t="s">
        <v>294</v>
      </c>
      <c r="C572" t="s">
        <v>221</v>
      </c>
      <c r="D572" t="s">
        <v>203</v>
      </c>
      <c r="E572" t="s">
        <v>204</v>
      </c>
      <c r="F572" s="19">
        <v>42213163</v>
      </c>
    </row>
    <row r="573" spans="2:6" ht="12.75">
      <c r="B573" t="s">
        <v>294</v>
      </c>
      <c r="C573" t="s">
        <v>221</v>
      </c>
      <c r="D573" t="s">
        <v>203</v>
      </c>
      <c r="E573" t="s">
        <v>205</v>
      </c>
      <c r="F573" s="19">
        <v>44586582</v>
      </c>
    </row>
    <row r="574" spans="2:6" ht="12.75">
      <c r="B574" t="s">
        <v>294</v>
      </c>
      <c r="C574" t="s">
        <v>221</v>
      </c>
      <c r="D574" t="s">
        <v>203</v>
      </c>
      <c r="E574" t="s">
        <v>206</v>
      </c>
      <c r="F574" s="19">
        <v>52470484</v>
      </c>
    </row>
    <row r="575" spans="2:6" ht="12.75">
      <c r="B575" t="s">
        <v>295</v>
      </c>
      <c r="C575" t="s">
        <v>221</v>
      </c>
      <c r="D575" t="s">
        <v>203</v>
      </c>
      <c r="E575" t="s">
        <v>204</v>
      </c>
      <c r="F575" s="19">
        <v>13006229</v>
      </c>
    </row>
    <row r="576" spans="2:6" ht="12.75">
      <c r="B576" t="s">
        <v>295</v>
      </c>
      <c r="C576" t="s">
        <v>221</v>
      </c>
      <c r="D576" t="s">
        <v>203</v>
      </c>
      <c r="E576" t="s">
        <v>205</v>
      </c>
      <c r="F576" s="19">
        <v>12026294</v>
      </c>
    </row>
    <row r="577" spans="2:6" ht="12.75">
      <c r="B577" t="s">
        <v>295</v>
      </c>
      <c r="C577" t="s">
        <v>221</v>
      </c>
      <c r="D577" t="s">
        <v>203</v>
      </c>
      <c r="E577" t="s">
        <v>206</v>
      </c>
      <c r="F577" s="19">
        <v>12154673</v>
      </c>
    </row>
    <row r="578" ht="12.75">
      <c r="F578" s="20">
        <f>SUM(F569:F577)/3000000</f>
        <v>219.573397</v>
      </c>
    </row>
    <row r="579" ht="12.75">
      <c r="F579" s="20"/>
    </row>
    <row r="580" spans="2:6" ht="12.75">
      <c r="B580" t="s">
        <v>37</v>
      </c>
      <c r="C580" t="s">
        <v>200</v>
      </c>
      <c r="D580" t="s">
        <v>201</v>
      </c>
      <c r="E580" t="s">
        <v>202</v>
      </c>
      <c r="F580" s="20" t="s">
        <v>38</v>
      </c>
    </row>
    <row r="581" spans="2:6" ht="12.75">
      <c r="B581" t="s">
        <v>293</v>
      </c>
      <c r="C581" t="s">
        <v>238</v>
      </c>
      <c r="D581" t="s">
        <v>296</v>
      </c>
      <c r="E581" t="s">
        <v>204</v>
      </c>
      <c r="F581" s="19">
        <v>287241575</v>
      </c>
    </row>
    <row r="582" spans="2:6" ht="12.75">
      <c r="B582" t="s">
        <v>293</v>
      </c>
      <c r="C582" t="s">
        <v>238</v>
      </c>
      <c r="D582" t="s">
        <v>296</v>
      </c>
      <c r="E582" t="s">
        <v>205</v>
      </c>
      <c r="F582" s="19">
        <v>246843320</v>
      </c>
    </row>
    <row r="583" spans="2:6" ht="12.75">
      <c r="B583" t="s">
        <v>293</v>
      </c>
      <c r="C583" t="s">
        <v>238</v>
      </c>
      <c r="D583" t="s">
        <v>296</v>
      </c>
      <c r="E583" t="s">
        <v>206</v>
      </c>
      <c r="F583" s="19">
        <v>232326366</v>
      </c>
    </row>
    <row r="584" spans="2:6" ht="12.75">
      <c r="B584" t="s">
        <v>294</v>
      </c>
      <c r="C584" t="s">
        <v>238</v>
      </c>
      <c r="D584" t="s">
        <v>296</v>
      </c>
      <c r="E584" t="s">
        <v>204</v>
      </c>
      <c r="F584" s="19">
        <v>84733750</v>
      </c>
    </row>
    <row r="585" spans="2:6" ht="12.75">
      <c r="B585" t="s">
        <v>294</v>
      </c>
      <c r="C585" t="s">
        <v>238</v>
      </c>
      <c r="D585" t="s">
        <v>296</v>
      </c>
      <c r="E585" t="s">
        <v>205</v>
      </c>
      <c r="F585" s="19">
        <v>89637570</v>
      </c>
    </row>
    <row r="586" spans="2:6" ht="12.75">
      <c r="B586" t="s">
        <v>294</v>
      </c>
      <c r="C586" t="s">
        <v>238</v>
      </c>
      <c r="D586" t="s">
        <v>296</v>
      </c>
      <c r="E586" t="s">
        <v>206</v>
      </c>
      <c r="F586" s="19">
        <v>96553613</v>
      </c>
    </row>
    <row r="587" spans="2:6" ht="12.75">
      <c r="B587" t="s">
        <v>295</v>
      </c>
      <c r="C587" t="s">
        <v>238</v>
      </c>
      <c r="D587" t="s">
        <v>296</v>
      </c>
      <c r="E587" t="s">
        <v>204</v>
      </c>
      <c r="F587" s="19">
        <v>63486066</v>
      </c>
    </row>
    <row r="588" spans="2:6" ht="12.75">
      <c r="B588" t="s">
        <v>295</v>
      </c>
      <c r="C588" t="s">
        <v>238</v>
      </c>
      <c r="D588" t="s">
        <v>296</v>
      </c>
      <c r="E588" t="s">
        <v>205</v>
      </c>
      <c r="F588" s="19">
        <v>56161510</v>
      </c>
    </row>
    <row r="589" spans="2:6" ht="12.75">
      <c r="B589" t="s">
        <v>295</v>
      </c>
      <c r="C589" t="s">
        <v>238</v>
      </c>
      <c r="D589" t="s">
        <v>296</v>
      </c>
      <c r="E589" t="s">
        <v>206</v>
      </c>
      <c r="F589" s="19">
        <v>57262584</v>
      </c>
    </row>
    <row r="590" ht="12.75">
      <c r="F590" s="20">
        <f>SUM(F581:F589)/3000000</f>
        <v>404.74878466666667</v>
      </c>
    </row>
    <row r="591" ht="12.75">
      <c r="F591" s="20"/>
    </row>
    <row r="592" spans="2:6" ht="12.75">
      <c r="B592" t="s">
        <v>37</v>
      </c>
      <c r="C592" t="s">
        <v>200</v>
      </c>
      <c r="D592" t="s">
        <v>201</v>
      </c>
      <c r="E592" t="s">
        <v>202</v>
      </c>
      <c r="F592" s="20" t="s">
        <v>38</v>
      </c>
    </row>
    <row r="593" spans="2:6" ht="12.75">
      <c r="B593" t="s">
        <v>297</v>
      </c>
      <c r="C593" t="s">
        <v>221</v>
      </c>
      <c r="D593" t="s">
        <v>203</v>
      </c>
      <c r="E593" t="s">
        <v>204</v>
      </c>
      <c r="F593" s="19">
        <v>116193427</v>
      </c>
    </row>
    <row r="594" spans="2:6" ht="12.75">
      <c r="B594" t="s">
        <v>298</v>
      </c>
      <c r="C594" t="s">
        <v>221</v>
      </c>
      <c r="D594" t="s">
        <v>203</v>
      </c>
      <c r="E594" t="s">
        <v>205</v>
      </c>
      <c r="F594" s="19">
        <v>84522917</v>
      </c>
    </row>
    <row r="595" spans="2:6" ht="12.75">
      <c r="B595" t="s">
        <v>298</v>
      </c>
      <c r="C595" t="s">
        <v>221</v>
      </c>
      <c r="D595" t="s">
        <v>203</v>
      </c>
      <c r="E595" t="s">
        <v>206</v>
      </c>
      <c r="F595" s="19">
        <v>143747077</v>
      </c>
    </row>
    <row r="596" spans="2:6" ht="12.75">
      <c r="B596" t="s">
        <v>299</v>
      </c>
      <c r="C596" t="s">
        <v>221</v>
      </c>
      <c r="D596" t="s">
        <v>203</v>
      </c>
      <c r="E596" t="s">
        <v>205</v>
      </c>
      <c r="F596" s="19">
        <v>6627925</v>
      </c>
    </row>
    <row r="597" spans="2:6" ht="12.75">
      <c r="B597" t="s">
        <v>299</v>
      </c>
      <c r="C597" t="s">
        <v>221</v>
      </c>
      <c r="D597" t="s">
        <v>203</v>
      </c>
      <c r="E597" t="s">
        <v>206</v>
      </c>
      <c r="F597" s="19">
        <v>31821</v>
      </c>
    </row>
    <row r="598" ht="12.75">
      <c r="F598" s="20">
        <f>SUM(F593:F597)/3000000</f>
        <v>117.04105566666667</v>
      </c>
    </row>
    <row r="599" ht="12.75">
      <c r="F599" s="20"/>
    </row>
    <row r="600" spans="2:6" ht="12.75">
      <c r="B600" t="s">
        <v>37</v>
      </c>
      <c r="C600" t="s">
        <v>200</v>
      </c>
      <c r="D600" t="s">
        <v>201</v>
      </c>
      <c r="E600" t="s">
        <v>202</v>
      </c>
      <c r="F600" s="20" t="s">
        <v>38</v>
      </c>
    </row>
    <row r="601" spans="2:6" ht="12.75">
      <c r="B601" t="s">
        <v>297</v>
      </c>
      <c r="C601" t="s">
        <v>238</v>
      </c>
      <c r="D601" t="s">
        <v>239</v>
      </c>
      <c r="E601" t="s">
        <v>204</v>
      </c>
      <c r="F601" s="19">
        <v>982627670</v>
      </c>
    </row>
    <row r="602" spans="2:6" ht="12.75">
      <c r="B602" t="s">
        <v>298</v>
      </c>
      <c r="C602" t="s">
        <v>238</v>
      </c>
      <c r="D602" t="s">
        <v>239</v>
      </c>
      <c r="E602" t="s">
        <v>205</v>
      </c>
      <c r="F602" s="19">
        <v>706962238</v>
      </c>
    </row>
    <row r="603" spans="2:6" ht="12.75">
      <c r="B603" t="s">
        <v>298</v>
      </c>
      <c r="C603" t="s">
        <v>238</v>
      </c>
      <c r="D603" t="s">
        <v>239</v>
      </c>
      <c r="E603" t="s">
        <v>206</v>
      </c>
      <c r="F603" s="19">
        <v>1074577940</v>
      </c>
    </row>
    <row r="604" spans="2:6" ht="12.75">
      <c r="B604" t="s">
        <v>299</v>
      </c>
      <c r="C604" t="s">
        <v>238</v>
      </c>
      <c r="D604" t="s">
        <v>239</v>
      </c>
      <c r="E604" t="s">
        <v>205</v>
      </c>
      <c r="F604" s="19">
        <v>49422614</v>
      </c>
    </row>
    <row r="605" spans="2:6" ht="12.75">
      <c r="B605" t="s">
        <v>299</v>
      </c>
      <c r="C605" t="s">
        <v>238</v>
      </c>
      <c r="D605" t="s">
        <v>239</v>
      </c>
      <c r="E605" t="s">
        <v>206</v>
      </c>
      <c r="F605" s="19">
        <v>182989</v>
      </c>
    </row>
    <row r="606" ht="12.75">
      <c r="F606" s="20">
        <f>SUM(F601:F605)/3000000</f>
        <v>937.9244836666667</v>
      </c>
    </row>
    <row r="607" ht="12.75">
      <c r="F607" s="20"/>
    </row>
    <row r="608" spans="2:6" ht="12.75">
      <c r="B608" t="s">
        <v>37</v>
      </c>
      <c r="C608" t="s">
        <v>200</v>
      </c>
      <c r="D608" t="s">
        <v>201</v>
      </c>
      <c r="E608" t="s">
        <v>202</v>
      </c>
      <c r="F608" s="20" t="s">
        <v>38</v>
      </c>
    </row>
    <row r="609" spans="2:6" ht="12.75">
      <c r="B609" t="s">
        <v>282</v>
      </c>
      <c r="C609" t="s">
        <v>221</v>
      </c>
      <c r="D609" t="s">
        <v>203</v>
      </c>
      <c r="E609" t="s">
        <v>218</v>
      </c>
      <c r="F609" s="19">
        <v>112001</v>
      </c>
    </row>
    <row r="610" spans="2:6" ht="12.75">
      <c r="B610" t="s">
        <v>283</v>
      </c>
      <c r="C610" t="s">
        <v>221</v>
      </c>
      <c r="D610" t="s">
        <v>203</v>
      </c>
      <c r="E610" t="s">
        <v>216</v>
      </c>
      <c r="F610" s="19">
        <v>1551284</v>
      </c>
    </row>
    <row r="611" spans="2:6" ht="12.75">
      <c r="B611" t="s">
        <v>283</v>
      </c>
      <c r="C611" t="s">
        <v>221</v>
      </c>
      <c r="D611" t="s">
        <v>203</v>
      </c>
      <c r="E611" t="s">
        <v>217</v>
      </c>
      <c r="F611" s="19">
        <v>2759847</v>
      </c>
    </row>
    <row r="612" spans="2:6" ht="12.75">
      <c r="B612" t="s">
        <v>283</v>
      </c>
      <c r="C612" t="s">
        <v>221</v>
      </c>
      <c r="D612" t="s">
        <v>203</v>
      </c>
      <c r="E612" t="s">
        <v>218</v>
      </c>
      <c r="F612" s="19">
        <v>7365043</v>
      </c>
    </row>
    <row r="613" ht="12.75">
      <c r="F613" s="20">
        <f>SUM(F609:F612)/3000000</f>
        <v>3.9293916666666666</v>
      </c>
    </row>
    <row r="614" spans="2:7" ht="12.75">
      <c r="B614" t="s">
        <v>214</v>
      </c>
      <c r="C614" t="s">
        <v>37</v>
      </c>
      <c r="D614" t="s">
        <v>200</v>
      </c>
      <c r="E614" t="s">
        <v>201</v>
      </c>
      <c r="F614" s="20" t="s">
        <v>202</v>
      </c>
      <c r="G614" t="s">
        <v>38</v>
      </c>
    </row>
    <row r="615" spans="2:7" ht="12.75">
      <c r="B615" t="s">
        <v>215</v>
      </c>
      <c r="C615" t="s">
        <v>39</v>
      </c>
      <c r="D615" t="s">
        <v>209</v>
      </c>
      <c r="E615" t="s">
        <v>203</v>
      </c>
      <c r="F615" s="20" t="s">
        <v>206</v>
      </c>
      <c r="G615" s="15">
        <v>10285851193</v>
      </c>
    </row>
    <row r="616" spans="2:7" ht="12.75">
      <c r="B616" t="s">
        <v>215</v>
      </c>
      <c r="C616" t="s">
        <v>39</v>
      </c>
      <c r="D616" t="s">
        <v>209</v>
      </c>
      <c r="E616" t="s">
        <v>203</v>
      </c>
      <c r="F616" s="20" t="s">
        <v>327</v>
      </c>
      <c r="G616" s="15">
        <v>11452858185</v>
      </c>
    </row>
    <row r="617" spans="2:8" ht="12.75">
      <c r="B617" t="s">
        <v>215</v>
      </c>
      <c r="C617" t="s">
        <v>39</v>
      </c>
      <c r="D617" t="s">
        <v>209</v>
      </c>
      <c r="E617" t="s">
        <v>203</v>
      </c>
      <c r="F617" s="20" t="s">
        <v>328</v>
      </c>
      <c r="G617" s="15">
        <v>12270448053</v>
      </c>
      <c r="H617">
        <f>AVERAGE(G615:G617)/1000000</f>
        <v>11336.385810333333</v>
      </c>
    </row>
    <row r="618" ht="12.75">
      <c r="F618" s="20"/>
    </row>
    <row r="619" spans="2:7" ht="12.75">
      <c r="B619" t="s">
        <v>214</v>
      </c>
      <c r="C619" t="s">
        <v>37</v>
      </c>
      <c r="D619" t="s">
        <v>200</v>
      </c>
      <c r="E619" t="s">
        <v>201</v>
      </c>
      <c r="F619" s="20" t="s">
        <v>202</v>
      </c>
      <c r="G619" t="s">
        <v>38</v>
      </c>
    </row>
    <row r="620" spans="2:7" ht="12.75">
      <c r="B620" t="s">
        <v>215</v>
      </c>
      <c r="C620" t="s">
        <v>40</v>
      </c>
      <c r="D620" t="s">
        <v>209</v>
      </c>
      <c r="E620" t="s">
        <v>203</v>
      </c>
      <c r="F620" s="20" t="s">
        <v>206</v>
      </c>
      <c r="G620" s="15">
        <v>3143787093</v>
      </c>
    </row>
    <row r="621" spans="2:7" ht="12.75">
      <c r="B621" t="s">
        <v>215</v>
      </c>
      <c r="C621" t="s">
        <v>40</v>
      </c>
      <c r="D621" t="s">
        <v>209</v>
      </c>
      <c r="E621" t="s">
        <v>203</v>
      </c>
      <c r="F621" s="20" t="s">
        <v>327</v>
      </c>
      <c r="G621" s="15">
        <v>3582688926</v>
      </c>
    </row>
    <row r="622" spans="2:8" ht="12.75">
      <c r="B622" t="s">
        <v>215</v>
      </c>
      <c r="C622" t="s">
        <v>40</v>
      </c>
      <c r="D622" t="s">
        <v>209</v>
      </c>
      <c r="E622" t="s">
        <v>203</v>
      </c>
      <c r="F622" s="20" t="s">
        <v>328</v>
      </c>
      <c r="G622" s="15">
        <v>4227431871</v>
      </c>
      <c r="H622">
        <f>AVERAGE(G620:G622)/1000000</f>
        <v>3651.30263</v>
      </c>
    </row>
    <row r="623" ht="12.75">
      <c r="F623" s="20"/>
    </row>
    <row r="624" spans="2:7" ht="12.75">
      <c r="B624" t="s">
        <v>214</v>
      </c>
      <c r="C624" t="s">
        <v>37</v>
      </c>
      <c r="D624" t="s">
        <v>200</v>
      </c>
      <c r="E624" t="s">
        <v>201</v>
      </c>
      <c r="F624" s="20" t="s">
        <v>202</v>
      </c>
      <c r="G624" t="s">
        <v>38</v>
      </c>
    </row>
    <row r="625" spans="2:7" ht="12.75">
      <c r="B625" t="s">
        <v>215</v>
      </c>
      <c r="C625" t="s">
        <v>48</v>
      </c>
      <c r="D625" t="s">
        <v>209</v>
      </c>
      <c r="E625" t="s">
        <v>203</v>
      </c>
      <c r="F625" s="20" t="s">
        <v>206</v>
      </c>
      <c r="G625" s="15">
        <v>850081812</v>
      </c>
    </row>
    <row r="626" spans="2:7" ht="12.75">
      <c r="B626" t="s">
        <v>215</v>
      </c>
      <c r="C626" t="s">
        <v>48</v>
      </c>
      <c r="D626" t="s">
        <v>209</v>
      </c>
      <c r="E626" t="s">
        <v>203</v>
      </c>
      <c r="F626" s="20" t="s">
        <v>327</v>
      </c>
      <c r="G626" s="15">
        <v>1182859153</v>
      </c>
    </row>
    <row r="627" spans="2:8" ht="12.75">
      <c r="B627" t="s">
        <v>215</v>
      </c>
      <c r="C627" t="s">
        <v>48</v>
      </c>
      <c r="D627" t="s">
        <v>209</v>
      </c>
      <c r="E627" t="s">
        <v>203</v>
      </c>
      <c r="F627" s="20" t="s">
        <v>328</v>
      </c>
      <c r="G627" s="15">
        <v>1248898708</v>
      </c>
      <c r="H627">
        <f>AVERAGE(G625:G627)/1000000</f>
        <v>1093.9465576666666</v>
      </c>
    </row>
    <row r="628" spans="2:7" ht="12.75">
      <c r="B628" t="s">
        <v>215</v>
      </c>
      <c r="C628" t="s">
        <v>48</v>
      </c>
      <c r="D628" t="s">
        <v>213</v>
      </c>
      <c r="E628" t="s">
        <v>207</v>
      </c>
      <c r="F628" s="20" t="s">
        <v>206</v>
      </c>
      <c r="G628" s="15">
        <v>255682.23</v>
      </c>
    </row>
    <row r="629" spans="2:7" ht="12.75">
      <c r="B629" t="s">
        <v>215</v>
      </c>
      <c r="C629" t="s">
        <v>48</v>
      </c>
      <c r="D629" t="s">
        <v>213</v>
      </c>
      <c r="E629" t="s">
        <v>207</v>
      </c>
      <c r="F629" s="20" t="s">
        <v>327</v>
      </c>
      <c r="G629" s="15">
        <v>355224.76</v>
      </c>
    </row>
    <row r="630" spans="2:8" ht="12.75">
      <c r="B630" t="s">
        <v>215</v>
      </c>
      <c r="C630" t="s">
        <v>48</v>
      </c>
      <c r="D630" t="s">
        <v>213</v>
      </c>
      <c r="E630" t="s">
        <v>207</v>
      </c>
      <c r="F630" s="20" t="s">
        <v>328</v>
      </c>
      <c r="G630" s="15">
        <v>367379.39</v>
      </c>
      <c r="H630">
        <f>AVERAGE(G628:G630)/1000</f>
        <v>326.09546</v>
      </c>
    </row>
    <row r="631" ht="12.75">
      <c r="F631" s="20"/>
    </row>
    <row r="632" spans="2:7" ht="12.75">
      <c r="B632" t="s">
        <v>214</v>
      </c>
      <c r="C632" t="s">
        <v>37</v>
      </c>
      <c r="D632" t="s">
        <v>200</v>
      </c>
      <c r="E632" t="s">
        <v>201</v>
      </c>
      <c r="F632" s="20" t="s">
        <v>202</v>
      </c>
      <c r="G632" t="s">
        <v>38</v>
      </c>
    </row>
    <row r="633" spans="2:7" ht="12.75">
      <c r="B633" t="s">
        <v>215</v>
      </c>
      <c r="C633" t="s">
        <v>42</v>
      </c>
      <c r="D633" t="s">
        <v>209</v>
      </c>
      <c r="E633" t="s">
        <v>203</v>
      </c>
      <c r="F633" s="20" t="s">
        <v>206</v>
      </c>
      <c r="G633" s="15">
        <v>396109662</v>
      </c>
    </row>
    <row r="634" spans="2:7" ht="12.75">
      <c r="B634" t="s">
        <v>215</v>
      </c>
      <c r="C634" t="s">
        <v>42</v>
      </c>
      <c r="D634" t="s">
        <v>209</v>
      </c>
      <c r="E634" t="s">
        <v>203</v>
      </c>
      <c r="F634" s="20" t="s">
        <v>327</v>
      </c>
      <c r="G634" s="15">
        <v>54677</v>
      </c>
    </row>
    <row r="635" spans="2:8" ht="12.75">
      <c r="B635" t="s">
        <v>215</v>
      </c>
      <c r="C635" t="s">
        <v>42</v>
      </c>
      <c r="D635" t="s">
        <v>209</v>
      </c>
      <c r="E635" t="s">
        <v>203</v>
      </c>
      <c r="F635" s="20" t="s">
        <v>328</v>
      </c>
      <c r="G635" s="15">
        <v>523709513</v>
      </c>
      <c r="H635">
        <f>AVERAGE(G633:G635)/1000000</f>
        <v>306.62461733333333</v>
      </c>
    </row>
    <row r="636" spans="2:7" ht="12.75">
      <c r="B636" t="s">
        <v>215</v>
      </c>
      <c r="C636" t="s">
        <v>42</v>
      </c>
      <c r="D636" t="s">
        <v>213</v>
      </c>
      <c r="E636" t="s">
        <v>208</v>
      </c>
      <c r="F636" s="20" t="s">
        <v>206</v>
      </c>
      <c r="G636" s="15">
        <v>512353</v>
      </c>
    </row>
    <row r="637" spans="2:7" ht="12.75">
      <c r="B637" t="s">
        <v>215</v>
      </c>
      <c r="C637" t="s">
        <v>42</v>
      </c>
      <c r="D637" t="s">
        <v>213</v>
      </c>
      <c r="E637" t="s">
        <v>208</v>
      </c>
      <c r="F637" s="20" t="s">
        <v>327</v>
      </c>
      <c r="G637">
        <v>135</v>
      </c>
    </row>
    <row r="638" spans="2:8" ht="12.75">
      <c r="B638" t="s">
        <v>215</v>
      </c>
      <c r="C638" t="s">
        <v>42</v>
      </c>
      <c r="D638" t="s">
        <v>213</v>
      </c>
      <c r="E638" t="s">
        <v>208</v>
      </c>
      <c r="F638" s="20" t="s">
        <v>328</v>
      </c>
      <c r="G638" s="15">
        <v>559134</v>
      </c>
      <c r="H638">
        <f>AVERAGE(G636:G638)/1000</f>
        <v>357.20733333333334</v>
      </c>
    </row>
    <row r="639" ht="12.75">
      <c r="F639" s="20"/>
    </row>
    <row r="640" spans="2:7" ht="12.75">
      <c r="B640" t="s">
        <v>214</v>
      </c>
      <c r="C640" t="s">
        <v>37</v>
      </c>
      <c r="D640" t="s">
        <v>200</v>
      </c>
      <c r="E640" t="s">
        <v>201</v>
      </c>
      <c r="F640" s="20" t="s">
        <v>202</v>
      </c>
      <c r="G640" t="s">
        <v>38</v>
      </c>
    </row>
    <row r="641" spans="2:7" ht="12.75">
      <c r="B641" t="s">
        <v>215</v>
      </c>
      <c r="C641" t="s">
        <v>51</v>
      </c>
      <c r="D641" t="s">
        <v>209</v>
      </c>
      <c r="E641" t="s">
        <v>203</v>
      </c>
      <c r="F641" s="20" t="s">
        <v>206</v>
      </c>
      <c r="G641" s="15">
        <v>882574701</v>
      </c>
    </row>
    <row r="642" spans="2:7" ht="12.75">
      <c r="B642" t="s">
        <v>215</v>
      </c>
      <c r="C642" t="s">
        <v>51</v>
      </c>
      <c r="D642" t="s">
        <v>209</v>
      </c>
      <c r="E642" t="s">
        <v>203</v>
      </c>
      <c r="F642" s="20" t="s">
        <v>327</v>
      </c>
      <c r="G642" s="15">
        <v>1012617628</v>
      </c>
    </row>
    <row r="643" spans="2:8" ht="12.75">
      <c r="B643" t="s">
        <v>215</v>
      </c>
      <c r="C643" t="s">
        <v>51</v>
      </c>
      <c r="D643" t="s">
        <v>209</v>
      </c>
      <c r="E643" t="s">
        <v>203</v>
      </c>
      <c r="F643" s="20" t="s">
        <v>328</v>
      </c>
      <c r="G643" s="15">
        <v>940591520</v>
      </c>
      <c r="H643">
        <f>AVERAGE(G641:G643)/1000000</f>
        <v>945.261283</v>
      </c>
    </row>
    <row r="644" spans="2:7" ht="12.75">
      <c r="B644" t="s">
        <v>215</v>
      </c>
      <c r="C644" t="s">
        <v>51</v>
      </c>
      <c r="D644" t="s">
        <v>213</v>
      </c>
      <c r="E644" t="s">
        <v>207</v>
      </c>
      <c r="F644" s="20" t="s">
        <v>206</v>
      </c>
      <c r="G644" s="15">
        <v>422747.29</v>
      </c>
    </row>
    <row r="645" spans="2:7" ht="12.75">
      <c r="B645" t="s">
        <v>215</v>
      </c>
      <c r="C645" t="s">
        <v>51</v>
      </c>
      <c r="D645" t="s">
        <v>213</v>
      </c>
      <c r="E645" t="s">
        <v>207</v>
      </c>
      <c r="F645" s="20" t="s">
        <v>327</v>
      </c>
      <c r="G645" s="15">
        <v>386270.05</v>
      </c>
    </row>
    <row r="646" spans="2:8" ht="12.75">
      <c r="B646" t="s">
        <v>215</v>
      </c>
      <c r="C646" t="s">
        <v>51</v>
      </c>
      <c r="D646" t="s">
        <v>213</v>
      </c>
      <c r="E646" t="s">
        <v>207</v>
      </c>
      <c r="F646" s="20" t="s">
        <v>328</v>
      </c>
      <c r="G646" s="15">
        <v>365757.29</v>
      </c>
      <c r="H646">
        <f>AVERAGE(G644:G646)/1000</f>
        <v>391.5915433333333</v>
      </c>
    </row>
    <row r="647" ht="12.75">
      <c r="F647" s="20"/>
    </row>
    <row r="648" spans="2:7" ht="12.75">
      <c r="B648" t="s">
        <v>214</v>
      </c>
      <c r="C648" t="s">
        <v>37</v>
      </c>
      <c r="D648" t="s">
        <v>200</v>
      </c>
      <c r="E648" t="s">
        <v>201</v>
      </c>
      <c r="F648" s="20" t="s">
        <v>202</v>
      </c>
      <c r="G648" t="s">
        <v>38</v>
      </c>
    </row>
    <row r="649" spans="2:7" ht="12.75">
      <c r="B649" t="s">
        <v>215</v>
      </c>
      <c r="C649" t="s">
        <v>44</v>
      </c>
      <c r="D649" t="s">
        <v>209</v>
      </c>
      <c r="E649" t="s">
        <v>203</v>
      </c>
      <c r="F649" s="20" t="s">
        <v>206</v>
      </c>
      <c r="G649" s="15">
        <v>391253546</v>
      </c>
    </row>
    <row r="650" spans="2:7" ht="12.75">
      <c r="B650" t="s">
        <v>215</v>
      </c>
      <c r="C650" t="s">
        <v>44</v>
      </c>
      <c r="D650" t="s">
        <v>209</v>
      </c>
      <c r="E650" t="s">
        <v>203</v>
      </c>
      <c r="F650" s="20" t="s">
        <v>327</v>
      </c>
      <c r="G650" s="15">
        <v>530319298</v>
      </c>
    </row>
    <row r="651" spans="2:8" ht="12.75">
      <c r="B651" t="s">
        <v>215</v>
      </c>
      <c r="C651" t="s">
        <v>44</v>
      </c>
      <c r="D651" t="s">
        <v>209</v>
      </c>
      <c r="E651" t="s">
        <v>203</v>
      </c>
      <c r="F651" s="20" t="s">
        <v>328</v>
      </c>
      <c r="G651" s="15">
        <v>598203857</v>
      </c>
      <c r="H651">
        <f>AVERAGE(G649:G651)/1000000</f>
        <v>506.5922336666667</v>
      </c>
    </row>
    <row r="652" spans="2:7" ht="12.75">
      <c r="B652" t="s">
        <v>215</v>
      </c>
      <c r="C652" t="s">
        <v>44</v>
      </c>
      <c r="D652" t="s">
        <v>213</v>
      </c>
      <c r="E652" t="s">
        <v>208</v>
      </c>
      <c r="F652" s="20" t="s">
        <v>206</v>
      </c>
      <c r="G652" s="15">
        <v>7438063</v>
      </c>
    </row>
    <row r="653" spans="2:7" ht="12.75">
      <c r="B653" t="s">
        <v>215</v>
      </c>
      <c r="C653" t="s">
        <v>44</v>
      </c>
      <c r="D653" t="s">
        <v>213</v>
      </c>
      <c r="E653" t="s">
        <v>208</v>
      </c>
      <c r="F653" s="20" t="s">
        <v>327</v>
      </c>
      <c r="G653" s="15">
        <v>8504972</v>
      </c>
    </row>
    <row r="654" spans="2:8" ht="12.75">
      <c r="B654" t="s">
        <v>215</v>
      </c>
      <c r="C654" t="s">
        <v>44</v>
      </c>
      <c r="D654" t="s">
        <v>213</v>
      </c>
      <c r="E654" t="s">
        <v>208</v>
      </c>
      <c r="F654" s="20" t="s">
        <v>328</v>
      </c>
      <c r="G654" s="15">
        <v>8190467</v>
      </c>
      <c r="H654">
        <f>AVERAGE(G652:G654)/1000</f>
        <v>8044.500666666667</v>
      </c>
    </row>
    <row r="655" ht="12.75">
      <c r="F655" s="20"/>
    </row>
    <row r="656" spans="2:7" ht="12.75">
      <c r="B656" t="s">
        <v>214</v>
      </c>
      <c r="C656" t="s">
        <v>37</v>
      </c>
      <c r="D656" t="s">
        <v>200</v>
      </c>
      <c r="E656" t="s">
        <v>201</v>
      </c>
      <c r="F656" s="20" t="s">
        <v>202</v>
      </c>
      <c r="G656" t="s">
        <v>38</v>
      </c>
    </row>
    <row r="657" spans="2:7" ht="12.75">
      <c r="B657" t="s">
        <v>215</v>
      </c>
      <c r="C657" t="s">
        <v>76</v>
      </c>
      <c r="D657" t="s">
        <v>209</v>
      </c>
      <c r="E657" t="s">
        <v>203</v>
      </c>
      <c r="F657" s="20" t="s">
        <v>206</v>
      </c>
      <c r="G657" s="15">
        <v>2065362555</v>
      </c>
    </row>
    <row r="658" spans="2:7" ht="12.75">
      <c r="B658" t="s">
        <v>215</v>
      </c>
      <c r="C658" t="s">
        <v>76</v>
      </c>
      <c r="D658" t="s">
        <v>209</v>
      </c>
      <c r="E658" t="s">
        <v>203</v>
      </c>
      <c r="F658" s="20" t="s">
        <v>327</v>
      </c>
      <c r="G658" s="15">
        <v>2268302591</v>
      </c>
    </row>
    <row r="659" spans="2:8" ht="12.75">
      <c r="B659" t="s">
        <v>215</v>
      </c>
      <c r="C659" t="s">
        <v>76</v>
      </c>
      <c r="D659" t="s">
        <v>209</v>
      </c>
      <c r="E659" t="s">
        <v>203</v>
      </c>
      <c r="F659" s="20" t="s">
        <v>328</v>
      </c>
      <c r="G659" s="15">
        <v>2374616164</v>
      </c>
      <c r="H659">
        <f>AVERAGE(G657:G659)/1000000</f>
        <v>2236.09377</v>
      </c>
    </row>
    <row r="660" ht="12.75">
      <c r="F660" s="20"/>
    </row>
    <row r="661" spans="2:7" ht="12.75">
      <c r="B661" t="s">
        <v>214</v>
      </c>
      <c r="C661" t="s">
        <v>37</v>
      </c>
      <c r="D661" t="s">
        <v>200</v>
      </c>
      <c r="E661" t="s">
        <v>201</v>
      </c>
      <c r="F661" s="20" t="s">
        <v>202</v>
      </c>
      <c r="G661" t="s">
        <v>38</v>
      </c>
    </row>
    <row r="662" spans="2:7" ht="12.75">
      <c r="B662" t="s">
        <v>215</v>
      </c>
      <c r="C662" t="s">
        <v>86</v>
      </c>
      <c r="D662" t="s">
        <v>209</v>
      </c>
      <c r="E662" t="s">
        <v>203</v>
      </c>
      <c r="F662" s="20" t="s">
        <v>206</v>
      </c>
      <c r="G662" s="15">
        <v>226345099</v>
      </c>
    </row>
    <row r="663" spans="2:7" ht="12.75">
      <c r="B663" t="s">
        <v>215</v>
      </c>
      <c r="C663" t="s">
        <v>86</v>
      </c>
      <c r="D663" t="s">
        <v>209</v>
      </c>
      <c r="E663" t="s">
        <v>203</v>
      </c>
      <c r="F663" s="20" t="s">
        <v>327</v>
      </c>
      <c r="G663" s="15">
        <v>267535481</v>
      </c>
    </row>
    <row r="664" spans="2:8" ht="12.75">
      <c r="B664" t="s">
        <v>215</v>
      </c>
      <c r="C664" t="s">
        <v>86</v>
      </c>
      <c r="D664" t="s">
        <v>209</v>
      </c>
      <c r="E664" t="s">
        <v>203</v>
      </c>
      <c r="F664" s="20" t="s">
        <v>328</v>
      </c>
      <c r="G664" s="15">
        <v>310285212</v>
      </c>
      <c r="H664">
        <f>AVERAGE(G662:G664)/1000000</f>
        <v>268.055264</v>
      </c>
    </row>
    <row r="665" spans="2:7" ht="12.75">
      <c r="B665" t="s">
        <v>215</v>
      </c>
      <c r="C665" t="s">
        <v>86</v>
      </c>
      <c r="D665" t="s">
        <v>213</v>
      </c>
      <c r="E665" t="s">
        <v>207</v>
      </c>
      <c r="F665" s="20" t="s">
        <v>206</v>
      </c>
      <c r="G665" s="15">
        <v>187295.72</v>
      </c>
    </row>
    <row r="666" spans="2:7" ht="12.75">
      <c r="B666" t="s">
        <v>215</v>
      </c>
      <c r="C666" t="s">
        <v>86</v>
      </c>
      <c r="D666" t="s">
        <v>213</v>
      </c>
      <c r="E666" t="s">
        <v>207</v>
      </c>
      <c r="F666" s="20" t="s">
        <v>327</v>
      </c>
      <c r="G666" s="15">
        <v>184040.7</v>
      </c>
    </row>
    <row r="667" spans="2:8" ht="12.75">
      <c r="B667" t="s">
        <v>215</v>
      </c>
      <c r="C667" t="s">
        <v>86</v>
      </c>
      <c r="D667" t="s">
        <v>213</v>
      </c>
      <c r="E667" t="s">
        <v>207</v>
      </c>
      <c r="F667" s="20" t="s">
        <v>328</v>
      </c>
      <c r="G667" s="15">
        <v>185483.79</v>
      </c>
      <c r="H667">
        <f>AVERAGE(G665:G667)/1000</f>
        <v>185.6067366666667</v>
      </c>
    </row>
    <row r="668" ht="12.75">
      <c r="F668" s="20"/>
    </row>
    <row r="669" spans="2:7" ht="12.75">
      <c r="B669" t="s">
        <v>214</v>
      </c>
      <c r="C669" t="s">
        <v>37</v>
      </c>
      <c r="D669" t="s">
        <v>200</v>
      </c>
      <c r="E669" t="s">
        <v>201</v>
      </c>
      <c r="F669" s="20" t="s">
        <v>202</v>
      </c>
      <c r="G669" t="s">
        <v>38</v>
      </c>
    </row>
    <row r="670" spans="2:7" ht="12.75">
      <c r="B670" t="s">
        <v>215</v>
      </c>
      <c r="C670" t="s">
        <v>116</v>
      </c>
      <c r="D670" t="s">
        <v>209</v>
      </c>
      <c r="E670" t="s">
        <v>203</v>
      </c>
      <c r="F670" s="20" t="s">
        <v>206</v>
      </c>
      <c r="G670" s="15">
        <v>1696903085</v>
      </c>
    </row>
    <row r="671" spans="2:7" ht="12.75">
      <c r="B671" t="s">
        <v>215</v>
      </c>
      <c r="C671" t="s">
        <v>116</v>
      </c>
      <c r="D671" t="s">
        <v>209</v>
      </c>
      <c r="E671" t="s">
        <v>203</v>
      </c>
      <c r="F671" s="20" t="s">
        <v>327</v>
      </c>
      <c r="G671" s="15">
        <v>1869707362</v>
      </c>
    </row>
    <row r="672" spans="2:8" ht="12.75">
      <c r="B672" t="s">
        <v>215</v>
      </c>
      <c r="C672" t="s">
        <v>116</v>
      </c>
      <c r="D672" t="s">
        <v>209</v>
      </c>
      <c r="E672" t="s">
        <v>203</v>
      </c>
      <c r="F672" s="20" t="s">
        <v>328</v>
      </c>
      <c r="G672" s="15">
        <v>1935902053</v>
      </c>
      <c r="H672">
        <f>AVERAGE(G670:G672)/1000000</f>
        <v>1834.1708333333333</v>
      </c>
    </row>
    <row r="673" ht="12.75">
      <c r="F673" s="20"/>
    </row>
    <row r="674" spans="2:7" ht="12.75">
      <c r="B674" t="s">
        <v>214</v>
      </c>
      <c r="C674" t="s">
        <v>37</v>
      </c>
      <c r="D674" t="s">
        <v>200</v>
      </c>
      <c r="E674" t="s">
        <v>201</v>
      </c>
      <c r="F674" s="20" t="s">
        <v>202</v>
      </c>
      <c r="G674" t="s">
        <v>38</v>
      </c>
    </row>
    <row r="675" spans="2:7" ht="12.75">
      <c r="B675" t="s">
        <v>215</v>
      </c>
      <c r="C675" t="s">
        <v>77</v>
      </c>
      <c r="D675" t="s">
        <v>209</v>
      </c>
      <c r="E675" t="s">
        <v>203</v>
      </c>
      <c r="F675" s="20" t="s">
        <v>206</v>
      </c>
      <c r="G675" s="15">
        <v>111285714</v>
      </c>
    </row>
    <row r="676" spans="2:7" ht="12.75">
      <c r="B676" t="s">
        <v>215</v>
      </c>
      <c r="C676" t="s">
        <v>77</v>
      </c>
      <c r="D676" t="s">
        <v>209</v>
      </c>
      <c r="E676" t="s">
        <v>203</v>
      </c>
      <c r="F676" s="20" t="s">
        <v>327</v>
      </c>
      <c r="G676" s="15">
        <v>158605910</v>
      </c>
    </row>
    <row r="677" spans="2:8" ht="12.75">
      <c r="B677" t="s">
        <v>215</v>
      </c>
      <c r="C677" t="s">
        <v>77</v>
      </c>
      <c r="D677" t="s">
        <v>209</v>
      </c>
      <c r="E677" t="s">
        <v>203</v>
      </c>
      <c r="F677" s="20" t="s">
        <v>328</v>
      </c>
      <c r="G677" s="15">
        <v>169928417</v>
      </c>
      <c r="H677">
        <f>AVERAGE(G675:G677)/1000000</f>
        <v>146.60668033333334</v>
      </c>
    </row>
    <row r="678" spans="2:7" ht="12.75">
      <c r="B678" t="s">
        <v>215</v>
      </c>
      <c r="C678" t="s">
        <v>77</v>
      </c>
      <c r="D678" t="s">
        <v>213</v>
      </c>
      <c r="E678" t="s">
        <v>207</v>
      </c>
      <c r="F678" s="20" t="s">
        <v>206</v>
      </c>
      <c r="G678" s="15">
        <v>814866</v>
      </c>
    </row>
    <row r="679" spans="2:7" ht="12.75">
      <c r="B679" t="s">
        <v>215</v>
      </c>
      <c r="C679" t="s">
        <v>77</v>
      </c>
      <c r="D679" t="s">
        <v>213</v>
      </c>
      <c r="E679" t="s">
        <v>207</v>
      </c>
      <c r="F679" s="20" t="s">
        <v>327</v>
      </c>
      <c r="G679" s="15">
        <v>1105980.41</v>
      </c>
    </row>
    <row r="680" spans="2:8" ht="12.75">
      <c r="B680" t="s">
        <v>215</v>
      </c>
      <c r="C680" t="s">
        <v>77</v>
      </c>
      <c r="D680" t="s">
        <v>213</v>
      </c>
      <c r="E680" t="s">
        <v>207</v>
      </c>
      <c r="F680" s="20" t="s">
        <v>328</v>
      </c>
      <c r="G680" s="15">
        <v>1282810.44</v>
      </c>
      <c r="H680">
        <f>AVERAGE(G678:G680)/1000</f>
        <v>1067.8856166666665</v>
      </c>
    </row>
    <row r="681" ht="12.75">
      <c r="F681" s="20"/>
    </row>
    <row r="682" spans="2:7" ht="12.75">
      <c r="B682" t="s">
        <v>214</v>
      </c>
      <c r="C682" t="s">
        <v>37</v>
      </c>
      <c r="D682" t="s">
        <v>200</v>
      </c>
      <c r="E682" t="s">
        <v>201</v>
      </c>
      <c r="F682" s="20" t="s">
        <v>202</v>
      </c>
      <c r="G682" t="s">
        <v>38</v>
      </c>
    </row>
    <row r="683" spans="2:7" ht="12.75">
      <c r="B683" t="s">
        <v>215</v>
      </c>
      <c r="C683" t="s">
        <v>79</v>
      </c>
      <c r="D683" t="s">
        <v>209</v>
      </c>
      <c r="E683" t="s">
        <v>203</v>
      </c>
      <c r="F683" s="20" t="s">
        <v>206</v>
      </c>
      <c r="G683" s="15">
        <v>131638835</v>
      </c>
    </row>
    <row r="684" spans="2:7" ht="12.75">
      <c r="B684" t="s">
        <v>215</v>
      </c>
      <c r="C684" t="s">
        <v>79</v>
      </c>
      <c r="D684" t="s">
        <v>209</v>
      </c>
      <c r="E684" t="s">
        <v>203</v>
      </c>
      <c r="F684" s="20" t="s">
        <v>327</v>
      </c>
      <c r="G684" s="15">
        <v>134459025</v>
      </c>
    </row>
    <row r="685" spans="2:8" ht="12.75">
      <c r="B685" t="s">
        <v>215</v>
      </c>
      <c r="C685" t="s">
        <v>79</v>
      </c>
      <c r="D685" t="s">
        <v>209</v>
      </c>
      <c r="E685" t="s">
        <v>203</v>
      </c>
      <c r="F685" s="20" t="s">
        <v>328</v>
      </c>
      <c r="G685" s="15">
        <v>167976302</v>
      </c>
      <c r="H685">
        <f>AVERAGE(G683:G685)/1000000</f>
        <v>144.69138733333335</v>
      </c>
    </row>
    <row r="686" spans="2:7" ht="12.75">
      <c r="B686" t="s">
        <v>215</v>
      </c>
      <c r="C686" t="s">
        <v>79</v>
      </c>
      <c r="D686" t="s">
        <v>213</v>
      </c>
      <c r="E686" t="s">
        <v>207</v>
      </c>
      <c r="F686" s="20" t="s">
        <v>206</v>
      </c>
      <c r="G686" s="15">
        <v>1040918.58</v>
      </c>
    </row>
    <row r="687" spans="2:7" ht="12.75">
      <c r="B687" t="s">
        <v>215</v>
      </c>
      <c r="C687" t="s">
        <v>79</v>
      </c>
      <c r="D687" t="s">
        <v>213</v>
      </c>
      <c r="E687" t="s">
        <v>207</v>
      </c>
      <c r="F687" s="20" t="s">
        <v>327</v>
      </c>
      <c r="G687" s="15">
        <v>1119409.44</v>
      </c>
    </row>
    <row r="688" spans="2:8" ht="12.75">
      <c r="B688" t="s">
        <v>215</v>
      </c>
      <c r="C688" t="s">
        <v>79</v>
      </c>
      <c r="D688" t="s">
        <v>213</v>
      </c>
      <c r="E688" t="s">
        <v>207</v>
      </c>
      <c r="F688" s="20" t="s">
        <v>328</v>
      </c>
      <c r="G688" s="15">
        <v>1324001.8</v>
      </c>
      <c r="H688">
        <f>AVERAGE(G686:G688)/1000</f>
        <v>1161.4432733333335</v>
      </c>
    </row>
    <row r="689" ht="12.75">
      <c r="F689" s="20"/>
    </row>
    <row r="690" spans="2:7" ht="12.75">
      <c r="B690" t="s">
        <v>214</v>
      </c>
      <c r="C690" t="s">
        <v>37</v>
      </c>
      <c r="D690" t="s">
        <v>200</v>
      </c>
      <c r="E690" t="s">
        <v>201</v>
      </c>
      <c r="F690" s="20" t="s">
        <v>202</v>
      </c>
      <c r="G690" t="s">
        <v>38</v>
      </c>
    </row>
    <row r="691" spans="2:7" ht="12.75">
      <c r="B691" t="s">
        <v>215</v>
      </c>
      <c r="C691" t="s">
        <v>83</v>
      </c>
      <c r="D691" t="s">
        <v>209</v>
      </c>
      <c r="E691" t="s">
        <v>203</v>
      </c>
      <c r="F691" s="20" t="s">
        <v>206</v>
      </c>
      <c r="G691" s="15">
        <v>76906522</v>
      </c>
    </row>
    <row r="692" spans="2:7" ht="12.75">
      <c r="B692" t="s">
        <v>215</v>
      </c>
      <c r="C692" t="s">
        <v>83</v>
      </c>
      <c r="D692" t="s">
        <v>209</v>
      </c>
      <c r="E692" t="s">
        <v>203</v>
      </c>
      <c r="F692" s="20" t="s">
        <v>327</v>
      </c>
      <c r="G692" s="15">
        <v>83122434</v>
      </c>
    </row>
    <row r="693" spans="2:8" ht="12.75">
      <c r="B693" t="s">
        <v>215</v>
      </c>
      <c r="C693" t="s">
        <v>83</v>
      </c>
      <c r="D693" t="s">
        <v>209</v>
      </c>
      <c r="E693" t="s">
        <v>203</v>
      </c>
      <c r="F693" s="20" t="s">
        <v>328</v>
      </c>
      <c r="G693" s="15">
        <v>93235258</v>
      </c>
      <c r="H693">
        <f>AVERAGE(G691:G693)/1000000</f>
        <v>84.42140466666667</v>
      </c>
    </row>
    <row r="694" spans="2:7" ht="12.75">
      <c r="B694" t="s">
        <v>215</v>
      </c>
      <c r="C694" t="s">
        <v>83</v>
      </c>
      <c r="D694" t="s">
        <v>213</v>
      </c>
      <c r="E694" t="s">
        <v>207</v>
      </c>
      <c r="F694" s="20" t="s">
        <v>206</v>
      </c>
      <c r="G694" s="15">
        <v>49867.78</v>
      </c>
    </row>
    <row r="695" spans="2:7" ht="12.75">
      <c r="B695" t="s">
        <v>215</v>
      </c>
      <c r="C695" t="s">
        <v>83</v>
      </c>
      <c r="D695" t="s">
        <v>213</v>
      </c>
      <c r="E695" t="s">
        <v>207</v>
      </c>
      <c r="F695" s="20" t="s">
        <v>327</v>
      </c>
      <c r="G695" s="15">
        <v>48708.97</v>
      </c>
    </row>
    <row r="696" spans="2:8" ht="12.75">
      <c r="B696" t="s">
        <v>215</v>
      </c>
      <c r="C696" t="s">
        <v>83</v>
      </c>
      <c r="D696" t="s">
        <v>213</v>
      </c>
      <c r="E696" t="s">
        <v>207</v>
      </c>
      <c r="F696" s="20" t="s">
        <v>328</v>
      </c>
      <c r="G696" s="15">
        <v>52099.82</v>
      </c>
      <c r="H696">
        <f>AVERAGE(G694:G696)/1000</f>
        <v>50.225523333333335</v>
      </c>
    </row>
    <row r="697" ht="12.75">
      <c r="F697" s="20"/>
    </row>
    <row r="698" spans="2:7" ht="12.75">
      <c r="B698" t="s">
        <v>214</v>
      </c>
      <c r="C698" t="s">
        <v>37</v>
      </c>
      <c r="D698" t="s">
        <v>200</v>
      </c>
      <c r="E698" t="s">
        <v>201</v>
      </c>
      <c r="F698" s="20" t="s">
        <v>202</v>
      </c>
      <c r="G698" t="s">
        <v>38</v>
      </c>
    </row>
    <row r="699" spans="2:7" ht="12.75">
      <c r="B699" t="s">
        <v>215</v>
      </c>
      <c r="C699" t="s">
        <v>118</v>
      </c>
      <c r="D699" t="s">
        <v>209</v>
      </c>
      <c r="E699" t="s">
        <v>203</v>
      </c>
      <c r="F699" s="20" t="s">
        <v>206</v>
      </c>
      <c r="G699" s="15">
        <v>231350010</v>
      </c>
    </row>
    <row r="700" spans="2:7" ht="12.75">
      <c r="B700" t="s">
        <v>215</v>
      </c>
      <c r="C700" t="s">
        <v>118</v>
      </c>
      <c r="D700" t="s">
        <v>209</v>
      </c>
      <c r="E700" t="s">
        <v>203</v>
      </c>
      <c r="F700" s="20" t="s">
        <v>327</v>
      </c>
      <c r="G700" s="15">
        <v>257391960</v>
      </c>
    </row>
    <row r="701" spans="2:8" ht="12.75">
      <c r="B701" t="s">
        <v>215</v>
      </c>
      <c r="C701" t="s">
        <v>118</v>
      </c>
      <c r="D701" t="s">
        <v>209</v>
      </c>
      <c r="E701" t="s">
        <v>203</v>
      </c>
      <c r="F701" s="20" t="s">
        <v>328</v>
      </c>
      <c r="G701" s="15">
        <v>271939292</v>
      </c>
      <c r="H701">
        <f>AVERAGE(G699:G701)/1000000</f>
        <v>253.56042066666666</v>
      </c>
    </row>
    <row r="702" spans="2:7" ht="12.75">
      <c r="B702" t="s">
        <v>215</v>
      </c>
      <c r="C702" t="s">
        <v>118</v>
      </c>
      <c r="D702" t="s">
        <v>213</v>
      </c>
      <c r="E702" t="s">
        <v>207</v>
      </c>
      <c r="F702" s="20" t="s">
        <v>206</v>
      </c>
      <c r="G702" s="15">
        <v>130153.8</v>
      </c>
    </row>
    <row r="703" spans="2:7" ht="12.75">
      <c r="B703" t="s">
        <v>215</v>
      </c>
      <c r="C703" t="s">
        <v>118</v>
      </c>
      <c r="D703" t="s">
        <v>213</v>
      </c>
      <c r="E703" t="s">
        <v>207</v>
      </c>
      <c r="F703" s="20" t="s">
        <v>327</v>
      </c>
      <c r="G703" s="15">
        <v>133651.54</v>
      </c>
    </row>
    <row r="704" spans="2:8" ht="12.75">
      <c r="B704" t="s">
        <v>215</v>
      </c>
      <c r="C704" t="s">
        <v>118</v>
      </c>
      <c r="D704" t="s">
        <v>213</v>
      </c>
      <c r="E704" t="s">
        <v>207</v>
      </c>
      <c r="F704" s="20" t="s">
        <v>328</v>
      </c>
      <c r="G704" s="15">
        <v>113681.62</v>
      </c>
      <c r="H704">
        <f>AVERAGE(G702:G704)/1000</f>
        <v>125.82898666666668</v>
      </c>
    </row>
    <row r="705" ht="12.75">
      <c r="F705" s="20"/>
    </row>
    <row r="706" spans="2:7" ht="12.75">
      <c r="B706" t="s">
        <v>214</v>
      </c>
      <c r="C706" t="s">
        <v>37</v>
      </c>
      <c r="D706" t="s">
        <v>200</v>
      </c>
      <c r="E706" t="s">
        <v>201</v>
      </c>
      <c r="F706" s="20" t="s">
        <v>202</v>
      </c>
      <c r="G706" t="s">
        <v>38</v>
      </c>
    </row>
    <row r="707" spans="2:7" ht="12.75">
      <c r="B707" t="s">
        <v>215</v>
      </c>
      <c r="C707" t="s">
        <v>132</v>
      </c>
      <c r="D707" t="s">
        <v>209</v>
      </c>
      <c r="E707" t="s">
        <v>203</v>
      </c>
      <c r="F707" s="20" t="s">
        <v>206</v>
      </c>
      <c r="G707" s="15">
        <v>88471367</v>
      </c>
    </row>
    <row r="708" spans="2:7" ht="12.75">
      <c r="B708" t="s">
        <v>215</v>
      </c>
      <c r="C708" t="s">
        <v>132</v>
      </c>
      <c r="D708" t="s">
        <v>209</v>
      </c>
      <c r="E708" t="s">
        <v>203</v>
      </c>
      <c r="F708" s="20" t="s">
        <v>327</v>
      </c>
      <c r="G708" s="15">
        <v>102312521</v>
      </c>
    </row>
    <row r="709" spans="2:8" ht="12.75">
      <c r="B709" t="s">
        <v>215</v>
      </c>
      <c r="C709" t="s">
        <v>132</v>
      </c>
      <c r="D709" t="s">
        <v>209</v>
      </c>
      <c r="E709" t="s">
        <v>203</v>
      </c>
      <c r="F709" s="20" t="s">
        <v>328</v>
      </c>
      <c r="G709" s="15">
        <v>116191319</v>
      </c>
      <c r="H709">
        <f>AVERAGE(G707:G709)/1000000</f>
        <v>102.325069</v>
      </c>
    </row>
    <row r="710" spans="2:7" ht="12.75">
      <c r="B710" t="s">
        <v>215</v>
      </c>
      <c r="C710" t="s">
        <v>132</v>
      </c>
      <c r="D710" t="s">
        <v>213</v>
      </c>
      <c r="E710" t="s">
        <v>207</v>
      </c>
      <c r="F710" s="20" t="s">
        <v>206</v>
      </c>
      <c r="G710" s="15">
        <v>46333.48</v>
      </c>
    </row>
    <row r="711" spans="2:7" ht="12.75">
      <c r="B711" t="s">
        <v>215</v>
      </c>
      <c r="C711" t="s">
        <v>132</v>
      </c>
      <c r="D711" t="s">
        <v>213</v>
      </c>
      <c r="E711" t="s">
        <v>207</v>
      </c>
      <c r="F711" s="20" t="s">
        <v>327</v>
      </c>
      <c r="G711" s="15">
        <v>48615.41</v>
      </c>
    </row>
    <row r="712" spans="2:8" ht="12.75">
      <c r="B712" t="s">
        <v>215</v>
      </c>
      <c r="C712" t="s">
        <v>132</v>
      </c>
      <c r="D712" t="s">
        <v>213</v>
      </c>
      <c r="E712" t="s">
        <v>207</v>
      </c>
      <c r="F712" s="20" t="s">
        <v>328</v>
      </c>
      <c r="G712" s="15">
        <v>56089.67</v>
      </c>
      <c r="H712">
        <f>AVERAGE(G710:G712)/1000</f>
        <v>50.34618666666667</v>
      </c>
    </row>
    <row r="713" ht="12.75">
      <c r="F713" s="20"/>
    </row>
    <row r="714" spans="2:7" ht="12.75">
      <c r="B714" t="s">
        <v>214</v>
      </c>
      <c r="C714" t="s">
        <v>37</v>
      </c>
      <c r="D714" t="s">
        <v>200</v>
      </c>
      <c r="E714" t="s">
        <v>201</v>
      </c>
      <c r="F714" s="20" t="s">
        <v>202</v>
      </c>
      <c r="G714" t="s">
        <v>38</v>
      </c>
    </row>
    <row r="715" spans="2:7" ht="12.75">
      <c r="B715" t="s">
        <v>215</v>
      </c>
      <c r="C715" t="s">
        <v>125</v>
      </c>
      <c r="D715" t="s">
        <v>209</v>
      </c>
      <c r="E715" t="s">
        <v>203</v>
      </c>
      <c r="F715" s="20" t="s">
        <v>206</v>
      </c>
      <c r="G715" s="15">
        <v>45274927</v>
      </c>
    </row>
    <row r="716" spans="2:7" ht="12.75">
      <c r="B716" t="s">
        <v>215</v>
      </c>
      <c r="C716" t="s">
        <v>125</v>
      </c>
      <c r="D716" t="s">
        <v>209</v>
      </c>
      <c r="E716" t="s">
        <v>203</v>
      </c>
      <c r="F716" s="20" t="s">
        <v>327</v>
      </c>
      <c r="G716" s="15">
        <v>59530599</v>
      </c>
    </row>
    <row r="717" spans="2:8" ht="12.75">
      <c r="B717" t="s">
        <v>215</v>
      </c>
      <c r="C717" t="s">
        <v>125</v>
      </c>
      <c r="D717" t="s">
        <v>209</v>
      </c>
      <c r="E717" t="s">
        <v>203</v>
      </c>
      <c r="F717" s="20" t="s">
        <v>328</v>
      </c>
      <c r="G717" s="15">
        <v>63424828</v>
      </c>
      <c r="H717">
        <f>AVERAGE(G715:G717)/1000000</f>
        <v>56.07678466666666</v>
      </c>
    </row>
    <row r="718" spans="2:7" ht="12.75">
      <c r="B718" t="s">
        <v>215</v>
      </c>
      <c r="C718" t="s">
        <v>125</v>
      </c>
      <c r="D718" t="s">
        <v>213</v>
      </c>
      <c r="E718" t="s">
        <v>207</v>
      </c>
      <c r="F718" s="20" t="s">
        <v>206</v>
      </c>
      <c r="G718" s="15">
        <v>42341.55</v>
      </c>
    </row>
    <row r="719" spans="2:7" ht="12.75">
      <c r="B719" t="s">
        <v>215</v>
      </c>
      <c r="C719" t="s">
        <v>125</v>
      </c>
      <c r="D719" t="s">
        <v>213</v>
      </c>
      <c r="E719" t="s">
        <v>207</v>
      </c>
      <c r="F719" s="20" t="s">
        <v>327</v>
      </c>
      <c r="G719" s="15">
        <v>54002.11</v>
      </c>
    </row>
    <row r="720" spans="2:8" ht="12.75">
      <c r="B720" t="s">
        <v>215</v>
      </c>
      <c r="C720" t="s">
        <v>125</v>
      </c>
      <c r="D720" t="s">
        <v>213</v>
      </c>
      <c r="E720" t="s">
        <v>207</v>
      </c>
      <c r="F720" s="20" t="s">
        <v>328</v>
      </c>
      <c r="G720" s="15">
        <v>48777.57</v>
      </c>
      <c r="H720">
        <f>AVERAGE(G718:G720)/1000</f>
        <v>48.37374333333334</v>
      </c>
    </row>
    <row r="721" ht="12.75">
      <c r="F721" s="20"/>
    </row>
    <row r="722" spans="2:7" ht="12.75">
      <c r="B722" t="s">
        <v>214</v>
      </c>
      <c r="C722" t="s">
        <v>37</v>
      </c>
      <c r="D722" t="s">
        <v>200</v>
      </c>
      <c r="E722" t="s">
        <v>201</v>
      </c>
      <c r="F722" s="20" t="s">
        <v>202</v>
      </c>
      <c r="G722" t="s">
        <v>38</v>
      </c>
    </row>
    <row r="723" spans="2:7" ht="12.75">
      <c r="B723" t="s">
        <v>215</v>
      </c>
      <c r="C723" t="s">
        <v>125</v>
      </c>
      <c r="D723" t="s">
        <v>209</v>
      </c>
      <c r="E723" t="s">
        <v>203</v>
      </c>
      <c r="F723" s="20" t="s">
        <v>216</v>
      </c>
      <c r="G723" s="15">
        <v>3450944</v>
      </c>
    </row>
    <row r="724" spans="2:7" ht="12.75">
      <c r="B724" t="s">
        <v>215</v>
      </c>
      <c r="C724" t="s">
        <v>125</v>
      </c>
      <c r="D724" t="s">
        <v>209</v>
      </c>
      <c r="E724" t="s">
        <v>203</v>
      </c>
      <c r="F724" s="20" t="s">
        <v>217</v>
      </c>
      <c r="G724" s="15">
        <v>3101192</v>
      </c>
    </row>
    <row r="725" spans="2:8" ht="12.75">
      <c r="B725" t="s">
        <v>215</v>
      </c>
      <c r="C725" t="s">
        <v>125</v>
      </c>
      <c r="D725" t="s">
        <v>209</v>
      </c>
      <c r="E725" t="s">
        <v>203</v>
      </c>
      <c r="F725" s="20" t="s">
        <v>218</v>
      </c>
      <c r="G725" s="15">
        <v>3746168</v>
      </c>
      <c r="H725">
        <f>AVERAGE(G723:G725)/1000000</f>
        <v>3.432768</v>
      </c>
    </row>
    <row r="726" spans="2:7" ht="12.75">
      <c r="B726" t="s">
        <v>215</v>
      </c>
      <c r="C726" t="s">
        <v>125</v>
      </c>
      <c r="D726" t="s">
        <v>213</v>
      </c>
      <c r="E726" t="s">
        <v>207</v>
      </c>
      <c r="F726" s="20" t="s">
        <v>216</v>
      </c>
      <c r="G726" s="15">
        <v>3462.64</v>
      </c>
    </row>
    <row r="727" spans="2:7" ht="12.75">
      <c r="B727" t="s">
        <v>215</v>
      </c>
      <c r="C727" t="s">
        <v>125</v>
      </c>
      <c r="D727" t="s">
        <v>213</v>
      </c>
      <c r="E727" t="s">
        <v>207</v>
      </c>
      <c r="F727" s="20" t="s">
        <v>217</v>
      </c>
      <c r="G727" s="15">
        <v>3909.05</v>
      </c>
    </row>
    <row r="728" spans="2:8" ht="12.75">
      <c r="B728" t="s">
        <v>215</v>
      </c>
      <c r="C728" t="s">
        <v>125</v>
      </c>
      <c r="D728" t="s">
        <v>213</v>
      </c>
      <c r="E728" t="s">
        <v>207</v>
      </c>
      <c r="F728" s="20" t="s">
        <v>218</v>
      </c>
      <c r="G728" s="15">
        <v>3688.45</v>
      </c>
      <c r="H728">
        <f>AVERAGE(G726:G728)/1000</f>
        <v>3.686713333333333</v>
      </c>
    </row>
    <row r="729" ht="12.75">
      <c r="F729" s="20"/>
    </row>
    <row r="730" spans="2:7" ht="12.75">
      <c r="B730" t="s">
        <v>214</v>
      </c>
      <c r="C730" t="s">
        <v>37</v>
      </c>
      <c r="D730" t="s">
        <v>200</v>
      </c>
      <c r="E730" t="s">
        <v>201</v>
      </c>
      <c r="F730" s="20" t="s">
        <v>202</v>
      </c>
      <c r="G730" t="s">
        <v>38</v>
      </c>
    </row>
    <row r="731" spans="2:7" ht="12.75">
      <c r="B731" t="s">
        <v>215</v>
      </c>
      <c r="C731" t="s">
        <v>155</v>
      </c>
      <c r="D731" t="s">
        <v>209</v>
      </c>
      <c r="E731" t="s">
        <v>203</v>
      </c>
      <c r="F731" s="20" t="s">
        <v>206</v>
      </c>
      <c r="G731" s="15">
        <v>592749282</v>
      </c>
    </row>
    <row r="732" spans="2:7" ht="12.75">
      <c r="B732" t="s">
        <v>215</v>
      </c>
      <c r="C732" t="s">
        <v>155</v>
      </c>
      <c r="D732" t="s">
        <v>209</v>
      </c>
      <c r="E732" t="s">
        <v>203</v>
      </c>
      <c r="F732" s="20" t="s">
        <v>327</v>
      </c>
      <c r="G732" s="15">
        <v>570316013</v>
      </c>
    </row>
    <row r="733" spans="2:8" ht="12.75">
      <c r="B733" t="s">
        <v>215</v>
      </c>
      <c r="C733" t="s">
        <v>155</v>
      </c>
      <c r="D733" t="s">
        <v>209</v>
      </c>
      <c r="E733" t="s">
        <v>203</v>
      </c>
      <c r="F733" s="20" t="s">
        <v>328</v>
      </c>
      <c r="G733" s="15">
        <v>603080446</v>
      </c>
      <c r="H733">
        <f>AVERAGE(G731:G733)/1000000</f>
        <v>588.715247</v>
      </c>
    </row>
    <row r="734" spans="2:7" ht="12.75">
      <c r="B734" t="s">
        <v>215</v>
      </c>
      <c r="C734" t="s">
        <v>155</v>
      </c>
      <c r="D734" t="s">
        <v>213</v>
      </c>
      <c r="E734" t="s">
        <v>207</v>
      </c>
      <c r="F734" s="20" t="s">
        <v>206</v>
      </c>
      <c r="G734" s="15">
        <v>393892.75</v>
      </c>
    </row>
    <row r="735" spans="2:7" ht="12.75">
      <c r="B735" t="s">
        <v>215</v>
      </c>
      <c r="C735" t="s">
        <v>155</v>
      </c>
      <c r="D735" t="s">
        <v>213</v>
      </c>
      <c r="E735" t="s">
        <v>207</v>
      </c>
      <c r="F735" s="20" t="s">
        <v>327</v>
      </c>
      <c r="G735" s="15">
        <v>460108.31</v>
      </c>
    </row>
    <row r="736" spans="2:8" ht="12.75">
      <c r="B736" t="s">
        <v>215</v>
      </c>
      <c r="C736" t="s">
        <v>155</v>
      </c>
      <c r="D736" t="s">
        <v>213</v>
      </c>
      <c r="E736" t="s">
        <v>207</v>
      </c>
      <c r="F736" s="20" t="s">
        <v>328</v>
      </c>
      <c r="G736" s="15">
        <v>494340.03</v>
      </c>
      <c r="H736">
        <f>AVERAGE(G734:G736)/1000</f>
        <v>449.44703000000004</v>
      </c>
    </row>
    <row r="737" ht="12.75">
      <c r="F737" s="20"/>
    </row>
    <row r="738" spans="2:7" ht="12.75">
      <c r="B738" t="s">
        <v>214</v>
      </c>
      <c r="C738" t="s">
        <v>37</v>
      </c>
      <c r="D738" t="s">
        <v>200</v>
      </c>
      <c r="E738" t="s">
        <v>201</v>
      </c>
      <c r="F738" s="20" t="s">
        <v>202</v>
      </c>
      <c r="G738" t="s">
        <v>38</v>
      </c>
    </row>
    <row r="739" spans="2:7" ht="12.75">
      <c r="B739" t="s">
        <v>215</v>
      </c>
      <c r="C739" t="s">
        <v>158</v>
      </c>
      <c r="D739" t="s">
        <v>209</v>
      </c>
      <c r="E739" t="s">
        <v>203</v>
      </c>
      <c r="F739" s="20" t="s">
        <v>206</v>
      </c>
      <c r="G739" s="15">
        <v>409888074</v>
      </c>
    </row>
    <row r="740" spans="2:7" ht="12.75">
      <c r="B740" t="s">
        <v>215</v>
      </c>
      <c r="C740" t="s">
        <v>158</v>
      </c>
      <c r="D740" t="s">
        <v>209</v>
      </c>
      <c r="E740" t="s">
        <v>203</v>
      </c>
      <c r="F740" s="20" t="s">
        <v>327</v>
      </c>
      <c r="G740" s="15">
        <v>380187609</v>
      </c>
    </row>
    <row r="741" spans="2:8" ht="12.75">
      <c r="B741" t="s">
        <v>215</v>
      </c>
      <c r="C741" t="s">
        <v>158</v>
      </c>
      <c r="D741" t="s">
        <v>209</v>
      </c>
      <c r="E741" t="s">
        <v>203</v>
      </c>
      <c r="F741" s="20" t="s">
        <v>328</v>
      </c>
      <c r="G741" s="15">
        <v>403084269</v>
      </c>
      <c r="H741">
        <f>AVERAGE(G739:G741)/1000000</f>
        <v>397.719984</v>
      </c>
    </row>
    <row r="742" spans="2:7" ht="12.75">
      <c r="B742" t="s">
        <v>215</v>
      </c>
      <c r="C742" t="s">
        <v>158</v>
      </c>
      <c r="D742" t="s">
        <v>213</v>
      </c>
      <c r="E742" t="s">
        <v>207</v>
      </c>
      <c r="F742" s="20" t="s">
        <v>206</v>
      </c>
      <c r="G742" s="15">
        <v>160950.4</v>
      </c>
    </row>
    <row r="743" spans="2:7" ht="12.75">
      <c r="B743" t="s">
        <v>215</v>
      </c>
      <c r="C743" t="s">
        <v>158</v>
      </c>
      <c r="D743" t="s">
        <v>213</v>
      </c>
      <c r="E743" t="s">
        <v>207</v>
      </c>
      <c r="F743" s="20" t="s">
        <v>327</v>
      </c>
      <c r="G743" s="15">
        <v>168811.46</v>
      </c>
    </row>
    <row r="744" spans="2:8" ht="12.75">
      <c r="B744" t="s">
        <v>215</v>
      </c>
      <c r="C744" t="s">
        <v>158</v>
      </c>
      <c r="D744" t="s">
        <v>213</v>
      </c>
      <c r="E744" t="s">
        <v>207</v>
      </c>
      <c r="F744" s="20" t="s">
        <v>328</v>
      </c>
      <c r="G744" s="15">
        <v>167865.42</v>
      </c>
      <c r="H744">
        <f>AVERAGE(G742:G744)/1000</f>
        <v>165.87576</v>
      </c>
    </row>
    <row r="745" ht="12.75">
      <c r="F745" s="20"/>
    </row>
    <row r="746" spans="2:7" ht="12.75">
      <c r="B746" t="s">
        <v>214</v>
      </c>
      <c r="C746" t="s">
        <v>37</v>
      </c>
      <c r="D746" t="s">
        <v>200</v>
      </c>
      <c r="E746" t="s">
        <v>201</v>
      </c>
      <c r="F746" s="20" t="s">
        <v>202</v>
      </c>
      <c r="G746" t="s">
        <v>38</v>
      </c>
    </row>
    <row r="747" spans="2:7" ht="12.75">
      <c r="B747" t="s">
        <v>215</v>
      </c>
      <c r="C747" t="s">
        <v>158</v>
      </c>
      <c r="D747" t="s">
        <v>209</v>
      </c>
      <c r="E747" t="s">
        <v>203</v>
      </c>
      <c r="F747" s="20" t="s">
        <v>216</v>
      </c>
      <c r="G747" s="15">
        <v>44521941</v>
      </c>
    </row>
    <row r="748" spans="2:7" ht="12.75">
      <c r="B748" t="s">
        <v>215</v>
      </c>
      <c r="C748" t="s">
        <v>158</v>
      </c>
      <c r="D748" t="s">
        <v>209</v>
      </c>
      <c r="E748" t="s">
        <v>203</v>
      </c>
      <c r="F748" s="20" t="s">
        <v>217</v>
      </c>
      <c r="G748" s="15">
        <v>64418354</v>
      </c>
    </row>
    <row r="749" spans="2:8" ht="12.75">
      <c r="B749" t="s">
        <v>215</v>
      </c>
      <c r="C749" t="s">
        <v>158</v>
      </c>
      <c r="D749" t="s">
        <v>209</v>
      </c>
      <c r="E749" t="s">
        <v>203</v>
      </c>
      <c r="F749" s="20" t="s">
        <v>218</v>
      </c>
      <c r="G749" s="15">
        <v>69305913</v>
      </c>
      <c r="H749">
        <f>AVERAGE(G747:G749)/1000000</f>
        <v>59.415402666666665</v>
      </c>
    </row>
    <row r="750" spans="2:7" ht="12.75">
      <c r="B750" t="s">
        <v>215</v>
      </c>
      <c r="C750" t="s">
        <v>158</v>
      </c>
      <c r="D750" t="s">
        <v>213</v>
      </c>
      <c r="E750" t="s">
        <v>207</v>
      </c>
      <c r="F750" s="20" t="s">
        <v>216</v>
      </c>
      <c r="G750" s="15">
        <v>25637.02</v>
      </c>
    </row>
    <row r="751" spans="2:7" ht="12.75">
      <c r="B751" t="s">
        <v>215</v>
      </c>
      <c r="C751" t="s">
        <v>158</v>
      </c>
      <c r="D751" t="s">
        <v>213</v>
      </c>
      <c r="E751" t="s">
        <v>207</v>
      </c>
      <c r="F751" s="20" t="s">
        <v>217</v>
      </c>
      <c r="G751" s="15">
        <v>37611.59</v>
      </c>
    </row>
    <row r="752" spans="2:8" ht="12.75">
      <c r="B752" t="s">
        <v>215</v>
      </c>
      <c r="C752" t="s">
        <v>158</v>
      </c>
      <c r="D752" t="s">
        <v>213</v>
      </c>
      <c r="E752" t="s">
        <v>207</v>
      </c>
      <c r="F752" s="20" t="s">
        <v>218</v>
      </c>
      <c r="G752" s="15">
        <v>40692.61</v>
      </c>
      <c r="H752">
        <f>AVERAGE(G750:G752)/1000</f>
        <v>34.64707333333333</v>
      </c>
    </row>
    <row r="753" ht="12.75">
      <c r="F753" s="20"/>
    </row>
    <row r="754" spans="2:7" ht="12.75">
      <c r="B754" t="s">
        <v>214</v>
      </c>
      <c r="C754" t="s">
        <v>37</v>
      </c>
      <c r="D754" t="s">
        <v>200</v>
      </c>
      <c r="E754" t="s">
        <v>201</v>
      </c>
      <c r="F754" s="20" t="s">
        <v>202</v>
      </c>
      <c r="G754" t="s">
        <v>38</v>
      </c>
    </row>
    <row r="755" spans="2:7" ht="12.75">
      <c r="B755" t="s">
        <v>215</v>
      </c>
      <c r="C755" t="s">
        <v>210</v>
      </c>
      <c r="D755" t="s">
        <v>209</v>
      </c>
      <c r="E755" t="s">
        <v>203</v>
      </c>
      <c r="F755" s="20" t="s">
        <v>206</v>
      </c>
      <c r="G755" s="15">
        <v>705426763</v>
      </c>
    </row>
    <row r="756" spans="2:7" ht="12.75">
      <c r="B756" t="s">
        <v>215</v>
      </c>
      <c r="C756" t="s">
        <v>210</v>
      </c>
      <c r="D756" t="s">
        <v>209</v>
      </c>
      <c r="E756" t="s">
        <v>203</v>
      </c>
      <c r="F756" s="20" t="s">
        <v>327</v>
      </c>
      <c r="G756" s="15">
        <v>721668004</v>
      </c>
    </row>
    <row r="757" spans="2:8" ht="12.75">
      <c r="B757" t="s">
        <v>215</v>
      </c>
      <c r="C757" t="s">
        <v>210</v>
      </c>
      <c r="D757" t="s">
        <v>209</v>
      </c>
      <c r="E757" t="s">
        <v>203</v>
      </c>
      <c r="F757" s="20" t="s">
        <v>328</v>
      </c>
      <c r="G757" s="15">
        <v>712513508</v>
      </c>
      <c r="H757">
        <f>AVERAGE(G755:G757)/1000000</f>
        <v>713.2027583333333</v>
      </c>
    </row>
    <row r="758" spans="2:7" ht="12.75">
      <c r="B758" t="s">
        <v>215</v>
      </c>
      <c r="C758" t="s">
        <v>210</v>
      </c>
      <c r="D758" t="s">
        <v>213</v>
      </c>
      <c r="E758" t="s">
        <v>207</v>
      </c>
      <c r="F758" s="20" t="s">
        <v>206</v>
      </c>
      <c r="G758" s="15">
        <v>302982.93</v>
      </c>
    </row>
    <row r="759" spans="2:7" ht="12.75">
      <c r="B759" t="s">
        <v>215</v>
      </c>
      <c r="C759" t="s">
        <v>210</v>
      </c>
      <c r="D759" t="s">
        <v>213</v>
      </c>
      <c r="E759" t="s">
        <v>207</v>
      </c>
      <c r="F759" s="20" t="s">
        <v>327</v>
      </c>
      <c r="G759" s="15">
        <v>321665.92</v>
      </c>
    </row>
    <row r="760" spans="2:8" ht="12.75">
      <c r="B760" t="s">
        <v>215</v>
      </c>
      <c r="C760" t="s">
        <v>210</v>
      </c>
      <c r="D760" t="s">
        <v>213</v>
      </c>
      <c r="E760" t="s">
        <v>207</v>
      </c>
      <c r="F760" s="20" t="s">
        <v>328</v>
      </c>
      <c r="G760" s="15">
        <v>323507.25</v>
      </c>
      <c r="H760">
        <f>AVERAGE(G758:G760)/1000</f>
        <v>316.0520333333333</v>
      </c>
    </row>
    <row r="761" ht="12.75">
      <c r="F761" s="20"/>
    </row>
    <row r="762" spans="2:7" ht="12.75">
      <c r="B762" t="s">
        <v>214</v>
      </c>
      <c r="C762" t="s">
        <v>37</v>
      </c>
      <c r="D762" t="s">
        <v>200</v>
      </c>
      <c r="E762" t="s">
        <v>201</v>
      </c>
      <c r="F762" s="20" t="s">
        <v>202</v>
      </c>
      <c r="G762" t="s">
        <v>38</v>
      </c>
    </row>
    <row r="763" spans="2:7" ht="12.75">
      <c r="B763" t="s">
        <v>215</v>
      </c>
      <c r="C763" t="s">
        <v>211</v>
      </c>
      <c r="D763" t="s">
        <v>209</v>
      </c>
      <c r="E763" t="s">
        <v>203</v>
      </c>
      <c r="F763" s="20" t="s">
        <v>206</v>
      </c>
      <c r="G763" s="15">
        <v>108646674</v>
      </c>
    </row>
    <row r="764" spans="2:7" ht="12.75">
      <c r="B764" t="s">
        <v>215</v>
      </c>
      <c r="C764" t="s">
        <v>211</v>
      </c>
      <c r="D764" t="s">
        <v>209</v>
      </c>
      <c r="E764" t="s">
        <v>203</v>
      </c>
      <c r="F764" s="20" t="s">
        <v>327</v>
      </c>
      <c r="G764" s="15">
        <v>112676151</v>
      </c>
    </row>
    <row r="765" spans="2:8" ht="12.75">
      <c r="B765" t="s">
        <v>215</v>
      </c>
      <c r="C765" t="s">
        <v>211</v>
      </c>
      <c r="D765" t="s">
        <v>209</v>
      </c>
      <c r="E765" t="s">
        <v>203</v>
      </c>
      <c r="F765" s="20" t="s">
        <v>328</v>
      </c>
      <c r="G765" s="15">
        <v>129815646</v>
      </c>
      <c r="H765">
        <f>AVERAGE(G763:G765)/1000000</f>
        <v>117.046157</v>
      </c>
    </row>
    <row r="766" spans="2:7" ht="12.75">
      <c r="B766" t="s">
        <v>215</v>
      </c>
      <c r="C766" t="s">
        <v>211</v>
      </c>
      <c r="D766" t="s">
        <v>213</v>
      </c>
      <c r="E766" t="s">
        <v>207</v>
      </c>
      <c r="F766" s="20" t="s">
        <v>206</v>
      </c>
      <c r="G766" s="15">
        <v>26915.18</v>
      </c>
    </row>
    <row r="767" spans="2:7" ht="12.75">
      <c r="B767" t="s">
        <v>215</v>
      </c>
      <c r="C767" t="s">
        <v>211</v>
      </c>
      <c r="D767" t="s">
        <v>213</v>
      </c>
      <c r="E767" t="s">
        <v>207</v>
      </c>
      <c r="F767" s="20" t="s">
        <v>327</v>
      </c>
      <c r="G767" s="15">
        <v>25260.27</v>
      </c>
    </row>
    <row r="768" spans="2:8" ht="12.75">
      <c r="B768" t="s">
        <v>215</v>
      </c>
      <c r="C768" t="s">
        <v>211</v>
      </c>
      <c r="D768" t="s">
        <v>213</v>
      </c>
      <c r="E768" t="s">
        <v>207</v>
      </c>
      <c r="F768" s="20" t="s">
        <v>328</v>
      </c>
      <c r="G768" s="15">
        <v>25589.7</v>
      </c>
      <c r="H768">
        <f>AVERAGE(G766:G768)/1000</f>
        <v>25.921716666666665</v>
      </c>
    </row>
    <row r="769" ht="12.75">
      <c r="F769" s="20"/>
    </row>
    <row r="770" spans="2:7" ht="12.75">
      <c r="B770" t="s">
        <v>214</v>
      </c>
      <c r="C770" t="s">
        <v>37</v>
      </c>
      <c r="D770" t="s">
        <v>200</v>
      </c>
      <c r="E770" t="s">
        <v>201</v>
      </c>
      <c r="F770" s="20" t="s">
        <v>202</v>
      </c>
      <c r="G770" t="s">
        <v>38</v>
      </c>
    </row>
    <row r="771" spans="2:7" ht="12.75">
      <c r="B771" t="s">
        <v>215</v>
      </c>
      <c r="C771" t="s">
        <v>212</v>
      </c>
      <c r="D771" t="s">
        <v>209</v>
      </c>
      <c r="E771" t="s">
        <v>203</v>
      </c>
      <c r="F771" s="20" t="s">
        <v>206</v>
      </c>
      <c r="G771" s="15">
        <v>56123730</v>
      </c>
    </row>
    <row r="772" spans="2:7" ht="12.75">
      <c r="B772" t="s">
        <v>215</v>
      </c>
      <c r="C772" t="s">
        <v>212</v>
      </c>
      <c r="D772" t="s">
        <v>209</v>
      </c>
      <c r="E772" t="s">
        <v>203</v>
      </c>
      <c r="F772" s="20" t="s">
        <v>327</v>
      </c>
      <c r="G772" s="15">
        <v>66366360</v>
      </c>
    </row>
    <row r="773" spans="2:8" ht="12.75">
      <c r="B773" t="s">
        <v>215</v>
      </c>
      <c r="C773" t="s">
        <v>212</v>
      </c>
      <c r="D773" t="s">
        <v>209</v>
      </c>
      <c r="E773" t="s">
        <v>203</v>
      </c>
      <c r="F773" s="20" t="s">
        <v>328</v>
      </c>
      <c r="G773" s="15">
        <v>63241615</v>
      </c>
      <c r="H773">
        <f>AVERAGE(G771:G773)/1000000</f>
        <v>61.91056833333334</v>
      </c>
    </row>
    <row r="774" spans="2:7" ht="12.75">
      <c r="B774" t="s">
        <v>215</v>
      </c>
      <c r="C774" t="s">
        <v>212</v>
      </c>
      <c r="D774" t="s">
        <v>213</v>
      </c>
      <c r="E774" t="s">
        <v>207</v>
      </c>
      <c r="F774" s="20" t="s">
        <v>206</v>
      </c>
      <c r="G774" s="15">
        <v>48589.99</v>
      </c>
    </row>
    <row r="775" spans="2:7" ht="12.75">
      <c r="B775" t="s">
        <v>215</v>
      </c>
      <c r="C775" t="s">
        <v>212</v>
      </c>
      <c r="D775" t="s">
        <v>213</v>
      </c>
      <c r="E775" t="s">
        <v>207</v>
      </c>
      <c r="F775" s="20" t="s">
        <v>327</v>
      </c>
      <c r="G775" s="15">
        <v>50643.47</v>
      </c>
    </row>
    <row r="776" spans="2:8" ht="12.75">
      <c r="B776" t="s">
        <v>215</v>
      </c>
      <c r="C776" t="s">
        <v>212</v>
      </c>
      <c r="D776" t="s">
        <v>213</v>
      </c>
      <c r="E776" t="s">
        <v>207</v>
      </c>
      <c r="F776" s="20" t="s">
        <v>328</v>
      </c>
      <c r="G776" s="15">
        <v>43027.52</v>
      </c>
      <c r="H776">
        <f>AVERAGE(G774:G776)/1000</f>
        <v>47.42032666666666</v>
      </c>
    </row>
    <row r="777" ht="12.75">
      <c r="F777" s="20"/>
    </row>
    <row r="778" spans="2:7" ht="12.75">
      <c r="B778" t="s">
        <v>214</v>
      </c>
      <c r="C778" t="s">
        <v>37</v>
      </c>
      <c r="D778" t="s">
        <v>200</v>
      </c>
      <c r="E778" t="s">
        <v>201</v>
      </c>
      <c r="F778" s="20" t="s">
        <v>202</v>
      </c>
      <c r="G778" t="s">
        <v>38</v>
      </c>
    </row>
    <row r="779" spans="2:7" ht="12.75">
      <c r="B779" t="s">
        <v>215</v>
      </c>
      <c r="C779" t="s">
        <v>164</v>
      </c>
      <c r="D779" t="s">
        <v>209</v>
      </c>
      <c r="E779" t="s">
        <v>203</v>
      </c>
      <c r="F779" s="20" t="s">
        <v>206</v>
      </c>
      <c r="G779" s="15">
        <v>351861588</v>
      </c>
    </row>
    <row r="780" spans="2:7" ht="12.75">
      <c r="B780" t="s">
        <v>215</v>
      </c>
      <c r="C780" t="s">
        <v>164</v>
      </c>
      <c r="D780" t="s">
        <v>209</v>
      </c>
      <c r="E780" t="s">
        <v>203</v>
      </c>
      <c r="F780" s="20" t="s">
        <v>327</v>
      </c>
      <c r="G780" s="15">
        <v>345540068</v>
      </c>
    </row>
    <row r="781" spans="2:8" ht="12.75">
      <c r="B781" t="s">
        <v>215</v>
      </c>
      <c r="C781" t="s">
        <v>164</v>
      </c>
      <c r="D781" t="s">
        <v>209</v>
      </c>
      <c r="E781" t="s">
        <v>203</v>
      </c>
      <c r="F781" s="20" t="s">
        <v>328</v>
      </c>
      <c r="G781" s="15">
        <v>361542465</v>
      </c>
      <c r="H781">
        <f>AVERAGE(G779:G781)/1000000</f>
        <v>352.9813736666667</v>
      </c>
    </row>
    <row r="782" ht="12.75">
      <c r="F782" s="20"/>
    </row>
    <row r="783" spans="2:7" ht="12.75">
      <c r="B783" t="s">
        <v>214</v>
      </c>
      <c r="C783" t="s">
        <v>37</v>
      </c>
      <c r="D783" t="s">
        <v>200</v>
      </c>
      <c r="E783" t="s">
        <v>201</v>
      </c>
      <c r="F783" s="20" t="s">
        <v>202</v>
      </c>
      <c r="G783" t="s">
        <v>38</v>
      </c>
    </row>
    <row r="784" spans="2:7" ht="12.75">
      <c r="B784" t="s">
        <v>215</v>
      </c>
      <c r="C784" t="s">
        <v>168</v>
      </c>
      <c r="D784" t="s">
        <v>209</v>
      </c>
      <c r="E784" t="s">
        <v>203</v>
      </c>
      <c r="F784" s="20" t="s">
        <v>206</v>
      </c>
      <c r="G784" s="15">
        <v>735766911</v>
      </c>
    </row>
    <row r="785" spans="2:7" ht="12.75">
      <c r="B785" t="s">
        <v>215</v>
      </c>
      <c r="C785" t="s">
        <v>168</v>
      </c>
      <c r="D785" t="s">
        <v>209</v>
      </c>
      <c r="E785" t="s">
        <v>203</v>
      </c>
      <c r="F785" s="20" t="s">
        <v>327</v>
      </c>
      <c r="G785" s="15">
        <v>1020295356</v>
      </c>
    </row>
    <row r="786" spans="2:8" ht="12.75">
      <c r="B786" t="s">
        <v>215</v>
      </c>
      <c r="C786" t="s">
        <v>168</v>
      </c>
      <c r="D786" t="s">
        <v>209</v>
      </c>
      <c r="E786" t="s">
        <v>203</v>
      </c>
      <c r="F786" s="20" t="s">
        <v>328</v>
      </c>
      <c r="G786" s="15">
        <v>939736236</v>
      </c>
      <c r="H786">
        <f>AVERAGE(G784:G786)/1000000</f>
        <v>898.599501</v>
      </c>
    </row>
    <row r="787" spans="2:7" ht="12.75">
      <c r="B787" t="s">
        <v>215</v>
      </c>
      <c r="C787" t="s">
        <v>168</v>
      </c>
      <c r="D787" t="s">
        <v>213</v>
      </c>
      <c r="E787" t="s">
        <v>207</v>
      </c>
      <c r="F787" s="20" t="s">
        <v>206</v>
      </c>
      <c r="G787" s="15">
        <v>2251524.8</v>
      </c>
    </row>
    <row r="788" spans="2:7" ht="12.75">
      <c r="B788" t="s">
        <v>215</v>
      </c>
      <c r="C788" t="s">
        <v>168</v>
      </c>
      <c r="D788" t="s">
        <v>213</v>
      </c>
      <c r="E788" t="s">
        <v>207</v>
      </c>
      <c r="F788" s="20" t="s">
        <v>327</v>
      </c>
      <c r="G788" s="15">
        <v>2943044.03</v>
      </c>
    </row>
    <row r="789" spans="2:8" ht="12.75">
      <c r="B789" t="s">
        <v>215</v>
      </c>
      <c r="C789" t="s">
        <v>168</v>
      </c>
      <c r="D789" t="s">
        <v>213</v>
      </c>
      <c r="E789" t="s">
        <v>207</v>
      </c>
      <c r="F789" s="20" t="s">
        <v>328</v>
      </c>
      <c r="G789" s="15">
        <v>2893893.01</v>
      </c>
      <c r="H789">
        <f>AVERAGE(G787:G789)/1000</f>
        <v>2696.153946666667</v>
      </c>
    </row>
    <row r="790" ht="12.75">
      <c r="F790" s="20"/>
    </row>
    <row r="791" spans="2:7" ht="12.75">
      <c r="B791" t="s">
        <v>214</v>
      </c>
      <c r="C791" t="s">
        <v>37</v>
      </c>
      <c r="D791" t="s">
        <v>200</v>
      </c>
      <c r="E791" t="s">
        <v>201</v>
      </c>
      <c r="F791" s="20" t="s">
        <v>202</v>
      </c>
      <c r="G791" t="s">
        <v>38</v>
      </c>
    </row>
    <row r="792" spans="2:7" ht="12.75">
      <c r="B792" t="s">
        <v>215</v>
      </c>
      <c r="C792" t="s">
        <v>172</v>
      </c>
      <c r="D792" t="s">
        <v>209</v>
      </c>
      <c r="E792" t="s">
        <v>203</v>
      </c>
      <c r="F792" s="20" t="s">
        <v>206</v>
      </c>
      <c r="G792" s="15">
        <v>25331513</v>
      </c>
    </row>
    <row r="793" spans="2:7" ht="12.75">
      <c r="B793" t="s">
        <v>215</v>
      </c>
      <c r="C793" t="s">
        <v>172</v>
      </c>
      <c r="D793" t="s">
        <v>209</v>
      </c>
      <c r="E793" t="s">
        <v>203</v>
      </c>
      <c r="F793" s="20" t="s">
        <v>327</v>
      </c>
      <c r="G793" s="15">
        <v>122953026</v>
      </c>
    </row>
    <row r="794" spans="2:8" ht="12.75">
      <c r="B794" t="s">
        <v>215</v>
      </c>
      <c r="C794" t="s">
        <v>172</v>
      </c>
      <c r="D794" t="s">
        <v>209</v>
      </c>
      <c r="E794" t="s">
        <v>203</v>
      </c>
      <c r="F794" s="20" t="s">
        <v>328</v>
      </c>
      <c r="G794" s="15">
        <v>104898096</v>
      </c>
      <c r="H794">
        <f>AVERAGE(G792:G794)/1000000</f>
        <v>84.39421166666668</v>
      </c>
    </row>
    <row r="795" spans="2:7" ht="12.75">
      <c r="B795" t="s">
        <v>215</v>
      </c>
      <c r="C795" t="s">
        <v>172</v>
      </c>
      <c r="D795" t="s">
        <v>213</v>
      </c>
      <c r="E795" t="s">
        <v>207</v>
      </c>
      <c r="F795" s="20" t="s">
        <v>206</v>
      </c>
      <c r="G795" s="15">
        <v>110732.02</v>
      </c>
    </row>
    <row r="796" spans="2:7" ht="12.75">
      <c r="B796" t="s">
        <v>215</v>
      </c>
      <c r="C796" t="s">
        <v>172</v>
      </c>
      <c r="D796" t="s">
        <v>213</v>
      </c>
      <c r="E796" t="s">
        <v>207</v>
      </c>
      <c r="F796" s="20" t="s">
        <v>327</v>
      </c>
      <c r="G796" s="15">
        <v>451296.73</v>
      </c>
    </row>
    <row r="797" spans="2:8" ht="12.75">
      <c r="B797" t="s">
        <v>215</v>
      </c>
      <c r="C797" t="s">
        <v>172</v>
      </c>
      <c r="D797" t="s">
        <v>213</v>
      </c>
      <c r="E797" t="s">
        <v>207</v>
      </c>
      <c r="F797" s="20" t="s">
        <v>328</v>
      </c>
      <c r="G797" s="15">
        <v>440291.83</v>
      </c>
      <c r="H797">
        <f>AVERAGE(G795:G797)/1000</f>
        <v>334.10686000000004</v>
      </c>
    </row>
    <row r="798" ht="12.75">
      <c r="F798" s="20"/>
    </row>
    <row r="799" spans="2:7" ht="12.75">
      <c r="B799" t="s">
        <v>214</v>
      </c>
      <c r="C799" t="s">
        <v>37</v>
      </c>
      <c r="D799" t="s">
        <v>200</v>
      </c>
      <c r="E799" t="s">
        <v>201</v>
      </c>
      <c r="F799" s="20" t="s">
        <v>202</v>
      </c>
      <c r="G799" t="s">
        <v>38</v>
      </c>
    </row>
    <row r="800" spans="2:7" ht="12.75">
      <c r="B800" t="s">
        <v>215</v>
      </c>
      <c r="C800" t="s">
        <v>172</v>
      </c>
      <c r="D800" t="s">
        <v>209</v>
      </c>
      <c r="E800" t="s">
        <v>203</v>
      </c>
      <c r="F800" s="20" t="s">
        <v>216</v>
      </c>
      <c r="G800" s="15">
        <v>280655</v>
      </c>
    </row>
    <row r="801" spans="2:7" ht="12.75">
      <c r="B801" t="s">
        <v>215</v>
      </c>
      <c r="C801" t="s">
        <v>172</v>
      </c>
      <c r="D801" t="s">
        <v>209</v>
      </c>
      <c r="E801" t="s">
        <v>203</v>
      </c>
      <c r="F801" s="20" t="s">
        <v>217</v>
      </c>
      <c r="G801" s="15">
        <v>363508</v>
      </c>
    </row>
    <row r="802" spans="2:8" ht="12.75">
      <c r="B802" t="s">
        <v>215</v>
      </c>
      <c r="C802" t="s">
        <v>172</v>
      </c>
      <c r="D802" t="s">
        <v>209</v>
      </c>
      <c r="E802" t="s">
        <v>203</v>
      </c>
      <c r="F802" s="20" t="s">
        <v>218</v>
      </c>
      <c r="G802" s="15">
        <v>37864248</v>
      </c>
      <c r="H802">
        <f>AVERAGE(G800:G802)/1000000</f>
        <v>12.836137</v>
      </c>
    </row>
    <row r="803" spans="2:7" ht="12.75">
      <c r="B803" t="s">
        <v>215</v>
      </c>
      <c r="C803" t="s">
        <v>172</v>
      </c>
      <c r="D803" t="s">
        <v>213</v>
      </c>
      <c r="E803" t="s">
        <v>207</v>
      </c>
      <c r="F803" s="20" t="s">
        <v>216</v>
      </c>
      <c r="G803">
        <v>955.38</v>
      </c>
    </row>
    <row r="804" spans="2:7" ht="12.75">
      <c r="B804" t="s">
        <v>215</v>
      </c>
      <c r="C804" t="s">
        <v>172</v>
      </c>
      <c r="D804" t="s">
        <v>213</v>
      </c>
      <c r="E804" t="s">
        <v>207</v>
      </c>
      <c r="F804" s="20" t="s">
        <v>217</v>
      </c>
      <c r="G804" s="15">
        <v>1542.26</v>
      </c>
    </row>
    <row r="805" spans="2:8" ht="12.75">
      <c r="B805" t="s">
        <v>215</v>
      </c>
      <c r="C805" t="s">
        <v>172</v>
      </c>
      <c r="D805" t="s">
        <v>213</v>
      </c>
      <c r="E805" t="s">
        <v>207</v>
      </c>
      <c r="F805" s="20" t="s">
        <v>218</v>
      </c>
      <c r="G805" s="15">
        <v>162093.13</v>
      </c>
      <c r="H805">
        <f>AVERAGE(G803:G805)/1000</f>
        <v>54.86359</v>
      </c>
    </row>
    <row r="806" ht="12.75">
      <c r="F806" s="20"/>
    </row>
    <row r="807" spans="2:7" ht="12.75">
      <c r="B807" t="s">
        <v>214</v>
      </c>
      <c r="C807" t="s">
        <v>37</v>
      </c>
      <c r="D807" t="s">
        <v>200</v>
      </c>
      <c r="E807" t="s">
        <v>201</v>
      </c>
      <c r="F807" s="20" t="s">
        <v>202</v>
      </c>
      <c r="G807" t="s">
        <v>38</v>
      </c>
    </row>
    <row r="808" spans="2:7" ht="12.75">
      <c r="B808" t="s">
        <v>215</v>
      </c>
      <c r="C808" t="s">
        <v>184</v>
      </c>
      <c r="D808" t="s">
        <v>209</v>
      </c>
      <c r="E808" t="s">
        <v>203</v>
      </c>
      <c r="F808" s="20" t="s">
        <v>206</v>
      </c>
      <c r="G808" s="15">
        <v>286206629</v>
      </c>
    </row>
    <row r="809" spans="2:7" ht="12.75">
      <c r="B809" t="s">
        <v>215</v>
      </c>
      <c r="C809" t="s">
        <v>184</v>
      </c>
      <c r="D809" t="s">
        <v>209</v>
      </c>
      <c r="E809" t="s">
        <v>203</v>
      </c>
      <c r="F809" s="20" t="s">
        <v>327</v>
      </c>
      <c r="G809" s="15">
        <v>390614189</v>
      </c>
    </row>
    <row r="810" spans="2:8" ht="12.75">
      <c r="B810" t="s">
        <v>215</v>
      </c>
      <c r="C810" t="s">
        <v>184</v>
      </c>
      <c r="D810" t="s">
        <v>209</v>
      </c>
      <c r="E810" t="s">
        <v>203</v>
      </c>
      <c r="F810" s="20" t="s">
        <v>328</v>
      </c>
      <c r="G810" s="15">
        <v>353532794</v>
      </c>
      <c r="H810">
        <f>AVERAGE(G808:G810)/1000000</f>
        <v>343.451204</v>
      </c>
    </row>
    <row r="811" spans="2:7" ht="12.75">
      <c r="B811" t="s">
        <v>215</v>
      </c>
      <c r="C811" t="s">
        <v>184</v>
      </c>
      <c r="D811" t="s">
        <v>213</v>
      </c>
      <c r="E811" t="s">
        <v>207</v>
      </c>
      <c r="F811" s="20" t="s">
        <v>206</v>
      </c>
      <c r="G811" s="15">
        <v>447477.03</v>
      </c>
    </row>
    <row r="812" spans="2:7" ht="12.75">
      <c r="B812" t="s">
        <v>215</v>
      </c>
      <c r="C812" t="s">
        <v>184</v>
      </c>
      <c r="D812" t="s">
        <v>213</v>
      </c>
      <c r="E812" t="s">
        <v>207</v>
      </c>
      <c r="F812" s="20" t="s">
        <v>327</v>
      </c>
      <c r="G812" s="15">
        <v>555792.91</v>
      </c>
    </row>
    <row r="813" spans="2:8" ht="12.75">
      <c r="B813" t="s">
        <v>215</v>
      </c>
      <c r="C813" t="s">
        <v>184</v>
      </c>
      <c r="D813" t="s">
        <v>213</v>
      </c>
      <c r="E813" t="s">
        <v>207</v>
      </c>
      <c r="F813" s="20" t="s">
        <v>328</v>
      </c>
      <c r="G813" s="15">
        <v>558098.99</v>
      </c>
      <c r="H813">
        <f>AVERAGE(G811:G813)/1000</f>
        <v>520.45631</v>
      </c>
    </row>
    <row r="814" ht="12.75">
      <c r="F814" s="20"/>
    </row>
    <row r="815" spans="2:7" ht="12.75">
      <c r="B815" t="s">
        <v>214</v>
      </c>
      <c r="C815" t="s">
        <v>37</v>
      </c>
      <c r="D815" t="s">
        <v>200</v>
      </c>
      <c r="E815" t="s">
        <v>201</v>
      </c>
      <c r="F815" s="20" t="s">
        <v>202</v>
      </c>
      <c r="G815" t="s">
        <v>38</v>
      </c>
    </row>
    <row r="816" spans="2:7" ht="12.75">
      <c r="B816" t="s">
        <v>215</v>
      </c>
      <c r="C816" t="s">
        <v>189</v>
      </c>
      <c r="D816" t="s">
        <v>209</v>
      </c>
      <c r="E816" t="s">
        <v>203</v>
      </c>
      <c r="F816" s="20" t="s">
        <v>206</v>
      </c>
      <c r="G816" s="15">
        <v>113715387</v>
      </c>
    </row>
    <row r="817" spans="2:7" ht="12.75">
      <c r="B817" t="s">
        <v>215</v>
      </c>
      <c r="C817" t="s">
        <v>189</v>
      </c>
      <c r="D817" t="s">
        <v>209</v>
      </c>
      <c r="E817" t="s">
        <v>203</v>
      </c>
      <c r="F817" s="20" t="s">
        <v>327</v>
      </c>
      <c r="G817" s="15">
        <v>128267846</v>
      </c>
    </row>
    <row r="818" spans="2:8" ht="12.75">
      <c r="B818" t="s">
        <v>215</v>
      </c>
      <c r="C818" t="s">
        <v>189</v>
      </c>
      <c r="D818" t="s">
        <v>209</v>
      </c>
      <c r="E818" t="s">
        <v>203</v>
      </c>
      <c r="F818" s="20" t="s">
        <v>328</v>
      </c>
      <c r="G818" s="15">
        <v>137551522</v>
      </c>
      <c r="H818">
        <f>AVERAGE(G816:G818)/1000000</f>
        <v>126.511585</v>
      </c>
    </row>
    <row r="819" spans="2:7" ht="12.75">
      <c r="B819" t="s">
        <v>215</v>
      </c>
      <c r="C819" t="s">
        <v>189</v>
      </c>
      <c r="D819" t="s">
        <v>213</v>
      </c>
      <c r="E819" t="s">
        <v>207</v>
      </c>
      <c r="F819" s="20" t="s">
        <v>206</v>
      </c>
      <c r="G819" s="15">
        <v>190107.97</v>
      </c>
    </row>
    <row r="820" spans="2:7" ht="12.75">
      <c r="B820" t="s">
        <v>215</v>
      </c>
      <c r="C820" t="s">
        <v>189</v>
      </c>
      <c r="D820" t="s">
        <v>213</v>
      </c>
      <c r="E820" t="s">
        <v>207</v>
      </c>
      <c r="F820" s="20" t="s">
        <v>327</v>
      </c>
      <c r="G820" s="15">
        <v>209477.32</v>
      </c>
    </row>
    <row r="821" spans="2:8" ht="12.75">
      <c r="B821" t="s">
        <v>215</v>
      </c>
      <c r="C821" t="s">
        <v>189</v>
      </c>
      <c r="D821" t="s">
        <v>213</v>
      </c>
      <c r="E821" t="s">
        <v>207</v>
      </c>
      <c r="F821" s="20" t="s">
        <v>328</v>
      </c>
      <c r="G821" s="15">
        <v>194353.78</v>
      </c>
      <c r="H821">
        <f>AVERAGE(G819:G821)/1000</f>
        <v>197.97969000000003</v>
      </c>
    </row>
    <row r="822" ht="12.75">
      <c r="F822" s="20"/>
    </row>
    <row r="823" spans="2:7" ht="12.75">
      <c r="B823" t="s">
        <v>214</v>
      </c>
      <c r="C823" t="s">
        <v>37</v>
      </c>
      <c r="D823" t="s">
        <v>200</v>
      </c>
      <c r="E823" t="s">
        <v>201</v>
      </c>
      <c r="F823" s="20" t="s">
        <v>202</v>
      </c>
      <c r="G823" t="s">
        <v>38</v>
      </c>
    </row>
    <row r="824" spans="2:7" ht="12.75">
      <c r="B824" t="s">
        <v>215</v>
      </c>
      <c r="C824" t="s">
        <v>191</v>
      </c>
      <c r="D824" t="s">
        <v>209</v>
      </c>
      <c r="E824" t="s">
        <v>203</v>
      </c>
      <c r="F824" s="20" t="s">
        <v>206</v>
      </c>
      <c r="G824" s="15">
        <v>309683141</v>
      </c>
    </row>
    <row r="825" spans="2:7" ht="12.75">
      <c r="B825" t="s">
        <v>215</v>
      </c>
      <c r="C825" t="s">
        <v>191</v>
      </c>
      <c r="D825" t="s">
        <v>209</v>
      </c>
      <c r="E825" t="s">
        <v>203</v>
      </c>
      <c r="F825" s="20" t="s">
        <v>327</v>
      </c>
      <c r="G825" s="15">
        <v>312453570</v>
      </c>
    </row>
    <row r="826" spans="2:8" ht="12.75">
      <c r="B826" t="s">
        <v>215</v>
      </c>
      <c r="C826" t="s">
        <v>191</v>
      </c>
      <c r="D826" t="s">
        <v>209</v>
      </c>
      <c r="E826" t="s">
        <v>203</v>
      </c>
      <c r="F826" s="20" t="s">
        <v>328</v>
      </c>
      <c r="G826" s="15">
        <v>286458257</v>
      </c>
      <c r="H826">
        <f>AVERAGE(G824:G826)/1000000</f>
        <v>302.8649893333333</v>
      </c>
    </row>
    <row r="827" ht="12.75">
      <c r="F827" s="20"/>
    </row>
    <row r="828" spans="2:7" ht="12.75">
      <c r="B828" t="s">
        <v>214</v>
      </c>
      <c r="C828" t="s">
        <v>37</v>
      </c>
      <c r="D828" t="s">
        <v>200</v>
      </c>
      <c r="E828" t="s">
        <v>201</v>
      </c>
      <c r="F828" s="20" t="s">
        <v>202</v>
      </c>
      <c r="G828" t="s">
        <v>38</v>
      </c>
    </row>
    <row r="829" spans="2:7" ht="12.75">
      <c r="B829" t="s">
        <v>215</v>
      </c>
      <c r="C829" t="s">
        <v>155</v>
      </c>
      <c r="D829" t="s">
        <v>213</v>
      </c>
      <c r="E829" t="s">
        <v>207</v>
      </c>
      <c r="F829" s="20" t="s">
        <v>216</v>
      </c>
      <c r="G829" s="15">
        <v>275641.47</v>
      </c>
    </row>
    <row r="830" spans="2:7" ht="12.75">
      <c r="B830" t="s">
        <v>215</v>
      </c>
      <c r="C830" t="s">
        <v>155</v>
      </c>
      <c r="D830" t="s">
        <v>213</v>
      </c>
      <c r="E830" t="s">
        <v>207</v>
      </c>
      <c r="F830" s="20" t="s">
        <v>217</v>
      </c>
      <c r="G830" s="15">
        <v>336432.7</v>
      </c>
    </row>
    <row r="831" spans="2:8" ht="12.75">
      <c r="B831" t="s">
        <v>215</v>
      </c>
      <c r="C831" t="s">
        <v>155</v>
      </c>
      <c r="D831" t="s">
        <v>213</v>
      </c>
      <c r="E831" t="s">
        <v>207</v>
      </c>
      <c r="F831" s="20" t="s">
        <v>218</v>
      </c>
      <c r="G831" s="15">
        <v>381726.99</v>
      </c>
      <c r="H831">
        <f>AVERAGE(G829:G831)/1000</f>
        <v>331.2670533333333</v>
      </c>
    </row>
    <row r="832" ht="12.75">
      <c r="F832" s="20"/>
    </row>
    <row r="833" ht="12.75">
      <c r="F833" s="20"/>
    </row>
    <row r="834" ht="12.75">
      <c r="F834" s="20"/>
    </row>
    <row r="835" ht="12.75">
      <c r="F835" s="20"/>
    </row>
    <row r="836" ht="12.75">
      <c r="F836" s="20"/>
    </row>
    <row r="837" ht="12.75">
      <c r="F837" s="20"/>
    </row>
    <row r="838" ht="12.75">
      <c r="F838" s="20"/>
    </row>
    <row r="839" ht="12.75">
      <c r="F839" s="20"/>
    </row>
    <row r="840" ht="12.75">
      <c r="F840" s="20"/>
    </row>
    <row r="841" ht="12.75">
      <c r="F841" s="20"/>
    </row>
    <row r="842" ht="12.75">
      <c r="F842" s="20"/>
    </row>
    <row r="843" ht="12.75">
      <c r="F843" s="20"/>
    </row>
    <row r="844" ht="12.75">
      <c r="F844" s="20"/>
    </row>
    <row r="845" ht="12.75">
      <c r="F845" s="20"/>
    </row>
    <row r="846" ht="12.75">
      <c r="F846" s="20"/>
    </row>
    <row r="847" ht="12.75">
      <c r="F847" s="20"/>
    </row>
    <row r="848" ht="12.75">
      <c r="F848" s="20"/>
    </row>
    <row r="849" ht="12.75">
      <c r="F849" s="20"/>
    </row>
    <row r="850" ht="12.75">
      <c r="F850" s="20"/>
    </row>
    <row r="851" ht="12.75">
      <c r="F851" s="20"/>
    </row>
    <row r="852" ht="12.75">
      <c r="F852" s="20"/>
    </row>
    <row r="853" ht="12.75">
      <c r="F853" s="20"/>
    </row>
    <row r="854" ht="12.75">
      <c r="F854" s="20"/>
    </row>
    <row r="855" ht="12.75">
      <c r="F855" s="20"/>
    </row>
    <row r="856" ht="12.75">
      <c r="F856" s="20"/>
    </row>
    <row r="857" ht="12.75">
      <c r="F857" s="20"/>
    </row>
    <row r="858" ht="12.75">
      <c r="F858" s="20"/>
    </row>
    <row r="859" ht="12.75">
      <c r="F859" s="20"/>
    </row>
    <row r="860" ht="12.75">
      <c r="F860" s="20"/>
    </row>
    <row r="861" ht="12.75">
      <c r="F861" s="20"/>
    </row>
    <row r="862" ht="12.75">
      <c r="F862" s="20"/>
    </row>
    <row r="863" ht="12.75">
      <c r="F863" s="20"/>
    </row>
    <row r="864" ht="12.75">
      <c r="F864" s="20"/>
    </row>
    <row r="865" ht="12.75">
      <c r="F865" s="20"/>
    </row>
    <row r="866" ht="12.75">
      <c r="F866" s="20"/>
    </row>
    <row r="867" ht="12.75">
      <c r="F867" s="20"/>
    </row>
    <row r="868" ht="12.75">
      <c r="F868" s="20"/>
    </row>
    <row r="869" ht="12.75">
      <c r="F869" s="20"/>
    </row>
    <row r="870" ht="12.75">
      <c r="F870" s="20"/>
    </row>
    <row r="871" ht="12.75">
      <c r="F871" s="20"/>
    </row>
    <row r="872" ht="12.75">
      <c r="F872" s="20"/>
    </row>
    <row r="873" ht="12.75">
      <c r="F873" s="20"/>
    </row>
    <row r="874" ht="12.75">
      <c r="F874" s="20"/>
    </row>
    <row r="875" ht="12.75">
      <c r="F875" s="20"/>
    </row>
    <row r="876" ht="12.75">
      <c r="F876" s="20"/>
    </row>
    <row r="877" ht="12.75">
      <c r="F877" s="20"/>
    </row>
    <row r="878" ht="12.75">
      <c r="F878" s="20"/>
    </row>
    <row r="879" ht="12.75">
      <c r="F879" s="20"/>
    </row>
    <row r="880" ht="12.75">
      <c r="F880" s="20"/>
    </row>
    <row r="881" ht="12.75">
      <c r="F881" s="20"/>
    </row>
    <row r="882" ht="12.75">
      <c r="F882" s="20"/>
    </row>
    <row r="883" ht="12.75">
      <c r="F883" s="20"/>
    </row>
    <row r="884" ht="12.75">
      <c r="F884" s="20"/>
    </row>
    <row r="885" ht="12.75">
      <c r="F885" s="20"/>
    </row>
    <row r="886" ht="12.75">
      <c r="F886" s="20"/>
    </row>
    <row r="887" ht="12.75">
      <c r="F887" s="20"/>
    </row>
    <row r="888" ht="12.75">
      <c r="F888" s="20"/>
    </row>
    <row r="889" ht="12.75">
      <c r="F889" s="20"/>
    </row>
    <row r="890" ht="12.75">
      <c r="F890" s="20"/>
    </row>
    <row r="891" ht="12.75">
      <c r="F891" s="20"/>
    </row>
    <row r="892" ht="12.75">
      <c r="F892" s="20"/>
    </row>
    <row r="893" ht="12.75">
      <c r="F893" s="20"/>
    </row>
    <row r="894" ht="12.75">
      <c r="F894" s="20"/>
    </row>
    <row r="895" ht="12.75">
      <c r="F895" s="20"/>
    </row>
    <row r="896" ht="12.75">
      <c r="F896" s="20"/>
    </row>
    <row r="897" ht="12.75">
      <c r="F897" s="20"/>
    </row>
    <row r="898" ht="12.75">
      <c r="F898" s="20"/>
    </row>
    <row r="899" ht="12.75">
      <c r="F899" s="20"/>
    </row>
    <row r="900" ht="12.75">
      <c r="F900" s="20"/>
    </row>
    <row r="901" ht="12.75">
      <c r="F901" s="20"/>
    </row>
    <row r="902" ht="12.75">
      <c r="F902" s="20"/>
    </row>
    <row r="903" ht="12.75">
      <c r="F903" s="20"/>
    </row>
    <row r="904" ht="12.75">
      <c r="F904" s="20"/>
    </row>
    <row r="905" ht="12.75">
      <c r="F905" s="20"/>
    </row>
    <row r="906" ht="12.75">
      <c r="F906" s="20"/>
    </row>
    <row r="907" ht="12.75">
      <c r="F907" s="20"/>
    </row>
    <row r="908" ht="12.75">
      <c r="F908" s="20"/>
    </row>
    <row r="909" ht="12.75">
      <c r="F909" s="20"/>
    </row>
    <row r="910" ht="12.75">
      <c r="F910" s="20"/>
    </row>
    <row r="911" ht="12.75">
      <c r="F911" s="20"/>
    </row>
    <row r="912" ht="12.75">
      <c r="F912" s="20"/>
    </row>
    <row r="913" ht="12.75">
      <c r="F913" s="20"/>
    </row>
    <row r="914" ht="12.75">
      <c r="F914" s="20"/>
    </row>
    <row r="915" ht="12.75">
      <c r="F915" s="20"/>
    </row>
    <row r="916" ht="12.75">
      <c r="F916" s="20"/>
    </row>
    <row r="917" ht="12.75">
      <c r="F917" s="20"/>
    </row>
    <row r="918" ht="12.75">
      <c r="F918" s="20"/>
    </row>
    <row r="919" ht="12.75">
      <c r="F919" s="20"/>
    </row>
    <row r="920" ht="12.75">
      <c r="F920" s="20"/>
    </row>
    <row r="921" ht="12.75">
      <c r="F921" s="20"/>
    </row>
    <row r="922" ht="12.75">
      <c r="F922" s="20"/>
    </row>
    <row r="923" ht="12.75">
      <c r="F923" s="20"/>
    </row>
    <row r="924" ht="12.75">
      <c r="F924" s="20"/>
    </row>
    <row r="925" ht="12.75">
      <c r="F925" s="20"/>
    </row>
    <row r="926" ht="12.75">
      <c r="F926" s="20"/>
    </row>
    <row r="927" ht="12.75">
      <c r="F927" s="20"/>
    </row>
    <row r="928" ht="12.75">
      <c r="F928" s="20"/>
    </row>
    <row r="929" ht="12.75">
      <c r="F929" s="20"/>
    </row>
    <row r="930" ht="12.75">
      <c r="F930" s="20"/>
    </row>
    <row r="931" ht="12.75">
      <c r="F931" s="20"/>
    </row>
    <row r="932" ht="12.75">
      <c r="F932" s="20"/>
    </row>
    <row r="933" ht="12.75">
      <c r="F933" s="20"/>
    </row>
    <row r="934" ht="12.75">
      <c r="F934" s="20"/>
    </row>
    <row r="935" ht="12.75">
      <c r="F935" s="20"/>
    </row>
    <row r="936" ht="12.75">
      <c r="F936" s="20"/>
    </row>
    <row r="937" ht="12.75">
      <c r="F937" s="20"/>
    </row>
    <row r="938" ht="12.75">
      <c r="F938" s="20"/>
    </row>
    <row r="939" ht="12.75">
      <c r="F939" s="20"/>
    </row>
    <row r="940" ht="12.75">
      <c r="F940" s="20"/>
    </row>
    <row r="941" ht="12.75">
      <c r="F941" s="20"/>
    </row>
    <row r="942" ht="12.75">
      <c r="F942" s="20"/>
    </row>
    <row r="943" ht="12.75">
      <c r="F943" s="20"/>
    </row>
    <row r="944" ht="12.75">
      <c r="F944" s="20"/>
    </row>
    <row r="945" ht="12.75">
      <c r="F945" s="20"/>
    </row>
    <row r="946" ht="12.75">
      <c r="F946" s="20"/>
    </row>
    <row r="947" ht="12.75">
      <c r="F947" s="20"/>
    </row>
    <row r="948" ht="12.75">
      <c r="F948" s="20"/>
    </row>
    <row r="949" ht="12.75">
      <c r="F949" s="20"/>
    </row>
    <row r="950" ht="12.75">
      <c r="F950" s="20"/>
    </row>
    <row r="951" ht="12.75">
      <c r="F951" s="20"/>
    </row>
    <row r="952" ht="12.75">
      <c r="F952" s="20"/>
    </row>
    <row r="953" ht="12.75">
      <c r="F953" s="20"/>
    </row>
    <row r="954" ht="12.75">
      <c r="F954" s="20"/>
    </row>
    <row r="955" ht="12.75">
      <c r="F955" s="20"/>
    </row>
    <row r="956" ht="12.75">
      <c r="F956" s="20"/>
    </row>
    <row r="957" ht="12.75">
      <c r="F957" s="20"/>
    </row>
    <row r="958" ht="12.75">
      <c r="F958" s="20"/>
    </row>
    <row r="959" ht="12.75">
      <c r="F959" s="20"/>
    </row>
    <row r="960" ht="12.75">
      <c r="F960" s="20"/>
    </row>
    <row r="961" ht="12.75">
      <c r="F961" s="20"/>
    </row>
    <row r="962" ht="12.75">
      <c r="F962" s="20"/>
    </row>
    <row r="963" ht="12.75">
      <c r="F963" s="20"/>
    </row>
    <row r="964" ht="12.75">
      <c r="F964" s="20"/>
    </row>
    <row r="965" ht="12.75">
      <c r="F965" s="20"/>
    </row>
    <row r="966" ht="12.75">
      <c r="F966" s="20"/>
    </row>
    <row r="967" ht="12.75">
      <c r="F967" s="20"/>
    </row>
    <row r="968" ht="12.75">
      <c r="F968" s="20"/>
    </row>
    <row r="969" ht="12.75">
      <c r="F969" s="20"/>
    </row>
    <row r="970" ht="12.75">
      <c r="F970" s="20"/>
    </row>
    <row r="971" ht="12.75">
      <c r="F971" s="20"/>
    </row>
    <row r="972" ht="12.75">
      <c r="F972" s="20"/>
    </row>
    <row r="973" ht="12.75">
      <c r="F973" s="20"/>
    </row>
    <row r="974" ht="12.75">
      <c r="F974" s="20"/>
    </row>
    <row r="975" ht="12.75">
      <c r="F975" s="20"/>
    </row>
    <row r="976" ht="12.75">
      <c r="F976" s="20"/>
    </row>
    <row r="977" ht="12.75">
      <c r="F977" s="20"/>
    </row>
    <row r="978" ht="12.75">
      <c r="F978" s="20"/>
    </row>
    <row r="979" ht="12.75">
      <c r="F979" s="20"/>
    </row>
    <row r="980" ht="12.75">
      <c r="F980" s="20"/>
    </row>
    <row r="981" ht="12.75">
      <c r="F981" s="20"/>
    </row>
    <row r="982" ht="12.75">
      <c r="F982" s="20"/>
    </row>
    <row r="983" ht="12.75">
      <c r="F983" s="20"/>
    </row>
    <row r="984" ht="12.75">
      <c r="F984" s="20"/>
    </row>
    <row r="985" ht="12.75">
      <c r="F985" s="20"/>
    </row>
    <row r="986" ht="12.75">
      <c r="F986" s="20"/>
    </row>
    <row r="987" ht="12.75">
      <c r="F987" s="20"/>
    </row>
    <row r="988" ht="12.75">
      <c r="F988" s="20"/>
    </row>
    <row r="989" ht="12.75">
      <c r="F989" s="20"/>
    </row>
    <row r="990" ht="12.75">
      <c r="F990" s="20"/>
    </row>
    <row r="991" ht="12.75">
      <c r="F991" s="20"/>
    </row>
    <row r="992" ht="12.75">
      <c r="F992" s="20"/>
    </row>
    <row r="993" ht="12.75">
      <c r="F993" s="20"/>
    </row>
    <row r="994" ht="12.75">
      <c r="F994" s="20"/>
    </row>
    <row r="995" ht="12.75">
      <c r="F995" s="20"/>
    </row>
    <row r="996" ht="12.75">
      <c r="F996" s="20"/>
    </row>
    <row r="997" ht="12.75">
      <c r="F997" s="20"/>
    </row>
    <row r="998" ht="12.75">
      <c r="F998" s="20"/>
    </row>
    <row r="999" ht="12.75">
      <c r="F999" s="20"/>
    </row>
    <row r="1000" ht="12.75">
      <c r="F1000" s="20"/>
    </row>
    <row r="1001" ht="12.75">
      <c r="F1001" s="20"/>
    </row>
    <row r="1002" ht="12.75">
      <c r="F1002" s="20"/>
    </row>
    <row r="1003" ht="12.75">
      <c r="F1003" s="20"/>
    </row>
    <row r="1004" ht="12.75">
      <c r="F1004" s="20"/>
    </row>
    <row r="1005" ht="12.75">
      <c r="F1005" s="20"/>
    </row>
    <row r="1006" ht="12.75">
      <c r="F1006" s="20"/>
    </row>
    <row r="1007" ht="12.75">
      <c r="F1007" s="20"/>
    </row>
    <row r="1008" ht="12.75">
      <c r="F1008" s="20"/>
    </row>
    <row r="1009" ht="12.75">
      <c r="F1009" s="20"/>
    </row>
    <row r="1010" ht="12.75">
      <c r="F1010" s="20"/>
    </row>
    <row r="1011" ht="12.75">
      <c r="F1011" s="20"/>
    </row>
    <row r="1012" ht="12.75">
      <c r="F1012" s="20"/>
    </row>
    <row r="1013" ht="12.75">
      <c r="F1013" s="20"/>
    </row>
    <row r="1014" ht="12.75">
      <c r="F1014" s="20"/>
    </row>
    <row r="1015" ht="12.75">
      <c r="F1015" s="20"/>
    </row>
    <row r="1016" ht="12.75">
      <c r="F1016" s="20"/>
    </row>
    <row r="1017" ht="12.75">
      <c r="F1017" s="20"/>
    </row>
    <row r="1018" ht="12.75">
      <c r="F1018" s="20"/>
    </row>
    <row r="1019" ht="12.75">
      <c r="F1019" s="20"/>
    </row>
    <row r="1020" ht="12.75">
      <c r="F1020" s="20"/>
    </row>
    <row r="1021" ht="12.75">
      <c r="F1021" s="20"/>
    </row>
    <row r="1022" ht="12.75">
      <c r="F1022" s="20"/>
    </row>
    <row r="1023" ht="12.75">
      <c r="F1023" s="20"/>
    </row>
    <row r="1024" ht="12.75">
      <c r="F1024" s="20"/>
    </row>
    <row r="1025" ht="12.75">
      <c r="F1025" s="20"/>
    </row>
    <row r="1026" ht="12.75">
      <c r="F1026" s="20"/>
    </row>
    <row r="1027" ht="12.75">
      <c r="F1027" s="20"/>
    </row>
    <row r="1028" ht="12.75">
      <c r="F1028" s="20"/>
    </row>
    <row r="1029" ht="12.75">
      <c r="F1029" s="20"/>
    </row>
    <row r="1030" ht="12.75">
      <c r="F1030" s="20"/>
    </row>
    <row r="1031" ht="12.75">
      <c r="F1031" s="20"/>
    </row>
    <row r="1032" ht="12.75">
      <c r="F1032" s="20"/>
    </row>
    <row r="1033" ht="12.75">
      <c r="F1033" s="20"/>
    </row>
    <row r="1034" ht="12.75">
      <c r="F1034" s="20"/>
    </row>
    <row r="1035" ht="12.75">
      <c r="F1035" s="20"/>
    </row>
    <row r="1036" ht="12.75">
      <c r="F1036" s="20"/>
    </row>
    <row r="1037" ht="12.75">
      <c r="F1037" s="20"/>
    </row>
    <row r="1038" ht="12.75">
      <c r="F1038" s="20"/>
    </row>
    <row r="1039" ht="12.75">
      <c r="F1039" s="20"/>
    </row>
    <row r="1040" ht="12.75">
      <c r="F1040" s="20"/>
    </row>
    <row r="1041" ht="12.75">
      <c r="F1041" s="20"/>
    </row>
    <row r="1042" ht="12.75">
      <c r="F1042" s="20"/>
    </row>
    <row r="1043" ht="12.75">
      <c r="F1043" s="20"/>
    </row>
    <row r="1044" ht="12.75">
      <c r="F1044" s="20"/>
    </row>
    <row r="1045" ht="12.75">
      <c r="F1045" s="20"/>
    </row>
    <row r="1046" ht="12.75">
      <c r="F1046" s="20"/>
    </row>
    <row r="1047" ht="12.75">
      <c r="F1047" s="20"/>
    </row>
    <row r="1048" ht="12.75">
      <c r="F1048" s="20"/>
    </row>
    <row r="1049" ht="12.75">
      <c r="F1049" s="20"/>
    </row>
    <row r="1050" ht="12.75">
      <c r="F1050" s="20"/>
    </row>
    <row r="1051" ht="12.75">
      <c r="F1051" s="20"/>
    </row>
    <row r="1052" ht="12.75">
      <c r="F1052" s="20"/>
    </row>
    <row r="1053" ht="12.75">
      <c r="F1053" s="20"/>
    </row>
    <row r="1054" ht="12.75">
      <c r="F1054" s="20"/>
    </row>
    <row r="1055" ht="12.75">
      <c r="F1055" s="20"/>
    </row>
    <row r="1056" ht="12.75">
      <c r="F1056" s="20"/>
    </row>
    <row r="1057" ht="12.75">
      <c r="F1057" s="20"/>
    </row>
    <row r="1058" ht="12.75">
      <c r="F1058" s="20"/>
    </row>
    <row r="1059" ht="12.75">
      <c r="F1059" s="20"/>
    </row>
    <row r="1060" ht="12.75">
      <c r="F1060" s="20"/>
    </row>
    <row r="1061" ht="12.75">
      <c r="F1061" s="20"/>
    </row>
    <row r="1062" ht="12.75">
      <c r="F1062" s="20"/>
    </row>
    <row r="1063" ht="12.75">
      <c r="F1063" s="20"/>
    </row>
    <row r="1064" ht="12.75">
      <c r="F1064" s="20"/>
    </row>
    <row r="1065" ht="12.75">
      <c r="F1065" s="20"/>
    </row>
    <row r="1066" ht="12.75">
      <c r="F1066" s="20"/>
    </row>
    <row r="1067" ht="12.75">
      <c r="F1067" s="20"/>
    </row>
    <row r="1068" ht="12.75">
      <c r="F1068" s="20"/>
    </row>
    <row r="1069" ht="12.75">
      <c r="F1069" s="20"/>
    </row>
    <row r="1070" ht="12.75">
      <c r="F1070" s="20"/>
    </row>
    <row r="1071" ht="12.75">
      <c r="F1071" s="20"/>
    </row>
    <row r="1072" ht="12.75">
      <c r="F1072" s="20"/>
    </row>
    <row r="1073" ht="12.75">
      <c r="F1073" s="20"/>
    </row>
    <row r="1074" ht="12.75">
      <c r="F1074" s="20"/>
    </row>
    <row r="1075" ht="12.75">
      <c r="F1075" s="20"/>
    </row>
    <row r="1076" ht="12.75">
      <c r="F1076" s="20"/>
    </row>
    <row r="1077" ht="12.75">
      <c r="F1077" s="20"/>
    </row>
    <row r="1078" ht="12.75">
      <c r="F1078" s="20"/>
    </row>
    <row r="1079" ht="12.75">
      <c r="F1079" s="20"/>
    </row>
    <row r="1080" ht="12.75">
      <c r="F1080" s="20"/>
    </row>
    <row r="1081" ht="12.75">
      <c r="F1081" s="20"/>
    </row>
    <row r="1082" ht="12.75">
      <c r="F1082" s="20"/>
    </row>
    <row r="1083" ht="12.75">
      <c r="F1083" s="20"/>
    </row>
    <row r="1084" ht="12.75">
      <c r="F1084" s="20"/>
    </row>
    <row r="1085" ht="12.75">
      <c r="F1085" s="20"/>
    </row>
    <row r="1086" ht="12.75">
      <c r="F1086" s="20"/>
    </row>
    <row r="1087" ht="12.75">
      <c r="F1087" s="20"/>
    </row>
    <row r="1088" ht="12.75">
      <c r="F1088" s="20"/>
    </row>
    <row r="1089" ht="12.75">
      <c r="F1089" s="20"/>
    </row>
    <row r="1090" ht="12.75">
      <c r="F1090" s="20"/>
    </row>
    <row r="1091" ht="12.75">
      <c r="F1091" s="20"/>
    </row>
    <row r="1092" ht="12.75">
      <c r="F1092" s="20"/>
    </row>
    <row r="1093" ht="12.75">
      <c r="F1093" s="20"/>
    </row>
    <row r="1094" ht="12.75">
      <c r="F1094" s="20"/>
    </row>
    <row r="1095" ht="12.75">
      <c r="F1095" s="20"/>
    </row>
    <row r="1096" ht="12.75">
      <c r="F1096" s="20"/>
    </row>
    <row r="1097" ht="12.75">
      <c r="F1097" s="20"/>
    </row>
    <row r="1098" ht="12.75">
      <c r="F1098" s="20"/>
    </row>
    <row r="1099" ht="12.75">
      <c r="F1099" s="20"/>
    </row>
    <row r="1100" ht="12.75">
      <c r="F1100" s="20"/>
    </row>
    <row r="1101" ht="12.75">
      <c r="F1101" s="20"/>
    </row>
    <row r="1102" ht="12.75">
      <c r="F1102" s="20"/>
    </row>
    <row r="1103" ht="12.75">
      <c r="F1103" s="20"/>
    </row>
    <row r="1104" ht="12.75">
      <c r="F1104" s="20"/>
    </row>
    <row r="1105" ht="12.75">
      <c r="F1105" s="20"/>
    </row>
    <row r="1106" ht="12.75">
      <c r="F1106" s="20"/>
    </row>
    <row r="1107" ht="12.75">
      <c r="F1107" s="20"/>
    </row>
    <row r="1108" ht="12.75">
      <c r="F1108" s="20"/>
    </row>
    <row r="1109" ht="12.75">
      <c r="F1109" s="20"/>
    </row>
    <row r="1110" ht="12.75">
      <c r="F1110" s="20"/>
    </row>
    <row r="1111" ht="12.75">
      <c r="F1111" s="20"/>
    </row>
    <row r="1112" ht="12.75">
      <c r="F1112" s="20"/>
    </row>
    <row r="1113" ht="12.75">
      <c r="F1113" s="20"/>
    </row>
    <row r="1114" ht="12.75">
      <c r="F1114" s="20"/>
    </row>
    <row r="1115" ht="12.75">
      <c r="F1115" s="20"/>
    </row>
    <row r="1116" ht="12.75">
      <c r="F1116" s="20"/>
    </row>
    <row r="1117" ht="12.75">
      <c r="F1117" s="20"/>
    </row>
    <row r="1118" ht="12.75">
      <c r="F1118" s="20"/>
    </row>
    <row r="1119" ht="12.75">
      <c r="F1119" s="20"/>
    </row>
    <row r="1120" ht="12.75">
      <c r="F1120" s="20"/>
    </row>
    <row r="1121" ht="12.75">
      <c r="F1121" s="20"/>
    </row>
    <row r="1122" ht="12.75">
      <c r="F1122" s="20"/>
    </row>
    <row r="1123" ht="12.75">
      <c r="F1123" s="20"/>
    </row>
    <row r="1124" ht="12.75">
      <c r="F1124" s="20"/>
    </row>
    <row r="1125" ht="12.75">
      <c r="F1125" s="20"/>
    </row>
    <row r="1126" ht="12.75">
      <c r="F1126" s="20"/>
    </row>
    <row r="1127" ht="12.75">
      <c r="F1127" s="20"/>
    </row>
    <row r="1128" ht="12.75">
      <c r="F1128" s="20"/>
    </row>
    <row r="1129" ht="12.75">
      <c r="F1129" s="20"/>
    </row>
    <row r="1130" ht="12.75">
      <c r="F1130" s="20"/>
    </row>
    <row r="1131" ht="12.75">
      <c r="F1131" s="20"/>
    </row>
    <row r="1132" ht="12.75">
      <c r="F1132" s="20"/>
    </row>
    <row r="1133" ht="12.75">
      <c r="F1133" s="20"/>
    </row>
    <row r="1134" ht="12.75">
      <c r="F1134" s="20"/>
    </row>
    <row r="1135" ht="12.75">
      <c r="F1135" s="20"/>
    </row>
    <row r="1136" ht="12.75">
      <c r="F1136" s="20"/>
    </row>
    <row r="1137" ht="12.75">
      <c r="F1137" s="20"/>
    </row>
    <row r="1138" ht="12.75">
      <c r="F1138" s="20"/>
    </row>
    <row r="1139" ht="12.75">
      <c r="F1139" s="20"/>
    </row>
    <row r="1140" ht="12.75">
      <c r="F1140" s="20"/>
    </row>
    <row r="1141" ht="12.75">
      <c r="F1141" s="20"/>
    </row>
    <row r="1142" ht="12.75">
      <c r="F1142" s="20"/>
    </row>
    <row r="1143" ht="12.75">
      <c r="F1143" s="20"/>
    </row>
    <row r="1144" ht="12.75">
      <c r="F1144" s="20"/>
    </row>
    <row r="1145" ht="12.75">
      <c r="F1145" s="20"/>
    </row>
    <row r="1146" ht="12.75">
      <c r="F1146" s="20"/>
    </row>
    <row r="1147" ht="12.75">
      <c r="F1147" s="20"/>
    </row>
    <row r="1148" ht="12.75">
      <c r="F1148" s="20"/>
    </row>
    <row r="1149" ht="12.75">
      <c r="F1149" s="20"/>
    </row>
    <row r="1150" ht="12.75">
      <c r="F1150" s="20"/>
    </row>
    <row r="1151" ht="12.75">
      <c r="F1151" s="20"/>
    </row>
    <row r="1152" ht="12.75">
      <c r="F1152" s="20"/>
    </row>
    <row r="1153" ht="12.75">
      <c r="F1153" s="20"/>
    </row>
    <row r="1154" ht="12.75">
      <c r="F1154" s="20"/>
    </row>
    <row r="1155" ht="12.75">
      <c r="F1155" s="20"/>
    </row>
    <row r="1156" ht="12.75">
      <c r="F1156" s="20"/>
    </row>
    <row r="1157" ht="12.75">
      <c r="F1157" s="20"/>
    </row>
    <row r="1158" ht="12.75">
      <c r="F1158" s="20"/>
    </row>
    <row r="1159" ht="12.75">
      <c r="F1159" s="20"/>
    </row>
    <row r="1160" ht="12.75">
      <c r="F1160" s="20"/>
    </row>
    <row r="1161" ht="12.75">
      <c r="F1161" s="20"/>
    </row>
    <row r="1162" ht="12.75">
      <c r="F1162" s="20"/>
    </row>
    <row r="1163" ht="12.75">
      <c r="F1163" s="20"/>
    </row>
    <row r="1164" ht="12.75">
      <c r="F1164" s="20"/>
    </row>
    <row r="1165" ht="12.75">
      <c r="F1165" s="20"/>
    </row>
    <row r="1166" ht="12.75">
      <c r="F1166" s="20"/>
    </row>
    <row r="1167" ht="12.75">
      <c r="F1167" s="20"/>
    </row>
    <row r="1168" ht="12.75">
      <c r="F1168" s="20"/>
    </row>
    <row r="1169" ht="12.75">
      <c r="F1169" s="20"/>
    </row>
    <row r="1170" ht="12.75">
      <c r="F1170" s="20"/>
    </row>
    <row r="1171" ht="12.75">
      <c r="F1171" s="20"/>
    </row>
    <row r="1172" ht="12.75">
      <c r="F1172" s="20"/>
    </row>
    <row r="1173" ht="12.75">
      <c r="F1173" s="20"/>
    </row>
    <row r="1174" ht="12.75">
      <c r="F1174" s="20"/>
    </row>
    <row r="1175" ht="12.75">
      <c r="F1175" s="20"/>
    </row>
    <row r="1176" ht="12.75">
      <c r="F1176" s="20"/>
    </row>
    <row r="1177" ht="12.75">
      <c r="F1177" s="20"/>
    </row>
    <row r="1178" ht="12.75">
      <c r="F1178" s="20"/>
    </row>
    <row r="1179" ht="12.75">
      <c r="F1179" s="20"/>
    </row>
    <row r="1180" ht="12.75">
      <c r="F1180" s="20"/>
    </row>
    <row r="1181" ht="12.75">
      <c r="F1181" s="20"/>
    </row>
    <row r="1182" ht="12.75">
      <c r="F1182" s="20"/>
    </row>
    <row r="1183" ht="12.75">
      <c r="F1183" s="20"/>
    </row>
    <row r="1184" ht="12.75">
      <c r="F1184" s="20"/>
    </row>
    <row r="1185" ht="12.75">
      <c r="F1185" s="20"/>
    </row>
    <row r="1186" ht="12.75">
      <c r="F1186" s="20"/>
    </row>
    <row r="1187" ht="12.75">
      <c r="F1187" s="20"/>
    </row>
    <row r="1188" ht="12.75">
      <c r="F1188" s="20"/>
    </row>
    <row r="1189" ht="12.75">
      <c r="F1189" s="20"/>
    </row>
    <row r="1190" ht="12.75">
      <c r="F1190" s="20"/>
    </row>
    <row r="1191" ht="12.75">
      <c r="F1191" s="20"/>
    </row>
    <row r="1192" ht="12.75">
      <c r="F1192" s="20"/>
    </row>
    <row r="1193" ht="12.75">
      <c r="F1193" s="20"/>
    </row>
    <row r="1194" ht="12.75">
      <c r="F1194" s="20"/>
    </row>
    <row r="1195" ht="12.75">
      <c r="F1195" s="20"/>
    </row>
    <row r="1196" ht="12.75">
      <c r="F1196" s="20"/>
    </row>
    <row r="1197" ht="12.75">
      <c r="F1197" s="20"/>
    </row>
    <row r="1198" ht="12.75">
      <c r="F1198" s="20"/>
    </row>
    <row r="1199" ht="12.75">
      <c r="F1199" s="20"/>
    </row>
    <row r="1200" ht="12.75">
      <c r="F1200" s="20"/>
    </row>
    <row r="1201" ht="12.75">
      <c r="F1201" s="20"/>
    </row>
    <row r="1202" ht="12.75">
      <c r="F1202" s="20"/>
    </row>
    <row r="1203" ht="12.75">
      <c r="F1203" s="20"/>
    </row>
    <row r="1204" ht="12.75">
      <c r="F1204" s="20"/>
    </row>
    <row r="1205" ht="12.75">
      <c r="F1205" s="20"/>
    </row>
    <row r="1206" ht="12.75">
      <c r="F1206" s="20"/>
    </row>
    <row r="1207" ht="12.75">
      <c r="F1207" s="20"/>
    </row>
    <row r="1208" ht="12.75">
      <c r="F1208" s="20"/>
    </row>
    <row r="1209" ht="12.75">
      <c r="F1209" s="20"/>
    </row>
    <row r="1210" ht="12.75">
      <c r="F1210" s="20"/>
    </row>
    <row r="1211" ht="12.75">
      <c r="F1211" s="20"/>
    </row>
    <row r="1212" ht="12.75">
      <c r="F1212" s="20"/>
    </row>
    <row r="1213" ht="12.75">
      <c r="F1213" s="20"/>
    </row>
    <row r="1214" ht="12.75">
      <c r="F1214" s="20"/>
    </row>
    <row r="1215" ht="12.75">
      <c r="F1215" s="20"/>
    </row>
    <row r="1216" ht="12.75">
      <c r="F1216" s="20"/>
    </row>
    <row r="1217" ht="12.75">
      <c r="F1217" s="20"/>
    </row>
    <row r="1218" ht="12.75">
      <c r="F1218" s="20"/>
    </row>
    <row r="1219" ht="12.75">
      <c r="F1219" s="20"/>
    </row>
    <row r="1220" ht="12.75">
      <c r="F1220" s="20"/>
    </row>
    <row r="1221" ht="12.75">
      <c r="F1221" s="20"/>
    </row>
    <row r="1222" ht="12.75">
      <c r="F1222" s="20"/>
    </row>
    <row r="1223" ht="12.75">
      <c r="F1223" s="20"/>
    </row>
    <row r="1224" ht="12.75">
      <c r="F1224" s="20"/>
    </row>
    <row r="1225" ht="12.75">
      <c r="F1225" s="20"/>
    </row>
    <row r="1226" ht="12.75">
      <c r="F1226" s="20"/>
    </row>
    <row r="1227" ht="12.75">
      <c r="F1227" s="20"/>
    </row>
    <row r="1228" ht="12.75">
      <c r="F1228" s="20"/>
    </row>
    <row r="1229" ht="12.75">
      <c r="F1229" s="20"/>
    </row>
    <row r="1230" ht="12.75">
      <c r="F1230" s="20"/>
    </row>
    <row r="1231" ht="12.75">
      <c r="F1231" s="20"/>
    </row>
    <row r="1232" ht="12.75">
      <c r="F1232" s="20"/>
    </row>
    <row r="1233" ht="12.75">
      <c r="F1233" s="20"/>
    </row>
    <row r="1234" ht="12.75">
      <c r="F1234" s="20"/>
    </row>
    <row r="1235" ht="12.75">
      <c r="F1235" s="20"/>
    </row>
    <row r="1236" ht="12.75">
      <c r="F1236" s="20"/>
    </row>
    <row r="1237" ht="12.75">
      <c r="F1237" s="20"/>
    </row>
    <row r="1238" ht="12.75">
      <c r="F1238" s="20"/>
    </row>
    <row r="1239" ht="12.75">
      <c r="F1239" s="20"/>
    </row>
    <row r="1240" ht="12.75">
      <c r="F1240" s="20"/>
    </row>
    <row r="1241" ht="12.75">
      <c r="F1241" s="20"/>
    </row>
    <row r="1242" ht="12.75">
      <c r="F1242" s="20"/>
    </row>
    <row r="1243" ht="12.75">
      <c r="F1243" s="20"/>
    </row>
    <row r="1244" ht="12.75">
      <c r="F1244" s="20"/>
    </row>
    <row r="1245" ht="12.75">
      <c r="F1245" s="20"/>
    </row>
    <row r="1246" ht="12.75">
      <c r="F1246" s="20"/>
    </row>
    <row r="1247" ht="12.75">
      <c r="F1247" s="20"/>
    </row>
    <row r="1248" ht="12.75">
      <c r="F1248" s="20"/>
    </row>
    <row r="1249" ht="12.75">
      <c r="F1249" s="20"/>
    </row>
    <row r="1250" ht="12.75">
      <c r="F1250" s="20"/>
    </row>
    <row r="1251" ht="12.75">
      <c r="F1251" s="20"/>
    </row>
    <row r="1252" ht="12.75">
      <c r="F1252" s="20"/>
    </row>
    <row r="1253" ht="12.75">
      <c r="F1253" s="20"/>
    </row>
    <row r="1254" ht="12.75">
      <c r="F1254" s="20"/>
    </row>
    <row r="1255" ht="12.75">
      <c r="F1255" s="20"/>
    </row>
    <row r="1256" ht="12.75">
      <c r="F1256" s="20"/>
    </row>
    <row r="1257" ht="12.75">
      <c r="F1257" s="20"/>
    </row>
    <row r="1258" ht="12.75">
      <c r="F1258" s="20"/>
    </row>
    <row r="1259" ht="12.75">
      <c r="F1259" s="20"/>
    </row>
    <row r="1260" ht="12.75">
      <c r="F1260" s="20"/>
    </row>
    <row r="1261" ht="12.75">
      <c r="F1261" s="20"/>
    </row>
    <row r="1262" ht="12.75">
      <c r="F1262" s="20"/>
    </row>
    <row r="1263" ht="12.75">
      <c r="F1263" s="20"/>
    </row>
    <row r="1264" ht="12.75">
      <c r="F1264" s="20"/>
    </row>
    <row r="1265" ht="12.75">
      <c r="F1265" s="20"/>
    </row>
    <row r="1266" ht="12.75">
      <c r="F1266" s="20"/>
    </row>
    <row r="1267" ht="12.75">
      <c r="F1267" s="20"/>
    </row>
    <row r="1268" ht="12.75">
      <c r="F1268" s="20"/>
    </row>
    <row r="1269" ht="12.75">
      <c r="F1269" s="20"/>
    </row>
    <row r="1270" ht="12.75">
      <c r="F1270" s="20"/>
    </row>
    <row r="1271" ht="12.75">
      <c r="F1271" s="20"/>
    </row>
    <row r="1272" ht="12.75">
      <c r="F1272" s="20"/>
    </row>
    <row r="1273" ht="12.75">
      <c r="F1273" s="20"/>
    </row>
    <row r="1274" ht="12.75">
      <c r="F1274" s="20"/>
    </row>
    <row r="1275" ht="12.75">
      <c r="F1275" s="20"/>
    </row>
    <row r="1276" ht="12.75">
      <c r="F1276" s="20"/>
    </row>
    <row r="1277" ht="12.75">
      <c r="F1277" s="20"/>
    </row>
    <row r="1278" ht="12.75">
      <c r="F1278" s="20"/>
    </row>
    <row r="1279" ht="12.75">
      <c r="F1279" s="20"/>
    </row>
    <row r="1280" ht="12.75">
      <c r="F1280" s="20"/>
    </row>
    <row r="1281" ht="12.75">
      <c r="F1281" s="20"/>
    </row>
    <row r="1282" ht="12.75">
      <c r="F1282" s="20"/>
    </row>
    <row r="1283" ht="12.75">
      <c r="F1283" s="20"/>
    </row>
    <row r="1284" ht="12.75">
      <c r="F1284" s="20"/>
    </row>
    <row r="1285" ht="12.75">
      <c r="F1285" s="20"/>
    </row>
    <row r="1286" ht="12.75">
      <c r="F1286" s="20"/>
    </row>
    <row r="1287" ht="12.75">
      <c r="F1287" s="20"/>
    </row>
    <row r="1288" ht="12.75">
      <c r="F1288" s="20"/>
    </row>
    <row r="1289" ht="12.75">
      <c r="F1289" s="20"/>
    </row>
    <row r="1290" ht="12.75">
      <c r="F1290" s="20"/>
    </row>
    <row r="1291" ht="12.75">
      <c r="F1291" s="20"/>
    </row>
    <row r="1292" ht="12.75">
      <c r="F1292" s="20"/>
    </row>
    <row r="1293" ht="12.75">
      <c r="F1293" s="20"/>
    </row>
    <row r="1294" ht="12.75">
      <c r="F1294" s="20"/>
    </row>
    <row r="1295" ht="12.75">
      <c r="F1295" s="20"/>
    </row>
    <row r="1296" ht="12.75">
      <c r="F1296" s="20"/>
    </row>
    <row r="1297" ht="12.75">
      <c r="F1297" s="20"/>
    </row>
    <row r="1298" ht="12.75">
      <c r="F1298" s="20"/>
    </row>
    <row r="1299" ht="12.75">
      <c r="F1299" s="20"/>
    </row>
    <row r="1300" ht="12.75">
      <c r="F1300" s="20"/>
    </row>
    <row r="1301" ht="12.75">
      <c r="F1301" s="20"/>
    </row>
    <row r="1302" ht="12.75">
      <c r="F1302" s="20"/>
    </row>
    <row r="1303" ht="12.75">
      <c r="F1303" s="20"/>
    </row>
    <row r="1304" ht="12.75">
      <c r="F1304" s="20"/>
    </row>
    <row r="1305" ht="12.75">
      <c r="F1305" s="20"/>
    </row>
    <row r="1306" ht="12.75">
      <c r="F1306" s="20"/>
    </row>
    <row r="1307" ht="12.75">
      <c r="F1307" s="20"/>
    </row>
    <row r="1308" ht="12.75">
      <c r="F1308" s="20"/>
    </row>
    <row r="1309" ht="12.75">
      <c r="F1309" s="20"/>
    </row>
    <row r="1310" ht="12.75">
      <c r="F1310" s="20"/>
    </row>
    <row r="1311" ht="12.75">
      <c r="F1311" s="20"/>
    </row>
    <row r="1312" ht="12.75">
      <c r="F1312" s="20"/>
    </row>
    <row r="1313" ht="12.75">
      <c r="F1313" s="20"/>
    </row>
    <row r="1314" ht="12.75">
      <c r="F1314" s="20"/>
    </row>
    <row r="1315" ht="12.75">
      <c r="F1315" s="20"/>
    </row>
    <row r="1316" ht="12.75">
      <c r="F1316" s="20"/>
    </row>
    <row r="1317" ht="12.75">
      <c r="F1317" s="20"/>
    </row>
    <row r="1318" ht="12.75">
      <c r="F1318" s="20"/>
    </row>
    <row r="1319" ht="12.75">
      <c r="F1319" s="20"/>
    </row>
    <row r="1320" ht="12.75">
      <c r="F1320" s="20"/>
    </row>
    <row r="1321" ht="12.75">
      <c r="F1321" s="20"/>
    </row>
    <row r="1322" ht="12.75">
      <c r="F1322" s="20"/>
    </row>
    <row r="1323" ht="12.75">
      <c r="F1323" s="20"/>
    </row>
    <row r="1324" ht="12.75">
      <c r="F1324" s="20"/>
    </row>
    <row r="1325" ht="12.75">
      <c r="F1325" s="20"/>
    </row>
    <row r="1326" ht="12.75">
      <c r="F1326" s="20"/>
    </row>
    <row r="1327" ht="12.75">
      <c r="F1327" s="20"/>
    </row>
    <row r="1328" ht="12.75">
      <c r="F1328" s="20"/>
    </row>
    <row r="1329" ht="12.75">
      <c r="F1329" s="20"/>
    </row>
    <row r="1330" ht="12.75">
      <c r="F1330" s="20"/>
    </row>
    <row r="1331" ht="12.75">
      <c r="F1331" s="20"/>
    </row>
    <row r="1332" ht="12.75">
      <c r="F1332" s="20"/>
    </row>
    <row r="1333" ht="12.75">
      <c r="F1333" s="20"/>
    </row>
    <row r="1334" ht="12.75">
      <c r="F1334" s="20"/>
    </row>
    <row r="1335" ht="12.75">
      <c r="F1335" s="20"/>
    </row>
    <row r="1336" ht="12.75">
      <c r="F1336" s="20"/>
    </row>
    <row r="1337" ht="12.75">
      <c r="F1337" s="20"/>
    </row>
    <row r="1338" ht="12.75">
      <c r="F1338" s="20"/>
    </row>
    <row r="1339" ht="12.75">
      <c r="F1339" s="20"/>
    </row>
    <row r="1340" ht="12.75">
      <c r="F1340" s="20"/>
    </row>
    <row r="1341" ht="12.75">
      <c r="F1341" s="20"/>
    </row>
    <row r="1342" ht="12.75">
      <c r="F1342" s="20"/>
    </row>
    <row r="1343" ht="12.75">
      <c r="F1343" s="20"/>
    </row>
    <row r="1344" ht="12.75">
      <c r="F1344" s="20"/>
    </row>
    <row r="1345" ht="12.75">
      <c r="F1345" s="20"/>
    </row>
    <row r="1346" ht="12.75">
      <c r="F1346" s="20"/>
    </row>
    <row r="1347" ht="12.75">
      <c r="F1347" s="20"/>
    </row>
    <row r="1348" ht="12.75">
      <c r="F1348" s="20"/>
    </row>
    <row r="1349" ht="12.75">
      <c r="F1349" s="20"/>
    </row>
    <row r="1350" ht="12.75">
      <c r="F1350" s="20"/>
    </row>
    <row r="1351" ht="12.75">
      <c r="F1351" s="20"/>
    </row>
    <row r="1352" ht="12.75">
      <c r="F1352" s="20"/>
    </row>
    <row r="1353" ht="12.75">
      <c r="F1353" s="20"/>
    </row>
    <row r="1354" ht="12.75">
      <c r="F1354" s="20"/>
    </row>
    <row r="1355" ht="12.75">
      <c r="F1355" s="20"/>
    </row>
    <row r="1356" ht="12.75">
      <c r="F1356" s="20"/>
    </row>
    <row r="1357" ht="12.75">
      <c r="F1357" s="20"/>
    </row>
    <row r="1358" ht="12.75">
      <c r="F1358" s="20"/>
    </row>
    <row r="1359" ht="12.75">
      <c r="F1359" s="20"/>
    </row>
    <row r="1360" ht="12.75">
      <c r="F1360" s="20"/>
    </row>
    <row r="1361" ht="12.75">
      <c r="F1361" s="20"/>
    </row>
    <row r="1362" ht="12.75">
      <c r="F1362" s="20"/>
    </row>
    <row r="1363" ht="12.75">
      <c r="F1363" s="20"/>
    </row>
    <row r="1364" ht="12.75">
      <c r="F1364" s="20"/>
    </row>
    <row r="1365" ht="12.75">
      <c r="F1365" s="20"/>
    </row>
    <row r="1366" ht="12.75">
      <c r="F1366" s="20"/>
    </row>
    <row r="1367" ht="12.75">
      <c r="F1367" s="20"/>
    </row>
    <row r="1368" ht="12.75">
      <c r="F1368" s="20"/>
    </row>
    <row r="1369" ht="12.75">
      <c r="F1369" s="20"/>
    </row>
    <row r="1370" ht="12.75">
      <c r="F1370" s="20"/>
    </row>
    <row r="1371" ht="12.75">
      <c r="F1371" s="20"/>
    </row>
    <row r="1372" ht="12.75">
      <c r="F1372" s="20"/>
    </row>
    <row r="1373" ht="12.75">
      <c r="F1373" s="20"/>
    </row>
    <row r="1374" ht="12.75">
      <c r="F1374" s="20"/>
    </row>
    <row r="1375" ht="12.75">
      <c r="F1375" s="20"/>
    </row>
    <row r="1376" ht="12.75">
      <c r="F1376" s="20"/>
    </row>
    <row r="1377" ht="12.75">
      <c r="F1377" s="20"/>
    </row>
    <row r="1378" ht="12.75">
      <c r="F1378" s="20"/>
    </row>
    <row r="1379" ht="12.75">
      <c r="F1379" s="20"/>
    </row>
    <row r="1380" ht="12.75">
      <c r="F1380" s="20"/>
    </row>
    <row r="1381" ht="12.75">
      <c r="F1381" s="20"/>
    </row>
    <row r="1382" ht="12.75">
      <c r="F1382" s="20"/>
    </row>
    <row r="1383" ht="12.75">
      <c r="F1383" s="20"/>
    </row>
    <row r="1384" ht="12.75">
      <c r="F1384" s="20"/>
    </row>
    <row r="1385" ht="12.75">
      <c r="F1385" s="20"/>
    </row>
    <row r="1386" ht="12.75">
      <c r="F1386" s="20"/>
    </row>
    <row r="1387" ht="12.75">
      <c r="F1387" s="20"/>
    </row>
    <row r="1388" ht="12.75">
      <c r="F1388" s="20"/>
    </row>
    <row r="1389" ht="12.75">
      <c r="F1389" s="20"/>
    </row>
    <row r="1390" ht="12.75">
      <c r="F1390" s="20"/>
    </row>
    <row r="1391" ht="12.75">
      <c r="F1391" s="20"/>
    </row>
    <row r="1392" ht="12.75">
      <c r="F1392" s="20"/>
    </row>
    <row r="1393" ht="12.75">
      <c r="F1393" s="20"/>
    </row>
    <row r="1394" ht="12.75">
      <c r="F1394" s="20"/>
    </row>
    <row r="1395" ht="12.75">
      <c r="F1395" s="20"/>
    </row>
    <row r="1396" ht="12.75">
      <c r="F1396" s="20"/>
    </row>
    <row r="1397" ht="12.75">
      <c r="F1397" s="20"/>
    </row>
    <row r="1398" ht="12.75">
      <c r="F1398" s="20"/>
    </row>
    <row r="1399" ht="12.75">
      <c r="F1399" s="20"/>
    </row>
    <row r="1400" ht="12.75">
      <c r="F1400" s="20"/>
    </row>
    <row r="1401" ht="12.75">
      <c r="F1401" s="20"/>
    </row>
    <row r="1402" ht="12.75">
      <c r="F1402" s="20"/>
    </row>
    <row r="1403" ht="12.75">
      <c r="F1403" s="20"/>
    </row>
    <row r="1404" ht="12.75">
      <c r="F1404" s="20"/>
    </row>
    <row r="1405" ht="12.75">
      <c r="F1405" s="20"/>
    </row>
    <row r="1406" ht="12.75">
      <c r="F1406" s="20"/>
    </row>
    <row r="1407" ht="12.75">
      <c r="F1407" s="20"/>
    </row>
    <row r="1408" ht="12.75">
      <c r="F1408" s="20"/>
    </row>
    <row r="1409" ht="12.75">
      <c r="F1409" s="20"/>
    </row>
    <row r="1410" ht="12.75">
      <c r="F1410" s="20"/>
    </row>
    <row r="1411" ht="12.75">
      <c r="F1411" s="20"/>
    </row>
    <row r="1412" ht="12.75">
      <c r="F1412" s="20"/>
    </row>
    <row r="1413" ht="12.75">
      <c r="F1413" s="20"/>
    </row>
    <row r="1414" ht="12.75">
      <c r="F1414" s="20"/>
    </row>
    <row r="1415" ht="12.75">
      <c r="F1415" s="20"/>
    </row>
    <row r="1416" ht="12.75">
      <c r="F1416" s="20"/>
    </row>
    <row r="1417" ht="12.75">
      <c r="F1417" s="20"/>
    </row>
    <row r="1418" ht="12.75">
      <c r="F1418" s="20"/>
    </row>
    <row r="1419" ht="12.75">
      <c r="F1419" s="20"/>
    </row>
    <row r="1420" ht="12.75">
      <c r="F1420" s="20"/>
    </row>
    <row r="1421" ht="12.75">
      <c r="F1421" s="20"/>
    </row>
    <row r="1422" ht="12.75">
      <c r="F1422" s="20"/>
    </row>
    <row r="1423" ht="12.75">
      <c r="F1423" s="20"/>
    </row>
    <row r="1424" ht="12.75">
      <c r="F1424" s="20"/>
    </row>
    <row r="1425" ht="12.75">
      <c r="F1425" s="20"/>
    </row>
    <row r="1426" ht="12.75">
      <c r="F1426" s="20"/>
    </row>
    <row r="1427" ht="12.75">
      <c r="F1427" s="20"/>
    </row>
    <row r="1428" ht="12.75">
      <c r="F1428" s="20"/>
    </row>
    <row r="1429" ht="12.75">
      <c r="F1429" s="20"/>
    </row>
    <row r="1430" ht="12.75">
      <c r="F1430" s="20"/>
    </row>
    <row r="1431" ht="12.75">
      <c r="F1431" s="20"/>
    </row>
    <row r="1432" ht="12.75">
      <c r="F1432" s="20"/>
    </row>
    <row r="1433" ht="12.75">
      <c r="F1433" s="20"/>
    </row>
    <row r="1434" ht="12.75">
      <c r="F1434" s="20"/>
    </row>
    <row r="1435" ht="12.75">
      <c r="F1435" s="20"/>
    </row>
    <row r="1436" ht="12.75">
      <c r="F1436" s="20"/>
    </row>
    <row r="1437" ht="12.75">
      <c r="F1437" s="20"/>
    </row>
    <row r="1438" ht="12.75">
      <c r="F1438" s="20"/>
    </row>
    <row r="1439" ht="12.75">
      <c r="F1439" s="20"/>
    </row>
    <row r="1440" ht="12.75">
      <c r="F1440" s="20"/>
    </row>
    <row r="1441" ht="12.75">
      <c r="F1441" s="20"/>
    </row>
    <row r="1442" ht="12.75">
      <c r="F1442" s="20"/>
    </row>
    <row r="1443" ht="12.75">
      <c r="F1443" s="20"/>
    </row>
    <row r="1444" ht="12.75">
      <c r="F1444" s="20"/>
    </row>
    <row r="1445" ht="12.75">
      <c r="F1445" s="20"/>
    </row>
    <row r="1446" ht="12.75">
      <c r="F1446" s="20"/>
    </row>
    <row r="1447" ht="12.75">
      <c r="F1447" s="20"/>
    </row>
    <row r="1448" ht="12.75">
      <c r="F1448" s="20"/>
    </row>
    <row r="1449" ht="12.75">
      <c r="F1449" s="20"/>
    </row>
    <row r="1450" ht="12.75">
      <c r="F1450" s="20"/>
    </row>
    <row r="1451" ht="12.75">
      <c r="F1451" s="20"/>
    </row>
    <row r="1452" ht="12.75">
      <c r="F1452" s="20"/>
    </row>
    <row r="1453" ht="12.75">
      <c r="F1453" s="20"/>
    </row>
    <row r="1454" ht="12.75">
      <c r="F1454" s="20"/>
    </row>
    <row r="1455" ht="12.75">
      <c r="F1455" s="20"/>
    </row>
    <row r="1456" ht="12.75">
      <c r="F1456" s="20"/>
    </row>
    <row r="1457" ht="12.75">
      <c r="F1457" s="20"/>
    </row>
    <row r="1458" ht="12.75">
      <c r="F1458" s="20"/>
    </row>
    <row r="1459" ht="12.75">
      <c r="F1459" s="20"/>
    </row>
    <row r="1460" ht="12.75">
      <c r="F1460" s="20"/>
    </row>
    <row r="1461" ht="12.75">
      <c r="F1461" s="20"/>
    </row>
    <row r="1462" ht="12.75">
      <c r="F1462" s="20"/>
    </row>
    <row r="1463" ht="12.75">
      <c r="F1463" s="20"/>
    </row>
    <row r="1464" ht="12.75">
      <c r="F1464" s="20"/>
    </row>
    <row r="1465" ht="12.75">
      <c r="F1465" s="20"/>
    </row>
    <row r="1466" ht="12.75">
      <c r="F1466" s="20"/>
    </row>
    <row r="1467" ht="12.75">
      <c r="F1467" s="20"/>
    </row>
    <row r="1468" ht="12.75">
      <c r="F1468" s="20"/>
    </row>
    <row r="1469" ht="12.75">
      <c r="F1469" s="20"/>
    </row>
    <row r="1470" ht="12.75">
      <c r="F1470" s="20"/>
    </row>
    <row r="1471" ht="12.75">
      <c r="F1471" s="20"/>
    </row>
    <row r="1472" ht="12.75">
      <c r="F1472" s="20"/>
    </row>
    <row r="1473" ht="12.75">
      <c r="F1473" s="20"/>
    </row>
    <row r="1474" ht="12.75">
      <c r="F1474" s="20"/>
    </row>
    <row r="1475" ht="12.75">
      <c r="F1475" s="20"/>
    </row>
    <row r="1476" ht="12.75">
      <c r="F1476" s="20"/>
    </row>
    <row r="1477" ht="12.75">
      <c r="F1477" s="20"/>
    </row>
    <row r="1478" ht="12.75">
      <c r="F1478" s="20"/>
    </row>
    <row r="1479" ht="12.75">
      <c r="F1479" s="20"/>
    </row>
    <row r="1480" ht="12.75">
      <c r="F1480" s="20"/>
    </row>
    <row r="1481" ht="12.75">
      <c r="F1481" s="20"/>
    </row>
    <row r="1482" ht="12.75">
      <c r="F1482" s="20"/>
    </row>
    <row r="1483" ht="12.75">
      <c r="F1483" s="20"/>
    </row>
    <row r="1484" ht="12.75">
      <c r="F1484" s="20"/>
    </row>
    <row r="1485" ht="12.75">
      <c r="F1485" s="20"/>
    </row>
    <row r="1486" ht="12.75">
      <c r="F1486" s="20"/>
    </row>
    <row r="1487" ht="12.75">
      <c r="F1487" s="20"/>
    </row>
    <row r="1488" ht="12.75">
      <c r="F1488" s="20"/>
    </row>
    <row r="1489" ht="12.75">
      <c r="F1489" s="20"/>
    </row>
    <row r="1490" ht="12.75">
      <c r="F1490" s="20"/>
    </row>
    <row r="1491" ht="12.75">
      <c r="F1491" s="20"/>
    </row>
    <row r="1492" ht="12.75">
      <c r="F1492" s="20"/>
    </row>
    <row r="1493" ht="12.75">
      <c r="F1493" s="20"/>
    </row>
    <row r="1494" ht="12.75">
      <c r="F1494" s="20"/>
    </row>
    <row r="1495" ht="12.75">
      <c r="F1495" s="20"/>
    </row>
    <row r="1496" ht="12.75">
      <c r="F1496" s="20"/>
    </row>
    <row r="1497" ht="12.75">
      <c r="F1497" s="20"/>
    </row>
    <row r="1498" ht="12.75">
      <c r="F1498" s="20"/>
    </row>
    <row r="1499" ht="12.75">
      <c r="F1499" s="20"/>
    </row>
    <row r="1500" ht="12.75">
      <c r="F1500" s="20"/>
    </row>
    <row r="1501" ht="12.75">
      <c r="F1501" s="20"/>
    </row>
    <row r="1502" ht="12.75">
      <c r="F1502" s="20"/>
    </row>
    <row r="1503" ht="12.75">
      <c r="F1503" s="20"/>
    </row>
    <row r="1504" ht="12.75">
      <c r="F1504" s="20"/>
    </row>
    <row r="1505" ht="12.75">
      <c r="F1505" s="20"/>
    </row>
    <row r="1506" ht="12.75">
      <c r="F1506" s="20"/>
    </row>
    <row r="1507" ht="12.75">
      <c r="F1507" s="20"/>
    </row>
    <row r="1508" ht="12.75">
      <c r="F1508" s="20"/>
    </row>
    <row r="1509" ht="12.75">
      <c r="F1509" s="20"/>
    </row>
    <row r="1510" ht="12.75">
      <c r="F1510" s="20"/>
    </row>
    <row r="1511" ht="12.75">
      <c r="F1511" s="20"/>
    </row>
    <row r="1512" ht="12.75">
      <c r="F1512" s="20"/>
    </row>
    <row r="1513" ht="12.75">
      <c r="F1513" s="20"/>
    </row>
    <row r="1514" ht="12.75">
      <c r="F1514" s="20"/>
    </row>
    <row r="1515" ht="12.75">
      <c r="F1515" s="20"/>
    </row>
    <row r="1516" ht="12.75">
      <c r="F1516" s="20"/>
    </row>
    <row r="1517" ht="12.75">
      <c r="F1517" s="20"/>
    </row>
    <row r="1518" ht="12.75">
      <c r="F1518" s="20"/>
    </row>
    <row r="1519" ht="12.75">
      <c r="F1519" s="20"/>
    </row>
    <row r="1520" ht="12.75">
      <c r="F1520" s="20"/>
    </row>
    <row r="1521" ht="12.75">
      <c r="F1521" s="20"/>
    </row>
    <row r="1522" ht="12.75">
      <c r="F1522" s="20"/>
    </row>
    <row r="1523" ht="12.75">
      <c r="F1523" s="20"/>
    </row>
    <row r="1524" ht="12.75">
      <c r="F1524" s="20"/>
    </row>
    <row r="1525" ht="12.75">
      <c r="F1525" s="20"/>
    </row>
    <row r="1526" ht="12.75">
      <c r="F1526" s="20"/>
    </row>
    <row r="1527" ht="12.75">
      <c r="F1527" s="20"/>
    </row>
    <row r="1528" ht="12.75">
      <c r="F1528" s="20"/>
    </row>
    <row r="1529" ht="12.75">
      <c r="F1529" s="20"/>
    </row>
    <row r="1530" ht="12.75">
      <c r="F1530" s="20"/>
    </row>
    <row r="1531" ht="12.75">
      <c r="F1531" s="20"/>
    </row>
    <row r="1532" ht="12.75">
      <c r="F1532" s="20"/>
    </row>
    <row r="1533" ht="12.75">
      <c r="F1533" s="20"/>
    </row>
    <row r="1534" ht="12.75">
      <c r="F1534" s="20"/>
    </row>
    <row r="1535" ht="12.75">
      <c r="F1535" s="20"/>
    </row>
    <row r="1536" ht="12.75">
      <c r="F1536" s="20"/>
    </row>
    <row r="1537" ht="12.75">
      <c r="F1537" s="20"/>
    </row>
    <row r="1538" ht="12.75">
      <c r="F1538" s="20"/>
    </row>
    <row r="1539" ht="12.75">
      <c r="F1539" s="20"/>
    </row>
    <row r="1540" ht="12.75">
      <c r="F1540" s="20"/>
    </row>
    <row r="1541" ht="12.75">
      <c r="F1541" s="20"/>
    </row>
    <row r="1542" ht="12.75">
      <c r="F1542" s="20"/>
    </row>
    <row r="1543" ht="12.75">
      <c r="F1543" s="20"/>
    </row>
    <row r="1544" ht="12.75">
      <c r="F1544" s="20"/>
    </row>
    <row r="1545" ht="12.75">
      <c r="F1545" s="20"/>
    </row>
    <row r="1546" ht="12.75">
      <c r="F1546" s="20"/>
    </row>
    <row r="1547" ht="12.75">
      <c r="F1547" s="20"/>
    </row>
    <row r="1548" ht="12.75">
      <c r="F1548" s="20"/>
    </row>
    <row r="1549" ht="12.75">
      <c r="F1549" s="20"/>
    </row>
    <row r="1550" ht="12.75">
      <c r="F1550" s="20"/>
    </row>
    <row r="1551" ht="12.75">
      <c r="F1551" s="20"/>
    </row>
    <row r="1552" ht="12.75">
      <c r="F1552" s="20"/>
    </row>
    <row r="1553" ht="12.75">
      <c r="F1553" s="20"/>
    </row>
    <row r="1554" ht="12.75">
      <c r="F1554" s="20"/>
    </row>
    <row r="1555" ht="12.75">
      <c r="F1555" s="20"/>
    </row>
    <row r="1556" ht="12.75">
      <c r="F1556" s="20"/>
    </row>
    <row r="1557" ht="12.75">
      <c r="F1557" s="20"/>
    </row>
    <row r="1558" ht="12.75">
      <c r="F1558" s="20"/>
    </row>
    <row r="1559" ht="12.75">
      <c r="F1559" s="20"/>
    </row>
    <row r="1560" ht="12.75">
      <c r="F1560" s="20"/>
    </row>
    <row r="1561" ht="12.75">
      <c r="F1561" s="20"/>
    </row>
    <row r="1562" ht="12.75">
      <c r="F1562" s="20"/>
    </row>
    <row r="1563" ht="12.75">
      <c r="F1563" s="20"/>
    </row>
    <row r="1564" ht="12.75">
      <c r="F1564" s="20"/>
    </row>
    <row r="1565" ht="12.75">
      <c r="F1565" s="20"/>
    </row>
    <row r="1566" ht="12.75">
      <c r="F1566" s="20"/>
    </row>
    <row r="1567" ht="12.75">
      <c r="F1567" s="20"/>
    </row>
    <row r="1568" ht="12.75">
      <c r="F1568" s="20"/>
    </row>
    <row r="1569" ht="12.75">
      <c r="F1569" s="20"/>
    </row>
    <row r="1570" ht="12.75">
      <c r="F1570" s="20"/>
    </row>
    <row r="1571" ht="12.75">
      <c r="F1571" s="20"/>
    </row>
    <row r="1572" ht="12.75">
      <c r="F1572" s="20"/>
    </row>
    <row r="1573" ht="12.75">
      <c r="F1573" s="20"/>
    </row>
    <row r="1574" ht="12.75">
      <c r="F1574" s="20"/>
    </row>
    <row r="1575" ht="12.75">
      <c r="F1575" s="20"/>
    </row>
    <row r="1576" ht="12.75">
      <c r="F1576" s="20"/>
    </row>
    <row r="1577" ht="12.75">
      <c r="F1577" s="20"/>
    </row>
    <row r="1578" ht="12.75">
      <c r="F1578" s="20"/>
    </row>
    <row r="1579" ht="12.75">
      <c r="F1579" s="20"/>
    </row>
    <row r="1580" ht="12.75">
      <c r="F1580" s="20"/>
    </row>
    <row r="1581" ht="12.75">
      <c r="F1581" s="20"/>
    </row>
    <row r="1582" ht="12.75">
      <c r="F1582" s="20"/>
    </row>
    <row r="1583" ht="12.75">
      <c r="F1583" s="20"/>
    </row>
    <row r="1584" ht="12.75">
      <c r="F1584" s="20"/>
    </row>
    <row r="1585" ht="12.75">
      <c r="F1585" s="20"/>
    </row>
    <row r="1586" ht="12.75">
      <c r="F1586" s="20"/>
    </row>
    <row r="1587" ht="12.75">
      <c r="F1587" s="20"/>
    </row>
    <row r="1588" ht="12.75">
      <c r="F1588" s="20"/>
    </row>
    <row r="1589" ht="12.75">
      <c r="F1589" s="20"/>
    </row>
    <row r="1590" ht="12.75">
      <c r="F1590" s="20"/>
    </row>
    <row r="1591" ht="12.75">
      <c r="F1591" s="20"/>
    </row>
    <row r="1592" ht="12.75">
      <c r="F1592" s="20"/>
    </row>
    <row r="1593" ht="12.75">
      <c r="F1593" s="20"/>
    </row>
    <row r="1594" ht="12.75">
      <c r="F1594" s="20"/>
    </row>
    <row r="1595" ht="12.75">
      <c r="F1595" s="20"/>
    </row>
    <row r="1596" ht="12.75">
      <c r="F1596" s="20"/>
    </row>
    <row r="1597" ht="12.75">
      <c r="F1597" s="20"/>
    </row>
    <row r="1598" ht="12.75">
      <c r="F1598" s="20"/>
    </row>
    <row r="1599" ht="12.75">
      <c r="F1599" s="20"/>
    </row>
    <row r="1600" ht="12.75">
      <c r="F1600" s="20"/>
    </row>
    <row r="1601" ht="12.75">
      <c r="F1601" s="20"/>
    </row>
    <row r="1602" ht="12.75">
      <c r="F1602" s="20"/>
    </row>
    <row r="1603" ht="12.75">
      <c r="F1603" s="20"/>
    </row>
    <row r="1604" ht="12.75">
      <c r="F1604" s="20"/>
    </row>
    <row r="1605" ht="12.75">
      <c r="F1605" s="20"/>
    </row>
    <row r="1606" ht="12.75">
      <c r="F1606" s="20"/>
    </row>
    <row r="1607" ht="12.75">
      <c r="F1607" s="20"/>
    </row>
    <row r="1608" ht="12.75">
      <c r="F1608" s="20"/>
    </row>
    <row r="1609" ht="12.75">
      <c r="F1609" s="20"/>
    </row>
    <row r="1610" ht="12.75">
      <c r="F1610" s="20"/>
    </row>
    <row r="1611" ht="12.75">
      <c r="F1611" s="20"/>
    </row>
    <row r="1612" ht="12.75">
      <c r="F1612" s="20"/>
    </row>
    <row r="1613" ht="12.75">
      <c r="F1613" s="20"/>
    </row>
    <row r="1614" ht="12.75">
      <c r="F1614" s="20"/>
    </row>
    <row r="1615" ht="12.75">
      <c r="F1615" s="20"/>
    </row>
    <row r="1616" ht="12.75">
      <c r="F1616" s="20"/>
    </row>
    <row r="1617" ht="12.75">
      <c r="F1617" s="20"/>
    </row>
    <row r="1618" ht="12.75">
      <c r="F1618" s="20"/>
    </row>
    <row r="1619" ht="12.75">
      <c r="F1619" s="20"/>
    </row>
    <row r="1620" ht="12.75">
      <c r="F1620" s="20"/>
    </row>
    <row r="1621" ht="12.75">
      <c r="F1621" s="20"/>
    </row>
    <row r="1622" ht="12.75">
      <c r="F1622" s="20"/>
    </row>
    <row r="1623" ht="12.75">
      <c r="F1623" s="20"/>
    </row>
    <row r="1624" ht="12.75">
      <c r="F1624" s="20"/>
    </row>
    <row r="1625" ht="12.75">
      <c r="F1625" s="20"/>
    </row>
    <row r="1626" ht="12.75">
      <c r="F1626" s="20"/>
    </row>
    <row r="1627" ht="12.75">
      <c r="F1627" s="20"/>
    </row>
    <row r="1628" ht="12.75">
      <c r="F1628" s="20"/>
    </row>
    <row r="1629" ht="12.75">
      <c r="F1629" s="20"/>
    </row>
    <row r="1630" ht="12.75">
      <c r="F1630" s="20"/>
    </row>
    <row r="1631" ht="12.75">
      <c r="F1631" s="20"/>
    </row>
    <row r="1632" ht="12.75">
      <c r="F1632" s="20"/>
    </row>
    <row r="1633" ht="12.75">
      <c r="F1633" s="20"/>
    </row>
    <row r="1634" ht="12.75">
      <c r="F1634" s="20"/>
    </row>
    <row r="1635" ht="12.75">
      <c r="F1635" s="20"/>
    </row>
    <row r="1636" ht="12.75">
      <c r="F1636" s="20"/>
    </row>
    <row r="1637" ht="12.75">
      <c r="F1637" s="20"/>
    </row>
    <row r="1638" ht="12.75">
      <c r="F1638" s="20"/>
    </row>
    <row r="1639" ht="12.75">
      <c r="F1639" s="20"/>
    </row>
    <row r="1640" ht="12.75">
      <c r="F1640" s="20"/>
    </row>
    <row r="1641" ht="12.75">
      <c r="F1641" s="20"/>
    </row>
    <row r="1642" ht="12.75">
      <c r="F1642" s="20"/>
    </row>
    <row r="1643" ht="12.75">
      <c r="F1643" s="20"/>
    </row>
    <row r="1644" ht="12.75">
      <c r="F1644" s="20"/>
    </row>
    <row r="1645" ht="12.75">
      <c r="F1645" s="20"/>
    </row>
    <row r="1646" ht="12.75">
      <c r="F1646" s="20"/>
    </row>
    <row r="1647" ht="12.75">
      <c r="F1647" s="20"/>
    </row>
    <row r="1648" ht="12.75">
      <c r="F1648" s="20"/>
    </row>
    <row r="1649" ht="12.75">
      <c r="F1649" s="20"/>
    </row>
    <row r="1650" ht="12.75">
      <c r="F1650" s="20"/>
    </row>
    <row r="1651" ht="12.75">
      <c r="F1651" s="20"/>
    </row>
    <row r="1652" ht="12.75">
      <c r="F1652" s="20"/>
    </row>
    <row r="1653" ht="12.75">
      <c r="F1653" s="20"/>
    </row>
    <row r="1654" ht="12.75">
      <c r="F1654" s="20"/>
    </row>
    <row r="1655" ht="12.75">
      <c r="F1655" s="20"/>
    </row>
    <row r="1656" ht="12.75">
      <c r="F1656" s="20"/>
    </row>
    <row r="1657" ht="12.75">
      <c r="F1657" s="20"/>
    </row>
    <row r="1658" ht="12.75">
      <c r="F1658" s="20"/>
    </row>
    <row r="1659" ht="12.75">
      <c r="F1659" s="20"/>
    </row>
    <row r="1660" ht="12.75">
      <c r="F1660" s="20"/>
    </row>
    <row r="1661" ht="12.75">
      <c r="F1661" s="20"/>
    </row>
    <row r="1662" ht="12.75">
      <c r="F1662" s="20"/>
    </row>
    <row r="1663" ht="12.75">
      <c r="F1663" s="20"/>
    </row>
    <row r="1664" ht="12.75">
      <c r="F1664" s="20"/>
    </row>
    <row r="1665" ht="12.75">
      <c r="F1665" s="20"/>
    </row>
    <row r="1666" ht="12.75">
      <c r="F1666" s="20"/>
    </row>
    <row r="1667" ht="12.75">
      <c r="F1667" s="20"/>
    </row>
    <row r="1668" ht="12.75">
      <c r="F1668" s="20"/>
    </row>
    <row r="1669" ht="12.75">
      <c r="F1669" s="20"/>
    </row>
    <row r="1670" ht="12.75">
      <c r="F1670" s="20"/>
    </row>
    <row r="1671" ht="12.75">
      <c r="F1671" s="20"/>
    </row>
    <row r="1672" ht="12.75">
      <c r="F1672" s="20"/>
    </row>
    <row r="1673" ht="12.75">
      <c r="F1673" s="20"/>
    </row>
    <row r="1674" ht="12.75">
      <c r="F1674" s="20"/>
    </row>
    <row r="1675" ht="12.75">
      <c r="F1675" s="20"/>
    </row>
    <row r="1676" ht="12.75">
      <c r="F1676" s="20"/>
    </row>
    <row r="1677" ht="12.75">
      <c r="F1677" s="20"/>
    </row>
    <row r="1678" ht="12.75">
      <c r="F1678" s="20"/>
    </row>
    <row r="1679" ht="12.75">
      <c r="F1679" s="20"/>
    </row>
    <row r="1680" ht="12.75">
      <c r="F1680" s="20"/>
    </row>
    <row r="1681" ht="12.75">
      <c r="F1681" s="20"/>
    </row>
    <row r="1682" ht="12.75">
      <c r="F1682" s="20"/>
    </row>
    <row r="1683" ht="12.75">
      <c r="F1683" s="20"/>
    </row>
    <row r="1684" ht="12.75">
      <c r="F1684" s="20"/>
    </row>
    <row r="1685" ht="12.75">
      <c r="F1685" s="20"/>
    </row>
    <row r="1686" ht="12.75">
      <c r="F1686" s="20"/>
    </row>
    <row r="1687" ht="12.75">
      <c r="F1687" s="20"/>
    </row>
    <row r="1688" ht="12.75">
      <c r="F1688" s="20"/>
    </row>
    <row r="1689" ht="12.75">
      <c r="F1689" s="20"/>
    </row>
    <row r="1690" ht="12.75">
      <c r="F1690" s="20"/>
    </row>
    <row r="1691" ht="12.75">
      <c r="F1691" s="20"/>
    </row>
    <row r="1692" ht="12.75">
      <c r="F1692" s="20"/>
    </row>
    <row r="1693" ht="12.75">
      <c r="F1693" s="20"/>
    </row>
    <row r="1694" ht="12.75">
      <c r="F1694" s="20"/>
    </row>
    <row r="1695" ht="12.75">
      <c r="F1695" s="20"/>
    </row>
    <row r="1696" ht="12.75">
      <c r="F1696" s="20"/>
    </row>
    <row r="1697" ht="12.75">
      <c r="F1697" s="20"/>
    </row>
    <row r="1698" ht="12.75">
      <c r="F1698" s="20"/>
    </row>
    <row r="1699" ht="12.75">
      <c r="F1699" s="20"/>
    </row>
    <row r="1700" ht="12.75">
      <c r="F1700" s="20"/>
    </row>
    <row r="1701" ht="12.75">
      <c r="F1701" s="20"/>
    </row>
    <row r="1702" ht="12.75">
      <c r="F1702" s="20"/>
    </row>
    <row r="1703" ht="12.75">
      <c r="F1703" s="20"/>
    </row>
    <row r="1704" ht="12.75">
      <c r="F1704" s="20"/>
    </row>
    <row r="1705" ht="12.75">
      <c r="F1705" s="20"/>
    </row>
    <row r="1706" ht="12.75">
      <c r="F1706" s="20"/>
    </row>
    <row r="1707" ht="12.75">
      <c r="F1707" s="20"/>
    </row>
    <row r="1708" ht="12.75">
      <c r="F1708" s="20"/>
    </row>
    <row r="1709" ht="12.75">
      <c r="F1709" s="20"/>
    </row>
    <row r="1710" ht="12.75">
      <c r="F1710" s="20"/>
    </row>
    <row r="1711" ht="12.75">
      <c r="F1711" s="20"/>
    </row>
    <row r="1712" ht="12.75">
      <c r="F1712" s="20"/>
    </row>
    <row r="1713" ht="12.75">
      <c r="F1713" s="20"/>
    </row>
    <row r="1714" ht="12.75">
      <c r="F1714" s="20"/>
    </row>
    <row r="1715" ht="12.75">
      <c r="F1715" s="20"/>
    </row>
    <row r="1716" ht="12.75">
      <c r="F1716" s="20"/>
    </row>
    <row r="1717" ht="12.75">
      <c r="F1717" s="20"/>
    </row>
    <row r="1718" ht="12.75">
      <c r="F1718" s="20"/>
    </row>
    <row r="1719" ht="12.75">
      <c r="F1719" s="20"/>
    </row>
    <row r="1720" ht="12.75">
      <c r="F1720" s="20"/>
    </row>
    <row r="1721" ht="12.75">
      <c r="F1721" s="20"/>
    </row>
    <row r="1722" ht="12.75">
      <c r="F1722" s="20"/>
    </row>
    <row r="1723" ht="12.75">
      <c r="F1723" s="20"/>
    </row>
    <row r="1724" ht="12.75">
      <c r="F1724" s="20"/>
    </row>
    <row r="1725" ht="12.75">
      <c r="F1725" s="20"/>
    </row>
    <row r="1726" ht="12.75">
      <c r="F1726" s="20"/>
    </row>
    <row r="1727" ht="12.75">
      <c r="F1727" s="20"/>
    </row>
    <row r="1728" ht="12.75">
      <c r="F1728" s="20"/>
    </row>
    <row r="1729" ht="12.75">
      <c r="F1729" s="20"/>
    </row>
    <row r="1730" ht="12.75">
      <c r="F1730" s="20"/>
    </row>
    <row r="1731" ht="12.75">
      <c r="F1731" s="20"/>
    </row>
    <row r="1732" ht="12.75">
      <c r="F1732" s="20"/>
    </row>
    <row r="1733" ht="12.75">
      <c r="F1733" s="20"/>
    </row>
    <row r="1734" ht="12.75">
      <c r="F1734" s="20"/>
    </row>
    <row r="1735" ht="12.75">
      <c r="F1735" s="20"/>
    </row>
    <row r="1736" ht="12.75">
      <c r="F1736" s="20"/>
    </row>
    <row r="1737" ht="12.75">
      <c r="F1737" s="20"/>
    </row>
    <row r="1738" ht="12.75">
      <c r="F1738" s="20"/>
    </row>
    <row r="1739" ht="12.75">
      <c r="F1739" s="20"/>
    </row>
    <row r="1740" ht="12.75">
      <c r="F1740" s="20"/>
    </row>
    <row r="1741" ht="12.75">
      <c r="F1741" s="20"/>
    </row>
    <row r="1742" ht="12.75">
      <c r="F1742" s="20"/>
    </row>
    <row r="1743" ht="12.75">
      <c r="F1743" s="20"/>
    </row>
    <row r="1744" ht="12.75">
      <c r="F1744" s="20"/>
    </row>
    <row r="1745" ht="12.75">
      <c r="F1745" s="20"/>
    </row>
    <row r="1746" ht="12.75">
      <c r="F1746" s="20"/>
    </row>
    <row r="1747" ht="12.75">
      <c r="F1747" s="20"/>
    </row>
    <row r="1748" ht="12.75">
      <c r="F1748" s="20"/>
    </row>
    <row r="1749" ht="12.75">
      <c r="F1749" s="20"/>
    </row>
    <row r="1750" ht="12.75">
      <c r="F1750" s="20"/>
    </row>
    <row r="1751" ht="12.75">
      <c r="F1751" s="20"/>
    </row>
    <row r="1752" ht="12.75">
      <c r="F1752" s="20"/>
    </row>
    <row r="1753" ht="12.75">
      <c r="F1753" s="20"/>
    </row>
    <row r="1754" ht="12.75">
      <c r="F1754" s="20"/>
    </row>
    <row r="1755" ht="12.75">
      <c r="F1755" s="20"/>
    </row>
    <row r="1756" ht="12.75">
      <c r="F1756" s="20"/>
    </row>
    <row r="1757" ht="12.75">
      <c r="F1757" s="20"/>
    </row>
    <row r="1758" ht="12.75">
      <c r="F1758" s="20"/>
    </row>
    <row r="1759" ht="12.75">
      <c r="F1759" s="20"/>
    </row>
    <row r="1760" ht="12.75">
      <c r="F1760" s="20"/>
    </row>
    <row r="1761" ht="12.75">
      <c r="F1761" s="20"/>
    </row>
    <row r="1762" ht="12.75">
      <c r="F1762" s="20"/>
    </row>
    <row r="1763" ht="12.75">
      <c r="F1763" s="20"/>
    </row>
    <row r="1764" ht="12.75">
      <c r="F1764" s="20"/>
    </row>
    <row r="1765" ht="12.75">
      <c r="F1765" s="20"/>
    </row>
    <row r="1766" ht="12.75">
      <c r="F1766" s="20"/>
    </row>
    <row r="1767" ht="12.75">
      <c r="F1767" s="20"/>
    </row>
    <row r="1768" ht="12.75">
      <c r="F1768" s="20"/>
    </row>
    <row r="1769" ht="12.75">
      <c r="F1769" s="20"/>
    </row>
    <row r="1770" ht="12.75">
      <c r="F1770" s="20"/>
    </row>
    <row r="1771" ht="12.75">
      <c r="F1771" s="20"/>
    </row>
    <row r="1772" ht="12.75">
      <c r="F1772" s="20"/>
    </row>
    <row r="1773" ht="12.75">
      <c r="F1773" s="20"/>
    </row>
    <row r="1774" ht="12.75">
      <c r="F1774" s="20"/>
    </row>
    <row r="1775" ht="12.75">
      <c r="F1775" s="20"/>
    </row>
    <row r="1776" ht="12.75">
      <c r="F1776" s="20"/>
    </row>
    <row r="1777" ht="12.75">
      <c r="F1777" s="20"/>
    </row>
    <row r="1778" ht="12.75">
      <c r="F1778" s="20"/>
    </row>
    <row r="1779" ht="12.75">
      <c r="F1779" s="20"/>
    </row>
    <row r="1780" ht="12.75">
      <c r="F1780" s="20"/>
    </row>
    <row r="1781" ht="12.75">
      <c r="F1781" s="20"/>
    </row>
    <row r="1782" ht="12.75">
      <c r="F1782" s="20"/>
    </row>
    <row r="1783" ht="12.75">
      <c r="F1783" s="20"/>
    </row>
    <row r="1784" ht="12.75">
      <c r="F1784" s="20"/>
    </row>
    <row r="1785" ht="12.75">
      <c r="F1785" s="20"/>
    </row>
    <row r="1786" ht="12.75">
      <c r="F1786" s="20"/>
    </row>
    <row r="1787" ht="12.75">
      <c r="F1787" s="20"/>
    </row>
    <row r="1788" ht="12.75">
      <c r="F1788" s="20"/>
    </row>
    <row r="1789" ht="12.75">
      <c r="F1789" s="20"/>
    </row>
    <row r="1790" ht="12.75">
      <c r="F1790" s="20"/>
    </row>
    <row r="1791" ht="12.75">
      <c r="F1791" s="20"/>
    </row>
    <row r="1792" ht="12.75">
      <c r="F1792" s="20"/>
    </row>
    <row r="1793" ht="12.75">
      <c r="F1793" s="20"/>
    </row>
    <row r="1794" ht="12.75">
      <c r="F1794" s="20"/>
    </row>
    <row r="1795" ht="12.75">
      <c r="F1795" s="20"/>
    </row>
    <row r="1796" ht="12.75">
      <c r="F1796" s="20"/>
    </row>
    <row r="1797" ht="12.75">
      <c r="F1797" s="20"/>
    </row>
    <row r="1798" ht="12.75">
      <c r="F1798" s="20"/>
    </row>
    <row r="1799" ht="12.75">
      <c r="F1799" s="20"/>
    </row>
    <row r="1800" ht="12.75">
      <c r="F1800" s="20"/>
    </row>
    <row r="1801" ht="12.75">
      <c r="F1801" s="20"/>
    </row>
    <row r="1802" ht="12.75">
      <c r="F1802" s="20"/>
    </row>
    <row r="1803" ht="12.75">
      <c r="F1803" s="20"/>
    </row>
    <row r="1804" ht="12.75">
      <c r="F1804" s="20"/>
    </row>
    <row r="1805" ht="12.75">
      <c r="F1805" s="20"/>
    </row>
    <row r="1806" ht="12.75">
      <c r="F1806" s="20"/>
    </row>
    <row r="1807" ht="12.75">
      <c r="F1807" s="20"/>
    </row>
    <row r="1808" ht="12.75">
      <c r="F1808" s="20"/>
    </row>
    <row r="1809" ht="12.75">
      <c r="F1809" s="20"/>
    </row>
    <row r="1810" ht="12.75">
      <c r="F1810" s="20"/>
    </row>
    <row r="1811" ht="12.75">
      <c r="F1811" s="20"/>
    </row>
    <row r="1812" ht="12.75">
      <c r="F1812" s="20"/>
    </row>
    <row r="1813" ht="12.75">
      <c r="F1813" s="20"/>
    </row>
    <row r="1814" ht="12.75">
      <c r="F1814" s="20"/>
    </row>
    <row r="1815" ht="12.75">
      <c r="F1815" s="20"/>
    </row>
    <row r="1816" ht="12.75">
      <c r="F1816" s="20"/>
    </row>
    <row r="1817" ht="12.75">
      <c r="F1817" s="20"/>
    </row>
    <row r="1818" ht="12.75">
      <c r="F1818" s="20"/>
    </row>
    <row r="1819" ht="12.75">
      <c r="F1819" s="20"/>
    </row>
    <row r="1820" ht="12.75">
      <c r="F1820" s="20"/>
    </row>
    <row r="1821" ht="12.75">
      <c r="F1821" s="20"/>
    </row>
    <row r="1822" ht="12.75">
      <c r="F1822" s="20"/>
    </row>
    <row r="1823" ht="12.75">
      <c r="F1823" s="20"/>
    </row>
    <row r="1824" ht="12.75">
      <c r="F1824" s="20"/>
    </row>
    <row r="1825" ht="12.75">
      <c r="F1825" s="20"/>
    </row>
    <row r="1826" ht="12.75">
      <c r="F1826" s="20"/>
    </row>
    <row r="1827" ht="12.75">
      <c r="F1827" s="20"/>
    </row>
    <row r="1828" ht="12.75">
      <c r="F1828" s="20"/>
    </row>
    <row r="1829" ht="12.75">
      <c r="F1829" s="20"/>
    </row>
    <row r="1830" ht="12.75">
      <c r="F1830" s="20"/>
    </row>
    <row r="1831" ht="12.75">
      <c r="F1831" s="20"/>
    </row>
    <row r="1832" ht="12.75">
      <c r="F1832" s="20"/>
    </row>
    <row r="1833" ht="12.75">
      <c r="F1833" s="20"/>
    </row>
    <row r="1834" ht="12.75">
      <c r="F1834" s="20"/>
    </row>
    <row r="1835" ht="12.75">
      <c r="F1835" s="20"/>
    </row>
    <row r="1836" ht="12.75">
      <c r="F1836" s="20"/>
    </row>
    <row r="1837" ht="12.75">
      <c r="F1837" s="20"/>
    </row>
    <row r="1838" ht="12.75">
      <c r="F1838" s="20"/>
    </row>
    <row r="1839" ht="12.75">
      <c r="F1839" s="20"/>
    </row>
    <row r="1840" ht="12.75">
      <c r="F1840" s="20"/>
    </row>
    <row r="1841" ht="12.75">
      <c r="F1841" s="20"/>
    </row>
    <row r="1842" ht="12.75">
      <c r="F1842" s="20"/>
    </row>
    <row r="1843" ht="12.75">
      <c r="F1843" s="20"/>
    </row>
    <row r="1844" ht="12.75">
      <c r="F1844" s="20"/>
    </row>
    <row r="1845" ht="12.75">
      <c r="F1845" s="20"/>
    </row>
    <row r="1846" ht="12.75">
      <c r="F1846" s="20"/>
    </row>
    <row r="1847" ht="12.75">
      <c r="F1847" s="20"/>
    </row>
    <row r="1848" ht="12.75">
      <c r="F1848" s="20"/>
    </row>
    <row r="1849" ht="12.75">
      <c r="F1849" s="20"/>
    </row>
    <row r="1850" ht="12.75">
      <c r="F1850" s="20"/>
    </row>
    <row r="1851" ht="12.75">
      <c r="F1851" s="20"/>
    </row>
    <row r="1852" ht="12.75">
      <c r="F1852" s="20"/>
    </row>
    <row r="1853" ht="12.75">
      <c r="F1853" s="20"/>
    </row>
    <row r="1854" ht="12.75">
      <c r="F1854" s="20"/>
    </row>
    <row r="1855" ht="12.75">
      <c r="F1855" s="20"/>
    </row>
    <row r="1856" ht="12.75">
      <c r="F1856" s="20"/>
    </row>
    <row r="1857" ht="12.75">
      <c r="F1857" s="20"/>
    </row>
    <row r="1858" ht="12.75">
      <c r="F1858" s="20"/>
    </row>
    <row r="1859" ht="12.75">
      <c r="F1859" s="20"/>
    </row>
    <row r="1860" ht="12.75">
      <c r="F1860" s="20"/>
    </row>
    <row r="1861" ht="12.75">
      <c r="F1861" s="20"/>
    </row>
    <row r="1862" ht="12.75">
      <c r="F1862" s="20"/>
    </row>
    <row r="1863" ht="12.75">
      <c r="F1863" s="20"/>
    </row>
    <row r="1864" ht="12.75">
      <c r="F1864" s="20"/>
    </row>
    <row r="1865" ht="12.75">
      <c r="F1865" s="20"/>
    </row>
    <row r="1866" ht="12.75">
      <c r="F1866" s="20"/>
    </row>
    <row r="1867" ht="12.75">
      <c r="F1867" s="20"/>
    </row>
    <row r="1868" ht="12.75">
      <c r="F1868" s="20"/>
    </row>
    <row r="1869" ht="12.75">
      <c r="F1869" s="20"/>
    </row>
    <row r="1870" ht="12.75">
      <c r="F1870" s="20"/>
    </row>
    <row r="1871" ht="12.75">
      <c r="F1871" s="20"/>
    </row>
    <row r="1872" ht="12.75">
      <c r="F1872" s="20"/>
    </row>
    <row r="1873" ht="12.75">
      <c r="F1873" s="20"/>
    </row>
    <row r="1874" ht="12.75">
      <c r="F1874" s="20"/>
    </row>
    <row r="1875" ht="12.75">
      <c r="F1875" s="20"/>
    </row>
    <row r="1876" ht="12.75">
      <c r="F1876" s="20"/>
    </row>
    <row r="1877" ht="12.75">
      <c r="F1877" s="20"/>
    </row>
    <row r="1878" ht="12.75">
      <c r="F1878" s="20"/>
    </row>
    <row r="1879" ht="12.75">
      <c r="F1879" s="20"/>
    </row>
    <row r="1880" ht="12.75">
      <c r="F1880" s="20"/>
    </row>
    <row r="1881" ht="12.75">
      <c r="F1881" s="20"/>
    </row>
    <row r="1882" ht="12.75">
      <c r="F1882" s="20"/>
    </row>
    <row r="1883" ht="12.75">
      <c r="F1883" s="20"/>
    </row>
    <row r="1884" ht="12.75">
      <c r="F1884" s="20"/>
    </row>
    <row r="1885" ht="12.75">
      <c r="F1885" s="20"/>
    </row>
    <row r="1886" ht="12.75">
      <c r="F1886" s="20"/>
    </row>
    <row r="1887" ht="12.75">
      <c r="F1887" s="20"/>
    </row>
    <row r="1888" ht="12.75">
      <c r="F1888" s="20"/>
    </row>
    <row r="1889" ht="12.75">
      <c r="F1889" s="20"/>
    </row>
    <row r="1890" ht="12.75">
      <c r="F1890" s="20"/>
    </row>
    <row r="1891" ht="12.75">
      <c r="F1891" s="20"/>
    </row>
    <row r="1892" ht="12.75">
      <c r="F1892" s="20"/>
    </row>
    <row r="1893" ht="12.75">
      <c r="F1893" s="20"/>
    </row>
    <row r="1894" ht="12.75">
      <c r="F1894" s="20"/>
    </row>
    <row r="1895" ht="12.75">
      <c r="F1895" s="20"/>
    </row>
    <row r="1896" ht="12.75">
      <c r="F1896" s="20"/>
    </row>
    <row r="1897" ht="12.75">
      <c r="F1897" s="20"/>
    </row>
    <row r="1898" ht="12.75">
      <c r="F1898" s="20"/>
    </row>
    <row r="1899" ht="12.75">
      <c r="F1899" s="20"/>
    </row>
    <row r="1900" ht="12.75">
      <c r="F1900" s="20"/>
    </row>
    <row r="1901" ht="12.75">
      <c r="F1901" s="20"/>
    </row>
    <row r="1902" ht="12.75">
      <c r="F1902" s="20"/>
    </row>
    <row r="1903" ht="12.75">
      <c r="F1903" s="20"/>
    </row>
    <row r="1904" ht="12.75">
      <c r="F1904" s="20"/>
    </row>
    <row r="1905" ht="12.75">
      <c r="F1905" s="20"/>
    </row>
    <row r="1906" ht="12.75">
      <c r="F1906" s="20"/>
    </row>
    <row r="1907" ht="12.75">
      <c r="F1907" s="20"/>
    </row>
    <row r="1908" ht="12.75">
      <c r="F1908" s="20"/>
    </row>
    <row r="1909" ht="12.75">
      <c r="F1909" s="20"/>
    </row>
    <row r="1910" ht="12.75">
      <c r="F1910" s="20"/>
    </row>
    <row r="1911" ht="12.75">
      <c r="F1911" s="20"/>
    </row>
    <row r="1912" ht="12.75">
      <c r="F1912" s="20"/>
    </row>
    <row r="1913" ht="12.75">
      <c r="F1913" s="20"/>
    </row>
    <row r="1914" ht="12.75">
      <c r="F1914" s="20"/>
    </row>
    <row r="1915" ht="12.75">
      <c r="F1915" s="20"/>
    </row>
    <row r="1916" ht="12.75">
      <c r="F1916" s="20"/>
    </row>
    <row r="1917" ht="12.75">
      <c r="F1917" s="20"/>
    </row>
    <row r="1918" ht="12.75">
      <c r="F1918" s="20"/>
    </row>
    <row r="1919" ht="12.75">
      <c r="F1919" s="20"/>
    </row>
    <row r="1920" ht="12.75">
      <c r="F1920" s="20"/>
    </row>
    <row r="1921" ht="12.75">
      <c r="F1921" s="20"/>
    </row>
    <row r="1922" ht="12.75">
      <c r="F1922" s="20"/>
    </row>
    <row r="1923" ht="12.75">
      <c r="F1923" s="20"/>
    </row>
    <row r="1924" ht="12.75">
      <c r="F1924" s="20"/>
    </row>
    <row r="1925" ht="12.75">
      <c r="F1925" s="20"/>
    </row>
    <row r="1926" ht="12.75">
      <c r="F1926" s="20"/>
    </row>
    <row r="1927" ht="12.75">
      <c r="F1927" s="20"/>
    </row>
    <row r="1928" ht="12.75">
      <c r="F1928" s="20"/>
    </row>
    <row r="1929" ht="12.75">
      <c r="F1929" s="20"/>
    </row>
    <row r="1930" ht="12.75">
      <c r="F1930" s="20"/>
    </row>
    <row r="1931" ht="12.75">
      <c r="F1931" s="20"/>
    </row>
    <row r="1932" ht="12.75">
      <c r="F1932" s="20"/>
    </row>
    <row r="1933" ht="12.75">
      <c r="F1933" s="20"/>
    </row>
    <row r="1934" ht="12.75">
      <c r="F1934" s="20"/>
    </row>
    <row r="1935" ht="12.75">
      <c r="F1935" s="20"/>
    </row>
    <row r="1936" ht="12.75">
      <c r="F1936" s="20"/>
    </row>
    <row r="1937" ht="12.75">
      <c r="F1937" s="20"/>
    </row>
    <row r="1938" ht="12.75">
      <c r="F1938" s="20"/>
    </row>
    <row r="1939" ht="12.75">
      <c r="F1939" s="20"/>
    </row>
    <row r="1940" ht="12.75">
      <c r="F1940" s="20"/>
    </row>
    <row r="1941" ht="12.75">
      <c r="F1941" s="20"/>
    </row>
    <row r="1942" ht="12.75">
      <c r="F1942" s="20"/>
    </row>
    <row r="1943" ht="12.75">
      <c r="F1943" s="20"/>
    </row>
    <row r="1944" ht="12.75">
      <c r="F1944" s="20"/>
    </row>
    <row r="1945" ht="12.75">
      <c r="F1945" s="20"/>
    </row>
    <row r="1946" ht="12.75">
      <c r="F1946" s="20"/>
    </row>
    <row r="1947" ht="12.75">
      <c r="F1947" s="20"/>
    </row>
    <row r="1948" ht="12.75">
      <c r="F1948" s="20"/>
    </row>
    <row r="1949" ht="12.75">
      <c r="F1949" s="20"/>
    </row>
    <row r="1950" ht="12.75">
      <c r="F1950" s="20"/>
    </row>
    <row r="1951" ht="12.75">
      <c r="F1951" s="20"/>
    </row>
    <row r="1952" ht="12.75">
      <c r="F1952" s="20"/>
    </row>
    <row r="1953" ht="12.75">
      <c r="F1953" s="20"/>
    </row>
    <row r="1954" ht="12.75">
      <c r="F1954" s="20"/>
    </row>
    <row r="1955" ht="12.75">
      <c r="F1955" s="20"/>
    </row>
    <row r="1956" ht="12.75">
      <c r="F1956" s="20"/>
    </row>
    <row r="1957" ht="12.75">
      <c r="F1957" s="20"/>
    </row>
    <row r="1958" ht="12.75">
      <c r="F1958" s="20"/>
    </row>
    <row r="1959" ht="12.75">
      <c r="F1959" s="20"/>
    </row>
    <row r="1960" ht="12.75">
      <c r="F1960" s="20"/>
    </row>
    <row r="1961" ht="12.75">
      <c r="F1961" s="20"/>
    </row>
    <row r="1962" ht="12.75">
      <c r="F1962" s="20"/>
    </row>
    <row r="1963" ht="12.75">
      <c r="F1963" s="20"/>
    </row>
    <row r="1964" ht="12.75">
      <c r="F1964" s="20"/>
    </row>
    <row r="1965" ht="12.75">
      <c r="F1965" s="20"/>
    </row>
    <row r="1966" ht="12.75">
      <c r="F1966" s="20"/>
    </row>
    <row r="1967" ht="12.75">
      <c r="F1967" s="20"/>
    </row>
    <row r="1968" ht="12.75">
      <c r="F1968" s="20"/>
    </row>
    <row r="1969" ht="12.75">
      <c r="F1969" s="20"/>
    </row>
    <row r="1970" ht="12.75">
      <c r="F1970" s="20"/>
    </row>
    <row r="1971" ht="12.75">
      <c r="F1971" s="20"/>
    </row>
    <row r="1972" ht="12.75">
      <c r="F1972" s="20"/>
    </row>
    <row r="1973" ht="12.75">
      <c r="F1973" s="20"/>
    </row>
    <row r="1974" ht="12.75">
      <c r="F1974" s="20"/>
    </row>
    <row r="1975" ht="12.75">
      <c r="F1975" s="20"/>
    </row>
    <row r="1976" ht="12.75">
      <c r="F1976" s="20"/>
    </row>
    <row r="1977" ht="12.75">
      <c r="F1977" s="20"/>
    </row>
    <row r="1978" ht="12.75">
      <c r="F1978" s="20"/>
    </row>
    <row r="1979" ht="12.75">
      <c r="F1979" s="20"/>
    </row>
    <row r="1980" ht="12.75">
      <c r="F1980" s="20"/>
    </row>
    <row r="1981" ht="12.75">
      <c r="F1981" s="20"/>
    </row>
    <row r="1982" ht="12.75">
      <c r="F1982" s="20"/>
    </row>
    <row r="1983" ht="12.75">
      <c r="F1983" s="20"/>
    </row>
    <row r="1984" ht="12.75">
      <c r="F1984" s="20"/>
    </row>
    <row r="1985" ht="12.75">
      <c r="F1985" s="20"/>
    </row>
    <row r="1986" ht="12.75">
      <c r="F1986" s="20"/>
    </row>
    <row r="1987" ht="12.75">
      <c r="F1987" s="20"/>
    </row>
    <row r="1988" ht="12.75">
      <c r="F1988" s="20"/>
    </row>
    <row r="1989" ht="12.75">
      <c r="F1989" s="20"/>
    </row>
    <row r="1990" ht="12.75">
      <c r="F1990" s="20"/>
    </row>
    <row r="1991" ht="12.75">
      <c r="F1991" s="20"/>
    </row>
    <row r="1992" ht="12.75">
      <c r="F1992" s="20"/>
    </row>
    <row r="1993" ht="12.75">
      <c r="F1993" s="20"/>
    </row>
    <row r="1994" ht="12.75">
      <c r="F1994" s="20"/>
    </row>
    <row r="1995" ht="12.75">
      <c r="F1995" s="20"/>
    </row>
    <row r="1996" ht="12.75">
      <c r="F1996" s="20"/>
    </row>
    <row r="1997" ht="12.75">
      <c r="F1997" s="20"/>
    </row>
    <row r="1998" ht="12.75">
      <c r="F1998" s="20"/>
    </row>
    <row r="1999" ht="12.75">
      <c r="F1999" s="20"/>
    </row>
    <row r="2000" ht="12.75">
      <c r="F2000" s="20"/>
    </row>
    <row r="2001" ht="12.75">
      <c r="F2001" s="20"/>
    </row>
    <row r="2002" ht="12.75">
      <c r="F2002" s="20"/>
    </row>
    <row r="2003" ht="12.75">
      <c r="F2003" s="20"/>
    </row>
    <row r="2004" ht="12.75">
      <c r="F2004" s="20"/>
    </row>
    <row r="2005" ht="12.75">
      <c r="F2005" s="20"/>
    </row>
    <row r="2006" ht="12.75">
      <c r="F2006" s="20"/>
    </row>
    <row r="2007" ht="12.75">
      <c r="F2007" s="20"/>
    </row>
    <row r="2008" ht="12.75">
      <c r="F2008" s="20"/>
    </row>
    <row r="2009" ht="12.75">
      <c r="F2009" s="20"/>
    </row>
    <row r="2010" ht="12.75">
      <c r="F2010" s="20"/>
    </row>
    <row r="2011" ht="12.75">
      <c r="F2011" s="20"/>
    </row>
    <row r="2012" ht="12.75">
      <c r="F2012" s="20"/>
    </row>
    <row r="2013" ht="12.75">
      <c r="F2013" s="20"/>
    </row>
    <row r="2014" ht="12.75">
      <c r="F2014" s="20"/>
    </row>
    <row r="2015" ht="12.75">
      <c r="F2015" s="20"/>
    </row>
    <row r="2016" ht="12.75">
      <c r="F2016" s="20"/>
    </row>
    <row r="2017" ht="12.75">
      <c r="F2017" s="20"/>
    </row>
    <row r="2018" ht="12.75">
      <c r="F2018" s="20"/>
    </row>
    <row r="2019" ht="12.75">
      <c r="F2019" s="20"/>
    </row>
    <row r="2020" ht="12.75">
      <c r="F2020" s="20"/>
    </row>
    <row r="2021" ht="12.75">
      <c r="F2021" s="20"/>
    </row>
    <row r="2022" ht="12.75">
      <c r="F2022" s="20"/>
    </row>
    <row r="2023" ht="12.75">
      <c r="F2023" s="20"/>
    </row>
    <row r="2024" ht="12.75">
      <c r="F2024" s="20"/>
    </row>
    <row r="2025" ht="12.75">
      <c r="F2025" s="20"/>
    </row>
    <row r="2026" ht="12.75">
      <c r="F2026" s="20"/>
    </row>
    <row r="2027" ht="12.75">
      <c r="F2027" s="20"/>
    </row>
    <row r="2028" ht="12.75">
      <c r="F2028" s="20"/>
    </row>
    <row r="2029" ht="12.75">
      <c r="F2029" s="20"/>
    </row>
    <row r="2030" ht="12.75">
      <c r="F2030" s="20"/>
    </row>
    <row r="2031" ht="12.75">
      <c r="F2031" s="20"/>
    </row>
    <row r="2032" ht="12.75">
      <c r="F2032" s="20"/>
    </row>
    <row r="2033" ht="12.75">
      <c r="F2033" s="20"/>
    </row>
    <row r="2034" ht="12.75">
      <c r="F2034" s="20"/>
    </row>
    <row r="2035" ht="12.75">
      <c r="F2035" s="20"/>
    </row>
    <row r="2036" ht="12.75">
      <c r="F2036" s="20"/>
    </row>
    <row r="2037" ht="12.75">
      <c r="F2037" s="20"/>
    </row>
    <row r="2038" ht="12.75">
      <c r="F2038" s="20"/>
    </row>
    <row r="2039" ht="12.75">
      <c r="F2039" s="20"/>
    </row>
    <row r="2040" ht="12.75">
      <c r="F2040" s="20"/>
    </row>
    <row r="2041" ht="12.75">
      <c r="F2041" s="20"/>
    </row>
    <row r="2042" ht="12.75">
      <c r="F2042" s="20"/>
    </row>
    <row r="2043" ht="12.75">
      <c r="F2043" s="20"/>
    </row>
    <row r="2044" ht="12.75">
      <c r="F2044" s="20"/>
    </row>
    <row r="2045" ht="12.75">
      <c r="F2045" s="20"/>
    </row>
    <row r="2046" ht="12.75">
      <c r="F2046" s="20"/>
    </row>
    <row r="2047" ht="12.75">
      <c r="F2047" s="20"/>
    </row>
    <row r="2048" ht="12.75">
      <c r="F2048" s="20"/>
    </row>
    <row r="2049" ht="12.75">
      <c r="F2049" s="20"/>
    </row>
    <row r="2050" ht="12.75">
      <c r="F2050" s="20"/>
    </row>
    <row r="2051" ht="12.75">
      <c r="F2051" s="20"/>
    </row>
    <row r="2052" ht="12.75">
      <c r="F2052" s="20"/>
    </row>
    <row r="2053" ht="12.75">
      <c r="F2053" s="20"/>
    </row>
    <row r="2054" ht="12.75">
      <c r="F2054" s="20"/>
    </row>
    <row r="2055" ht="12.75">
      <c r="F2055" s="20"/>
    </row>
    <row r="2056" ht="12.75">
      <c r="F2056" s="20"/>
    </row>
    <row r="2057" ht="12.75">
      <c r="F2057" s="20"/>
    </row>
    <row r="2058" ht="12.75">
      <c r="F2058" s="20"/>
    </row>
    <row r="2059" ht="12.75">
      <c r="F2059" s="20"/>
    </row>
    <row r="2060" ht="12.75">
      <c r="F2060" s="20"/>
    </row>
    <row r="2061" ht="12.75">
      <c r="F2061" s="20"/>
    </row>
    <row r="2062" ht="12.75">
      <c r="F2062" s="20"/>
    </row>
    <row r="2063" ht="12.75">
      <c r="F2063" s="20"/>
    </row>
    <row r="2064" ht="12.75">
      <c r="F2064" s="20"/>
    </row>
    <row r="2065" ht="12.75">
      <c r="F2065" s="20"/>
    </row>
    <row r="2066" ht="12.75">
      <c r="F2066" s="20"/>
    </row>
    <row r="2067" ht="12.75">
      <c r="F2067" s="20"/>
    </row>
    <row r="2068" ht="12.75">
      <c r="F2068" s="20"/>
    </row>
    <row r="2069" ht="12.75">
      <c r="F2069" s="20"/>
    </row>
    <row r="2070" ht="12.75">
      <c r="F2070" s="20"/>
    </row>
    <row r="2071" ht="12.75">
      <c r="F2071" s="20"/>
    </row>
    <row r="2072" ht="12.75">
      <c r="F2072" s="20"/>
    </row>
    <row r="2073" ht="12.75">
      <c r="F2073" s="20"/>
    </row>
    <row r="2074" ht="12.75">
      <c r="F2074" s="20"/>
    </row>
    <row r="2075" ht="12.75">
      <c r="F2075" s="20"/>
    </row>
    <row r="2076" ht="12.75">
      <c r="F2076" s="20"/>
    </row>
    <row r="2077" ht="12.75">
      <c r="F2077" s="20"/>
    </row>
    <row r="2078" ht="12.75">
      <c r="F2078" s="20"/>
    </row>
    <row r="2079" ht="12.75">
      <c r="F2079" s="20"/>
    </row>
    <row r="2080" ht="12.75">
      <c r="F2080" s="20"/>
    </row>
    <row r="2081" ht="12.75">
      <c r="F2081" s="20"/>
    </row>
    <row r="2082" ht="12.75">
      <c r="F2082" s="20"/>
    </row>
    <row r="2083" ht="12.75">
      <c r="F2083" s="20"/>
    </row>
    <row r="2084" ht="12.75">
      <c r="F2084" s="20"/>
    </row>
    <row r="2085" ht="12.75">
      <c r="F2085" s="20"/>
    </row>
    <row r="2086" ht="12.75">
      <c r="F2086" s="20"/>
    </row>
    <row r="2087" ht="12.75">
      <c r="F2087" s="20"/>
    </row>
    <row r="2088" ht="12.75">
      <c r="F2088" s="20"/>
    </row>
    <row r="2089" ht="12.75">
      <c r="F2089" s="20"/>
    </row>
    <row r="2090" ht="12.75">
      <c r="F2090" s="20"/>
    </row>
    <row r="2091" ht="12.75">
      <c r="F2091" s="20"/>
    </row>
    <row r="2092" ht="12.75">
      <c r="F2092" s="20"/>
    </row>
    <row r="2093" ht="12.75">
      <c r="F2093" s="20"/>
    </row>
    <row r="2094" ht="12.75">
      <c r="F2094" s="20"/>
    </row>
    <row r="2095" ht="12.75">
      <c r="F2095" s="20"/>
    </row>
    <row r="2096" ht="12.75">
      <c r="F2096" s="20"/>
    </row>
    <row r="2097" ht="12.75">
      <c r="F2097" s="20"/>
    </row>
    <row r="2098" ht="12.75">
      <c r="F2098" s="20"/>
    </row>
    <row r="2099" ht="12.75">
      <c r="F2099" s="20"/>
    </row>
    <row r="2100" ht="12.75">
      <c r="F2100" s="20"/>
    </row>
    <row r="2101" ht="12.75">
      <c r="F2101" s="20"/>
    </row>
    <row r="2102" ht="12.75">
      <c r="F2102" s="20"/>
    </row>
    <row r="2103" ht="12.75">
      <c r="F2103" s="20"/>
    </row>
    <row r="2104" ht="12.75">
      <c r="F2104" s="20"/>
    </row>
    <row r="2105" ht="12.75">
      <c r="F2105" s="20"/>
    </row>
    <row r="2106" ht="12.75">
      <c r="F2106" s="20"/>
    </row>
    <row r="2107" ht="12.75">
      <c r="F2107" s="20"/>
    </row>
    <row r="2108" ht="12.75">
      <c r="F2108" s="20"/>
    </row>
    <row r="2109" ht="12.75">
      <c r="F2109" s="20"/>
    </row>
    <row r="2110" ht="12.75">
      <c r="F2110" s="20"/>
    </row>
    <row r="2111" ht="12.75">
      <c r="F2111" s="20"/>
    </row>
    <row r="2112" ht="12.75">
      <c r="F2112" s="20"/>
    </row>
    <row r="2113" ht="12.75">
      <c r="F2113" s="20"/>
    </row>
    <row r="2114" ht="12.75">
      <c r="F2114" s="20"/>
    </row>
    <row r="2115" ht="12.75">
      <c r="F2115" s="20"/>
    </row>
    <row r="2116" ht="12.75">
      <c r="F2116" s="20"/>
    </row>
    <row r="2117" ht="12.75">
      <c r="F2117" s="20"/>
    </row>
    <row r="2118" ht="12.75">
      <c r="F2118" s="20"/>
    </row>
    <row r="2119" ht="12.75">
      <c r="F2119" s="20"/>
    </row>
    <row r="2120" ht="12.75">
      <c r="F2120" s="20"/>
    </row>
    <row r="2121" ht="12.75">
      <c r="F2121" s="20"/>
    </row>
    <row r="2122" ht="12.75">
      <c r="F2122" s="20"/>
    </row>
    <row r="2123" ht="12.75">
      <c r="F2123" s="20"/>
    </row>
    <row r="2124" ht="12.75">
      <c r="F2124" s="20"/>
    </row>
    <row r="2125" ht="12.75">
      <c r="F2125" s="20"/>
    </row>
    <row r="2126" ht="12.75">
      <c r="F2126" s="20"/>
    </row>
    <row r="2127" ht="12.75">
      <c r="F2127" s="20"/>
    </row>
    <row r="2128" ht="12.75">
      <c r="F2128" s="20"/>
    </row>
    <row r="2129" ht="12.75">
      <c r="F2129" s="20"/>
    </row>
    <row r="2130" ht="12.75">
      <c r="F2130" s="20"/>
    </row>
    <row r="2131" ht="12.75">
      <c r="F2131" s="20"/>
    </row>
    <row r="2132" ht="12.75">
      <c r="F2132" s="20"/>
    </row>
    <row r="2133" ht="12.75">
      <c r="F2133" s="20"/>
    </row>
    <row r="2134" ht="12.75">
      <c r="F2134" s="20"/>
    </row>
    <row r="2135" ht="12.75">
      <c r="F2135" s="20"/>
    </row>
    <row r="2136" ht="12.75">
      <c r="F2136" s="20"/>
    </row>
    <row r="2137" ht="12.75">
      <c r="F2137" s="20"/>
    </row>
    <row r="2138" ht="12.75">
      <c r="F2138" s="20"/>
    </row>
    <row r="2139" ht="12.75">
      <c r="F2139" s="20"/>
    </row>
    <row r="2140" ht="12.75">
      <c r="F2140" s="20"/>
    </row>
    <row r="2141" ht="12.75">
      <c r="F2141" s="20"/>
    </row>
    <row r="2142" ht="12.75">
      <c r="F2142" s="20"/>
    </row>
    <row r="2143" ht="12.75">
      <c r="F2143" s="20"/>
    </row>
    <row r="2144" ht="12.75">
      <c r="F2144" s="20"/>
    </row>
    <row r="2145" ht="12.75">
      <c r="F2145" s="20"/>
    </row>
    <row r="2146" ht="12.75">
      <c r="F2146" s="20"/>
    </row>
    <row r="2147" ht="12.75">
      <c r="F2147" s="20"/>
    </row>
    <row r="2148" ht="12.75">
      <c r="F2148" s="20"/>
    </row>
    <row r="2149" ht="12.75">
      <c r="F2149" s="20"/>
    </row>
    <row r="2150" ht="12.75">
      <c r="F2150" s="20"/>
    </row>
    <row r="2151" ht="12.75">
      <c r="F2151" s="20"/>
    </row>
    <row r="2152" ht="12.75">
      <c r="F2152" s="20"/>
    </row>
    <row r="2153" ht="12.75">
      <c r="F2153" s="20"/>
    </row>
    <row r="2154" ht="12.75">
      <c r="F2154" s="20"/>
    </row>
    <row r="2155" ht="12.75">
      <c r="F2155" s="20"/>
    </row>
    <row r="2156" ht="12.75">
      <c r="F2156" s="20"/>
    </row>
    <row r="2157" ht="12.75">
      <c r="F2157" s="20"/>
    </row>
    <row r="2158" ht="12.75">
      <c r="F2158" s="20"/>
    </row>
    <row r="2159" ht="12.75">
      <c r="F2159" s="20"/>
    </row>
    <row r="2160" ht="12.75">
      <c r="F2160" s="20"/>
    </row>
    <row r="2161" ht="12.75">
      <c r="F2161" s="20"/>
    </row>
    <row r="2162" ht="12.75">
      <c r="F2162" s="20"/>
    </row>
    <row r="2163" ht="12.75">
      <c r="F2163" s="20"/>
    </row>
    <row r="2164" ht="12.75">
      <c r="F2164" s="20"/>
    </row>
    <row r="2165" ht="12.75">
      <c r="F2165" s="20"/>
    </row>
    <row r="2166" ht="12.75">
      <c r="F2166" s="20"/>
    </row>
    <row r="2167" ht="12.75">
      <c r="F2167" s="20"/>
    </row>
    <row r="2168" ht="12.75">
      <c r="F2168" s="20"/>
    </row>
    <row r="2169" ht="12.75">
      <c r="F2169" s="20"/>
    </row>
    <row r="2170" ht="12.75">
      <c r="F2170" s="20"/>
    </row>
    <row r="2171" ht="12.75">
      <c r="F2171" s="20"/>
    </row>
    <row r="2172" ht="12.75">
      <c r="F2172" s="20"/>
    </row>
    <row r="2173" ht="12.75">
      <c r="F2173" s="20"/>
    </row>
    <row r="2174" ht="12.75">
      <c r="F2174" s="20"/>
    </row>
    <row r="2175" ht="12.75">
      <c r="F2175" s="20"/>
    </row>
    <row r="2176" ht="12.75">
      <c r="F2176" s="20"/>
    </row>
    <row r="2177" ht="12.75">
      <c r="F2177" s="20"/>
    </row>
    <row r="2178" ht="12.75">
      <c r="F2178" s="20"/>
    </row>
    <row r="2179" ht="12.75">
      <c r="F2179" s="20"/>
    </row>
    <row r="2180" ht="12.75">
      <c r="F2180" s="20"/>
    </row>
    <row r="2181" ht="12.75">
      <c r="F2181" s="20"/>
    </row>
    <row r="2182" ht="12.75">
      <c r="F2182" s="20"/>
    </row>
    <row r="2183" ht="12.75">
      <c r="F2183" s="20"/>
    </row>
    <row r="2184" ht="12.75">
      <c r="F2184" s="20"/>
    </row>
    <row r="2185" ht="12.75">
      <c r="F2185" s="20"/>
    </row>
    <row r="2186" ht="12.75">
      <c r="F2186" s="20"/>
    </row>
    <row r="2187" ht="12.75">
      <c r="F2187" s="20"/>
    </row>
    <row r="2188" ht="12.75">
      <c r="F2188" s="20"/>
    </row>
    <row r="2189" ht="12.75">
      <c r="F2189" s="20"/>
    </row>
    <row r="2190" ht="12.75">
      <c r="F2190" s="20"/>
    </row>
    <row r="2191" ht="12.75">
      <c r="F2191" s="20"/>
    </row>
    <row r="2192" ht="12.75">
      <c r="F2192" s="20"/>
    </row>
    <row r="2193" ht="12.75">
      <c r="F2193" s="20"/>
    </row>
    <row r="2194" ht="12.75">
      <c r="F2194" s="20"/>
    </row>
    <row r="2195" ht="12.75">
      <c r="F2195" s="20"/>
    </row>
    <row r="2196" ht="12.75">
      <c r="F2196" s="20"/>
    </row>
    <row r="2197" ht="12.75">
      <c r="F2197" s="20"/>
    </row>
    <row r="2198" ht="12.75">
      <c r="F2198" s="20"/>
    </row>
    <row r="2199" ht="12.75">
      <c r="F2199" s="20"/>
    </row>
    <row r="2200" ht="12.75">
      <c r="F2200" s="20"/>
    </row>
    <row r="2201" ht="12.75">
      <c r="F2201" s="20"/>
    </row>
    <row r="2202" ht="12.75">
      <c r="F2202" s="20"/>
    </row>
    <row r="2203" ht="12.75">
      <c r="F2203" s="20"/>
    </row>
    <row r="2204" ht="12.75">
      <c r="F2204" s="20"/>
    </row>
    <row r="2205" ht="12.75">
      <c r="F2205" s="20"/>
    </row>
    <row r="2206" ht="12.75">
      <c r="F2206" s="20"/>
    </row>
    <row r="2207" ht="12.75">
      <c r="F2207" s="20"/>
    </row>
    <row r="2208" ht="12.75">
      <c r="F2208" s="20"/>
    </row>
    <row r="2209" ht="12.75">
      <c r="F2209" s="20"/>
    </row>
    <row r="2210" ht="12.75">
      <c r="F2210" s="20"/>
    </row>
    <row r="2211" ht="12.75">
      <c r="F2211" s="20"/>
    </row>
    <row r="2212" ht="12.75">
      <c r="F2212" s="20"/>
    </row>
    <row r="2213" ht="12.75">
      <c r="F2213" s="20"/>
    </row>
    <row r="2214" ht="12.75">
      <c r="F2214" s="20"/>
    </row>
    <row r="2215" ht="12.75">
      <c r="F2215" s="20"/>
    </row>
    <row r="2216" ht="12.75">
      <c r="F2216" s="20"/>
    </row>
    <row r="2217" ht="12.75">
      <c r="F2217" s="20"/>
    </row>
    <row r="2218" ht="12.75">
      <c r="F2218" s="20"/>
    </row>
    <row r="2219" ht="12.75">
      <c r="F2219" s="20"/>
    </row>
    <row r="2220" ht="12.75">
      <c r="F2220" s="20"/>
    </row>
    <row r="2221" ht="12.75">
      <c r="F2221" s="20"/>
    </row>
    <row r="2222" ht="12.75">
      <c r="F2222" s="20"/>
    </row>
    <row r="2223" ht="12.75">
      <c r="F2223" s="20"/>
    </row>
    <row r="2224" ht="12.75">
      <c r="F2224" s="20"/>
    </row>
    <row r="2225" ht="12.75">
      <c r="F2225" s="20"/>
    </row>
    <row r="2226" ht="12.75">
      <c r="F2226" s="20"/>
    </row>
    <row r="2227" ht="12.75">
      <c r="F2227" s="20"/>
    </row>
    <row r="2228" ht="12.75">
      <c r="F2228" s="20"/>
    </row>
    <row r="2229" ht="12.75">
      <c r="F2229" s="20"/>
    </row>
    <row r="2230" ht="12.75">
      <c r="F2230" s="20"/>
    </row>
    <row r="2231" ht="12.75">
      <c r="F2231" s="20"/>
    </row>
    <row r="2232" ht="12.75">
      <c r="F2232" s="20"/>
    </row>
    <row r="2233" ht="12.75">
      <c r="F2233" s="20"/>
    </row>
    <row r="2234" ht="12.75">
      <c r="F2234" s="20"/>
    </row>
    <row r="2235" ht="12.75">
      <c r="F2235" s="20"/>
    </row>
    <row r="2236" ht="12.75">
      <c r="F2236" s="20"/>
    </row>
    <row r="2237" ht="12.75">
      <c r="F2237" s="20"/>
    </row>
    <row r="2238" ht="12.75">
      <c r="F2238" s="20"/>
    </row>
    <row r="2239" ht="12.75">
      <c r="F2239" s="20"/>
    </row>
    <row r="2240" ht="12.75">
      <c r="F2240" s="20"/>
    </row>
    <row r="2241" ht="12.75">
      <c r="F2241" s="20"/>
    </row>
    <row r="2242" ht="12.75">
      <c r="F2242" s="20"/>
    </row>
    <row r="2243" ht="12.75">
      <c r="F2243" s="20"/>
    </row>
    <row r="2244" ht="12.75">
      <c r="F2244" s="20"/>
    </row>
    <row r="2245" ht="12.75">
      <c r="F2245" s="20"/>
    </row>
    <row r="2246" ht="12.75">
      <c r="F2246" s="20"/>
    </row>
    <row r="2247" ht="12.75">
      <c r="F2247" s="20"/>
    </row>
    <row r="2248" ht="12.75">
      <c r="F2248" s="20"/>
    </row>
    <row r="2249" ht="12.75">
      <c r="F2249" s="20"/>
    </row>
    <row r="2250" ht="12.75">
      <c r="F2250" s="20"/>
    </row>
    <row r="2251" ht="12.75">
      <c r="F2251" s="20"/>
    </row>
    <row r="2252" ht="12.75">
      <c r="F2252" s="20"/>
    </row>
    <row r="2253" ht="12.75">
      <c r="F2253" s="20"/>
    </row>
    <row r="2254" ht="12.75">
      <c r="F2254" s="20"/>
    </row>
    <row r="2255" ht="12.75">
      <c r="F2255" s="20"/>
    </row>
    <row r="2256" ht="12.75">
      <c r="F2256" s="20"/>
    </row>
    <row r="2257" ht="12.75">
      <c r="F2257" s="20"/>
    </row>
    <row r="2258" ht="12.75">
      <c r="F2258" s="20"/>
    </row>
    <row r="2259" ht="12.75">
      <c r="F2259" s="20"/>
    </row>
    <row r="2260" ht="12.75">
      <c r="F2260" s="20"/>
    </row>
    <row r="2261" ht="12.75">
      <c r="F2261" s="20"/>
    </row>
    <row r="2262" ht="12.75">
      <c r="F2262" s="20"/>
    </row>
    <row r="2263" ht="12.75">
      <c r="F2263" s="20"/>
    </row>
    <row r="2264" ht="12.75">
      <c r="F2264" s="20"/>
    </row>
    <row r="2265" ht="12.75">
      <c r="F2265" s="20"/>
    </row>
    <row r="2266" ht="12.75">
      <c r="F2266" s="20"/>
    </row>
    <row r="2267" ht="12.75">
      <c r="F2267" s="20"/>
    </row>
    <row r="2268" ht="12.75">
      <c r="F2268" s="20"/>
    </row>
    <row r="2269" ht="12.75">
      <c r="F2269" s="20"/>
    </row>
    <row r="2270" ht="12.75">
      <c r="F2270" s="20"/>
    </row>
    <row r="2271" ht="12.75">
      <c r="F2271" s="20"/>
    </row>
    <row r="2272" ht="12.75">
      <c r="F2272" s="20"/>
    </row>
    <row r="2273" ht="12.75">
      <c r="F2273" s="20"/>
    </row>
    <row r="2274" ht="12.75">
      <c r="F2274" s="20"/>
    </row>
    <row r="2275" ht="12.75">
      <c r="F2275" s="20"/>
    </row>
    <row r="2276" ht="12.75">
      <c r="F2276" s="20"/>
    </row>
    <row r="2277" ht="12.75">
      <c r="F2277" s="20"/>
    </row>
    <row r="2278" ht="12.75">
      <c r="F2278" s="20"/>
    </row>
    <row r="2279" ht="12.75">
      <c r="F2279" s="20"/>
    </row>
    <row r="2280" ht="12.75">
      <c r="F2280" s="20"/>
    </row>
    <row r="2281" ht="12.75">
      <c r="F2281" s="20"/>
    </row>
    <row r="2282" ht="12.75">
      <c r="F2282" s="20"/>
    </row>
    <row r="2283" ht="12.75">
      <c r="F2283" s="20"/>
    </row>
    <row r="2284" ht="12.75">
      <c r="F2284" s="20"/>
    </row>
    <row r="2285" ht="12.75">
      <c r="F2285" s="20"/>
    </row>
    <row r="2286" ht="12.75">
      <c r="F2286" s="20"/>
    </row>
    <row r="2287" ht="12.75">
      <c r="F2287" s="20"/>
    </row>
    <row r="2288" ht="12.75">
      <c r="F2288" s="20"/>
    </row>
    <row r="2289" ht="12.75">
      <c r="F2289" s="20"/>
    </row>
    <row r="2290" ht="12.75">
      <c r="F2290" s="20"/>
    </row>
    <row r="2291" ht="12.75">
      <c r="F2291" s="20"/>
    </row>
    <row r="2292" ht="12.75">
      <c r="F2292" s="20"/>
    </row>
    <row r="2293" ht="12.75">
      <c r="F2293" s="20"/>
    </row>
    <row r="2294" ht="12.75">
      <c r="F2294" s="20"/>
    </row>
    <row r="2295" ht="12.75">
      <c r="F2295" s="20"/>
    </row>
    <row r="2296" ht="12.75">
      <c r="F2296" s="20"/>
    </row>
    <row r="2297" ht="12.75">
      <c r="F2297" s="20"/>
    </row>
    <row r="2298" ht="12.75">
      <c r="F2298" s="20"/>
    </row>
    <row r="2299" ht="12.75">
      <c r="F2299" s="20"/>
    </row>
    <row r="2300" ht="12.75">
      <c r="F2300" s="20"/>
    </row>
    <row r="2301" ht="12.75">
      <c r="F2301" s="20"/>
    </row>
    <row r="2302" ht="12.75">
      <c r="F2302" s="20"/>
    </row>
    <row r="2303" ht="12.75">
      <c r="F2303" s="20"/>
    </row>
    <row r="2304" ht="12.75">
      <c r="F2304" s="20"/>
    </row>
    <row r="2305" ht="12.75">
      <c r="F2305" s="20"/>
    </row>
    <row r="2306" ht="12.75">
      <c r="F2306" s="20"/>
    </row>
    <row r="2307" ht="12.75">
      <c r="F2307" s="20"/>
    </row>
    <row r="2308" ht="12.75">
      <c r="F2308" s="20"/>
    </row>
    <row r="2309" ht="12.75">
      <c r="F2309" s="20"/>
    </row>
    <row r="2310" ht="12.75">
      <c r="F2310" s="20"/>
    </row>
    <row r="2311" ht="12.75">
      <c r="F2311" s="20"/>
    </row>
    <row r="2312" ht="12.75">
      <c r="F2312" s="20"/>
    </row>
    <row r="2313" ht="12.75">
      <c r="F2313" s="20"/>
    </row>
    <row r="2314" ht="12.75">
      <c r="F2314" s="20"/>
    </row>
    <row r="2315" ht="12.75">
      <c r="F2315" s="20"/>
    </row>
    <row r="2316" ht="12.75">
      <c r="F2316" s="20"/>
    </row>
    <row r="2317" ht="12.75">
      <c r="F2317" s="20"/>
    </row>
    <row r="2318" ht="12.75">
      <c r="F2318" s="20"/>
    </row>
    <row r="2319" ht="12.75">
      <c r="F2319" s="20"/>
    </row>
    <row r="2320" ht="12.75">
      <c r="F2320" s="20"/>
    </row>
    <row r="2321" ht="12.75">
      <c r="F2321" s="20"/>
    </row>
    <row r="2322" ht="12.75">
      <c r="F2322" s="20"/>
    </row>
    <row r="2323" ht="12.75">
      <c r="F2323" s="20"/>
    </row>
    <row r="2324" ht="12.75">
      <c r="F2324" s="20"/>
    </row>
    <row r="2325" ht="12.75">
      <c r="F2325" s="20"/>
    </row>
    <row r="2326" ht="12.75">
      <c r="F2326" s="20"/>
    </row>
    <row r="2327" ht="12.75">
      <c r="F2327" s="20"/>
    </row>
    <row r="2328" ht="12.75">
      <c r="F2328" s="20"/>
    </row>
    <row r="2329" ht="12.75">
      <c r="F2329" s="20"/>
    </row>
    <row r="2330" ht="12.75">
      <c r="F2330" s="20"/>
    </row>
    <row r="2331" ht="12.75">
      <c r="F2331" s="20"/>
    </row>
    <row r="2332" ht="12.75">
      <c r="F2332" s="20"/>
    </row>
    <row r="2333" ht="12.75">
      <c r="F2333" s="20"/>
    </row>
    <row r="2334" ht="12.75">
      <c r="F2334" s="20"/>
    </row>
    <row r="2335" ht="12.75">
      <c r="F2335" s="20"/>
    </row>
    <row r="2336" ht="12.75">
      <c r="F2336" s="20"/>
    </row>
    <row r="2337" ht="12.75">
      <c r="F2337" s="20"/>
    </row>
    <row r="2338" ht="12.75">
      <c r="F2338" s="20"/>
    </row>
    <row r="2339" ht="12.75">
      <c r="F2339" s="20"/>
    </row>
    <row r="2340" ht="12.75">
      <c r="F2340" s="20"/>
    </row>
    <row r="2341" ht="12.75">
      <c r="F2341" s="20"/>
    </row>
    <row r="2342" ht="12.75">
      <c r="F2342" s="20"/>
    </row>
    <row r="2343" ht="12.75">
      <c r="F2343" s="20"/>
    </row>
    <row r="2344" ht="12.75">
      <c r="F2344" s="20"/>
    </row>
    <row r="2345" ht="12.75">
      <c r="F2345" s="20"/>
    </row>
    <row r="2346" ht="12.75">
      <c r="F2346" s="20"/>
    </row>
    <row r="2347" ht="12.75">
      <c r="F2347" s="20"/>
    </row>
    <row r="2348" ht="12.75">
      <c r="F2348" s="20"/>
    </row>
    <row r="2349" ht="12.75">
      <c r="F2349" s="20"/>
    </row>
    <row r="2350" ht="12.75">
      <c r="F2350" s="20"/>
    </row>
    <row r="2351" ht="12.75">
      <c r="F2351" s="20"/>
    </row>
    <row r="2352" ht="12.75">
      <c r="F2352" s="20"/>
    </row>
    <row r="2353" ht="12.75">
      <c r="F2353" s="20"/>
    </row>
    <row r="2354" ht="12.75">
      <c r="F2354" s="20"/>
    </row>
    <row r="2355" ht="12.75">
      <c r="F2355" s="20"/>
    </row>
    <row r="2356" ht="12.75">
      <c r="F2356" s="20"/>
    </row>
    <row r="2357" ht="12.75">
      <c r="F2357" s="20"/>
    </row>
    <row r="2358" ht="12.75">
      <c r="F2358" s="20"/>
    </row>
    <row r="2359" ht="12.75">
      <c r="F2359" s="20"/>
    </row>
    <row r="2360" ht="12.75">
      <c r="F2360" s="20"/>
    </row>
    <row r="2361" ht="12.75">
      <c r="F2361" s="20"/>
    </row>
    <row r="2362" ht="12.75">
      <c r="F2362" s="20"/>
    </row>
    <row r="2363" ht="12.75">
      <c r="F2363" s="20"/>
    </row>
    <row r="2364" ht="12.75">
      <c r="F2364" s="20"/>
    </row>
    <row r="2365" ht="12.75">
      <c r="F2365" s="20"/>
    </row>
    <row r="2366" ht="12.75">
      <c r="F2366" s="20"/>
    </row>
    <row r="2367" ht="12.75">
      <c r="F2367" s="20"/>
    </row>
    <row r="2368" ht="12.75">
      <c r="F2368" s="20"/>
    </row>
    <row r="2369" ht="12.75">
      <c r="F2369" s="20"/>
    </row>
    <row r="2370" ht="12.75">
      <c r="F2370" s="20"/>
    </row>
    <row r="2371" ht="12.75">
      <c r="F2371" s="20"/>
    </row>
    <row r="2372" ht="12.75">
      <c r="F2372" s="20"/>
    </row>
    <row r="2373" ht="12.75">
      <c r="F2373" s="20"/>
    </row>
    <row r="2374" ht="12.75">
      <c r="F2374" s="20"/>
    </row>
    <row r="2375" ht="12.75">
      <c r="F2375" s="20"/>
    </row>
    <row r="2376" ht="12.75">
      <c r="F2376" s="20"/>
    </row>
    <row r="2377" ht="12.75">
      <c r="F2377" s="20"/>
    </row>
    <row r="2378" ht="12.75">
      <c r="F2378" s="20"/>
    </row>
    <row r="2379" ht="12.75">
      <c r="F2379" s="20"/>
    </row>
    <row r="2380" ht="12.75">
      <c r="F2380" s="20"/>
    </row>
    <row r="2381" ht="12.75">
      <c r="F2381" s="20"/>
    </row>
    <row r="2382" ht="12.75">
      <c r="F2382" s="20"/>
    </row>
    <row r="2383" ht="12.75">
      <c r="F2383" s="20"/>
    </row>
    <row r="2384" ht="12.75">
      <c r="F2384" s="20"/>
    </row>
    <row r="2385" ht="12.75">
      <c r="F2385" s="20"/>
    </row>
    <row r="2386" ht="12.75">
      <c r="F2386" s="20"/>
    </row>
    <row r="2387" ht="12.75">
      <c r="F2387" s="20"/>
    </row>
    <row r="2388" ht="12.75">
      <c r="F2388" s="20"/>
    </row>
    <row r="2389" ht="12.75">
      <c r="F2389" s="20"/>
    </row>
    <row r="2390" ht="12.75">
      <c r="F2390" s="20"/>
    </row>
    <row r="2391" ht="12.75">
      <c r="F2391" s="20"/>
    </row>
    <row r="2392" ht="12.75">
      <c r="F2392" s="20"/>
    </row>
    <row r="2393" ht="12.75">
      <c r="F2393" s="20"/>
    </row>
    <row r="2394" ht="12.75">
      <c r="F2394" s="20"/>
    </row>
    <row r="2395" ht="12.75">
      <c r="F2395" s="20"/>
    </row>
    <row r="2396" ht="12.75">
      <c r="F2396" s="20"/>
    </row>
    <row r="2397" ht="12.75">
      <c r="F2397" s="20"/>
    </row>
    <row r="2398" ht="12.75">
      <c r="F2398" s="20"/>
    </row>
    <row r="2399" ht="12.75">
      <c r="F2399" s="20"/>
    </row>
    <row r="2400" ht="12.75">
      <c r="F2400" s="20"/>
    </row>
    <row r="2401" ht="12.75">
      <c r="F2401" s="20"/>
    </row>
    <row r="2402" ht="12.75">
      <c r="F2402" s="20"/>
    </row>
    <row r="2403" ht="12.75">
      <c r="F2403" s="20"/>
    </row>
    <row r="2404" ht="12.75">
      <c r="F2404" s="20"/>
    </row>
    <row r="2405" ht="12.75">
      <c r="F2405" s="20"/>
    </row>
    <row r="2406" ht="12.75">
      <c r="F2406" s="20"/>
    </row>
    <row r="2407" ht="12.75">
      <c r="F2407" s="20"/>
    </row>
    <row r="2408" ht="12.75">
      <c r="F2408" s="20"/>
    </row>
    <row r="2409" ht="12.75">
      <c r="F2409" s="20"/>
    </row>
    <row r="2410" ht="12.75">
      <c r="F2410" s="20"/>
    </row>
    <row r="2411" ht="12.75">
      <c r="F2411" s="20"/>
    </row>
    <row r="2412" ht="12.75">
      <c r="F2412" s="20"/>
    </row>
    <row r="2413" ht="12.75">
      <c r="F2413" s="20"/>
    </row>
    <row r="2414" ht="12.75">
      <c r="F2414" s="20"/>
    </row>
    <row r="2415" ht="12.75">
      <c r="F2415" s="20"/>
    </row>
    <row r="2416" ht="12.75">
      <c r="F2416" s="20"/>
    </row>
    <row r="2417" ht="12.75">
      <c r="F2417" s="20"/>
    </row>
    <row r="2418" ht="12.75">
      <c r="F2418" s="20"/>
    </row>
    <row r="2419" ht="12.75">
      <c r="F2419" s="20"/>
    </row>
    <row r="2420" ht="12.75">
      <c r="F2420" s="20"/>
    </row>
    <row r="2421" ht="12.75">
      <c r="F2421" s="20"/>
    </row>
    <row r="2422" ht="12.75">
      <c r="F2422" s="20"/>
    </row>
    <row r="2423" ht="12.75">
      <c r="F2423" s="20"/>
    </row>
    <row r="2424" ht="12.75">
      <c r="F2424" s="20"/>
    </row>
    <row r="2425" ht="12.75">
      <c r="F2425" s="20"/>
    </row>
    <row r="2426" ht="12.75">
      <c r="F2426" s="20"/>
    </row>
    <row r="2427" ht="12.75">
      <c r="F2427" s="20"/>
    </row>
    <row r="2428" ht="12.75">
      <c r="F2428" s="20"/>
    </row>
    <row r="2429" ht="12.75">
      <c r="F2429" s="20"/>
    </row>
    <row r="2430" ht="12.75">
      <c r="F2430" s="20"/>
    </row>
    <row r="2431" ht="12.75">
      <c r="F2431" s="20"/>
    </row>
    <row r="2432" ht="12.75">
      <c r="F2432" s="20"/>
    </row>
    <row r="2433" ht="12.75">
      <c r="F2433" s="20"/>
    </row>
    <row r="2434" ht="12.75">
      <c r="F2434" s="20"/>
    </row>
    <row r="2435" ht="12.75">
      <c r="F2435" s="20"/>
    </row>
    <row r="2436" ht="12.75">
      <c r="F2436" s="20"/>
    </row>
    <row r="2437" ht="12.75">
      <c r="F2437" s="20"/>
    </row>
    <row r="2438" ht="12.75">
      <c r="F2438" s="20"/>
    </row>
    <row r="2439" ht="12.75">
      <c r="F2439" s="20"/>
    </row>
    <row r="2440" ht="12.75">
      <c r="F2440" s="20"/>
    </row>
    <row r="2441" ht="12.75">
      <c r="F2441" s="20"/>
    </row>
    <row r="2442" ht="12.75">
      <c r="F2442" s="20"/>
    </row>
    <row r="2443" ht="12.75">
      <c r="F2443" s="20"/>
    </row>
    <row r="2444" ht="12.75">
      <c r="F2444" s="20"/>
    </row>
    <row r="2445" ht="12.75">
      <c r="F2445" s="20"/>
    </row>
    <row r="2446" ht="12.75">
      <c r="F2446" s="20"/>
    </row>
    <row r="2447" ht="12.75">
      <c r="F2447" s="20"/>
    </row>
    <row r="2448" ht="12.75">
      <c r="F2448" s="20"/>
    </row>
    <row r="2449" ht="12.75">
      <c r="F2449" s="20"/>
    </row>
    <row r="2450" ht="12.75">
      <c r="F2450" s="20"/>
    </row>
    <row r="2451" ht="12.75">
      <c r="F2451" s="20"/>
    </row>
    <row r="2452" ht="12.75">
      <c r="F2452" s="20"/>
    </row>
    <row r="2453" ht="12.75">
      <c r="F2453" s="20"/>
    </row>
    <row r="2454" ht="12.75">
      <c r="F2454" s="20"/>
    </row>
    <row r="2455" ht="12.75">
      <c r="F2455" s="20"/>
    </row>
    <row r="2456" ht="12.75">
      <c r="F2456" s="20"/>
    </row>
    <row r="2457" ht="12.75">
      <c r="F2457" s="20"/>
    </row>
    <row r="2458" ht="12.75">
      <c r="F2458" s="20"/>
    </row>
    <row r="2459" ht="12.75">
      <c r="F2459" s="20"/>
    </row>
    <row r="2460" ht="12.75">
      <c r="F2460" s="20"/>
    </row>
    <row r="2461" ht="12.75">
      <c r="F2461" s="20"/>
    </row>
    <row r="2462" ht="12.75">
      <c r="F2462" s="20"/>
    </row>
    <row r="2463" ht="12.75">
      <c r="F2463" s="20"/>
    </row>
    <row r="2464" ht="12.75">
      <c r="F2464" s="20"/>
    </row>
    <row r="2465" ht="12.75">
      <c r="F2465" s="20"/>
    </row>
    <row r="2466" ht="12.75">
      <c r="F2466" s="20"/>
    </row>
    <row r="2467" ht="12.75">
      <c r="F2467" s="20"/>
    </row>
    <row r="2468" ht="12.75">
      <c r="F2468" s="20"/>
    </row>
    <row r="2469" ht="12.75">
      <c r="F2469" s="20"/>
    </row>
    <row r="2470" ht="12.75">
      <c r="F2470" s="20"/>
    </row>
    <row r="2471" ht="12.75">
      <c r="F2471" s="20"/>
    </row>
    <row r="2472" ht="12.75">
      <c r="F2472" s="20"/>
    </row>
    <row r="2473" ht="12.75">
      <c r="F2473" s="20"/>
    </row>
    <row r="2474" ht="12.75">
      <c r="F2474" s="20"/>
    </row>
    <row r="2475" ht="12.75">
      <c r="F2475" s="20"/>
    </row>
    <row r="2476" ht="12.75">
      <c r="F2476" s="20"/>
    </row>
    <row r="2477" ht="12.75">
      <c r="F2477" s="20"/>
    </row>
    <row r="2478" ht="12.75">
      <c r="F2478" s="20"/>
    </row>
    <row r="2479" ht="12.75">
      <c r="F2479" s="20"/>
    </row>
    <row r="2480" ht="12.75">
      <c r="F2480" s="20"/>
    </row>
    <row r="2481" ht="12.75">
      <c r="F2481" s="20"/>
    </row>
    <row r="2482" ht="12.75">
      <c r="F2482" s="20"/>
    </row>
    <row r="2483" ht="12.75">
      <c r="F2483" s="20"/>
    </row>
    <row r="2484" ht="12.75">
      <c r="F2484" s="20"/>
    </row>
    <row r="2485" ht="12.75">
      <c r="F2485" s="20"/>
    </row>
    <row r="2486" ht="12.75">
      <c r="F2486" s="20"/>
    </row>
    <row r="2487" ht="12.75">
      <c r="F2487" s="20"/>
    </row>
    <row r="2488" ht="12.75">
      <c r="F2488" s="20"/>
    </row>
    <row r="2489" ht="12.75">
      <c r="F2489" s="20"/>
    </row>
    <row r="2490" ht="12.75">
      <c r="F2490" s="20"/>
    </row>
    <row r="2491" ht="12.75">
      <c r="F2491" s="20"/>
    </row>
    <row r="2492" ht="12.75">
      <c r="F2492" s="20"/>
    </row>
    <row r="2493" ht="12.75">
      <c r="F2493" s="20"/>
    </row>
    <row r="2494" ht="12.75">
      <c r="F2494" s="20"/>
    </row>
    <row r="2495" ht="12.75">
      <c r="F2495" s="20"/>
    </row>
    <row r="2496" ht="12.75">
      <c r="F2496" s="20"/>
    </row>
    <row r="2497" ht="12.75">
      <c r="F2497" s="20"/>
    </row>
    <row r="2498" ht="12.75">
      <c r="F2498" s="20"/>
    </row>
    <row r="2499" ht="12.75">
      <c r="F2499" s="20"/>
    </row>
    <row r="2500" ht="12.75">
      <c r="F2500" s="20"/>
    </row>
    <row r="2501" ht="12.75">
      <c r="F2501" s="20"/>
    </row>
    <row r="2502" ht="12.75">
      <c r="F2502" s="20"/>
    </row>
    <row r="2503" ht="12.75">
      <c r="F2503" s="20"/>
    </row>
    <row r="2504" ht="12.75">
      <c r="F2504" s="20"/>
    </row>
    <row r="2505" ht="12.75">
      <c r="F2505" s="20"/>
    </row>
    <row r="2506" ht="12.75">
      <c r="F2506" s="20"/>
    </row>
    <row r="2507" ht="12.75">
      <c r="F2507" s="20"/>
    </row>
    <row r="2508" ht="12.75">
      <c r="F2508" s="20"/>
    </row>
    <row r="2509" ht="12.75">
      <c r="F2509" s="20"/>
    </row>
    <row r="2510" ht="12.75">
      <c r="F2510" s="20"/>
    </row>
    <row r="2511" ht="12.75">
      <c r="F2511" s="20"/>
    </row>
    <row r="2512" ht="12.75">
      <c r="F2512" s="20"/>
    </row>
    <row r="2513" ht="12.75">
      <c r="F2513" s="20"/>
    </row>
    <row r="2514" ht="12.75">
      <c r="F2514" s="20"/>
    </row>
    <row r="2515" ht="12.75">
      <c r="F2515" s="20"/>
    </row>
    <row r="2516" ht="12.75">
      <c r="F2516" s="20"/>
    </row>
    <row r="2517" ht="12.75">
      <c r="F2517" s="20"/>
    </row>
    <row r="2518" ht="12.75">
      <c r="F2518" s="20"/>
    </row>
    <row r="2519" ht="12.75">
      <c r="F2519" s="20"/>
    </row>
    <row r="2520" ht="12.75">
      <c r="F2520" s="20"/>
    </row>
    <row r="2521" ht="12.75">
      <c r="F2521" s="20"/>
    </row>
    <row r="2522" ht="12.75">
      <c r="F2522" s="20"/>
    </row>
    <row r="2523" ht="12.75">
      <c r="F2523" s="20"/>
    </row>
    <row r="2524" ht="12.75">
      <c r="F2524" s="20"/>
    </row>
    <row r="2525" ht="12.75">
      <c r="F2525" s="20"/>
    </row>
    <row r="2526" ht="12.75">
      <c r="F2526" s="20"/>
    </row>
    <row r="2527" ht="12.75">
      <c r="F2527" s="20"/>
    </row>
    <row r="2528" ht="12.75">
      <c r="F2528" s="20"/>
    </row>
    <row r="2529" ht="12.75">
      <c r="F2529" s="20"/>
    </row>
    <row r="2530" ht="12.75">
      <c r="F2530" s="20"/>
    </row>
    <row r="2531" ht="12.75">
      <c r="F2531" s="20"/>
    </row>
    <row r="2532" ht="12.75">
      <c r="F2532" s="20"/>
    </row>
    <row r="2533" ht="12.75">
      <c r="F2533" s="20"/>
    </row>
    <row r="2534" ht="12.75">
      <c r="F2534" s="20"/>
    </row>
    <row r="2535" ht="12.75">
      <c r="F2535" s="20"/>
    </row>
    <row r="2536" ht="12.75">
      <c r="F2536" s="20"/>
    </row>
    <row r="2537" ht="12.75">
      <c r="F2537" s="20"/>
    </row>
    <row r="2538" ht="12.75">
      <c r="F2538" s="20"/>
    </row>
    <row r="2539" ht="12.75">
      <c r="F2539" s="20"/>
    </row>
    <row r="2540" ht="12.75">
      <c r="F2540" s="20"/>
    </row>
    <row r="2541" ht="12.75">
      <c r="F2541" s="20"/>
    </row>
    <row r="2542" ht="12.75">
      <c r="F2542" s="20"/>
    </row>
    <row r="2543" ht="12.75">
      <c r="F2543" s="20"/>
    </row>
    <row r="2544" ht="12.75">
      <c r="F2544" s="20"/>
    </row>
    <row r="2545" ht="12.75">
      <c r="F2545" s="20"/>
    </row>
    <row r="2546" ht="12.75">
      <c r="F2546" s="20"/>
    </row>
    <row r="2547" ht="12.75">
      <c r="F2547" s="20"/>
    </row>
    <row r="2548" ht="12.75">
      <c r="F2548" s="20"/>
    </row>
    <row r="2549" ht="12.75">
      <c r="F2549" s="20"/>
    </row>
    <row r="2550" ht="12.75">
      <c r="F2550" s="20"/>
    </row>
    <row r="2551" ht="12.75">
      <c r="F2551" s="20"/>
    </row>
    <row r="2552" ht="12.75">
      <c r="F2552" s="20"/>
    </row>
    <row r="2553" ht="12.75">
      <c r="F2553" s="20"/>
    </row>
    <row r="2554" ht="12.75">
      <c r="F2554" s="20"/>
    </row>
    <row r="2555" ht="12.75">
      <c r="F2555" s="20"/>
    </row>
    <row r="2556" ht="12.75">
      <c r="F2556" s="20"/>
    </row>
    <row r="2557" ht="12.75">
      <c r="F2557" s="20"/>
    </row>
    <row r="2558" ht="12.75">
      <c r="F2558" s="20"/>
    </row>
    <row r="2559" ht="12.75">
      <c r="F2559" s="20"/>
    </row>
    <row r="2560" ht="12.75">
      <c r="F2560" s="20"/>
    </row>
    <row r="2561" ht="12.75">
      <c r="F2561" s="20"/>
    </row>
    <row r="2562" ht="12.75">
      <c r="F2562" s="20"/>
    </row>
    <row r="2563" ht="12.75">
      <c r="F2563" s="20"/>
    </row>
    <row r="2564" ht="12.75">
      <c r="F2564" s="20"/>
    </row>
    <row r="2565" ht="12.75">
      <c r="F2565" s="20"/>
    </row>
    <row r="2566" ht="12.75">
      <c r="F2566" s="20"/>
    </row>
    <row r="2567" ht="12.75">
      <c r="F2567" s="20"/>
    </row>
    <row r="2568" ht="12.75">
      <c r="F2568" s="20"/>
    </row>
    <row r="2569" ht="12.75">
      <c r="F2569" s="20"/>
    </row>
    <row r="2570" ht="12.75">
      <c r="F2570" s="20"/>
    </row>
    <row r="2571" ht="12.75">
      <c r="F2571" s="20"/>
    </row>
    <row r="2572" ht="12.75">
      <c r="F2572" s="20"/>
    </row>
    <row r="2573" ht="12.75">
      <c r="F2573" s="20"/>
    </row>
    <row r="2574" ht="12.75">
      <c r="F2574" s="20"/>
    </row>
    <row r="2575" ht="12.75">
      <c r="F2575" s="20"/>
    </row>
    <row r="2576" ht="12.75">
      <c r="F2576" s="20"/>
    </row>
    <row r="2577" ht="12.75">
      <c r="F2577" s="20"/>
    </row>
    <row r="2578" ht="12.75">
      <c r="F2578" s="20"/>
    </row>
    <row r="2579" ht="12.75">
      <c r="F2579" s="20"/>
    </row>
    <row r="2580" ht="12.75">
      <c r="F2580" s="20"/>
    </row>
    <row r="2581" ht="12.75">
      <c r="F2581" s="20"/>
    </row>
    <row r="2582" ht="12.75">
      <c r="F2582" s="20"/>
    </row>
    <row r="2583" ht="12.75">
      <c r="F2583" s="20"/>
    </row>
    <row r="2584" ht="12.75">
      <c r="F2584" s="20"/>
    </row>
    <row r="2585" ht="12.75">
      <c r="F2585" s="20"/>
    </row>
    <row r="2586" ht="12.75">
      <c r="F2586" s="20"/>
    </row>
    <row r="2587" ht="12.75">
      <c r="F2587" s="20"/>
    </row>
    <row r="2588" ht="12.75">
      <c r="F2588" s="20"/>
    </row>
    <row r="2589" ht="12.75">
      <c r="F2589" s="20"/>
    </row>
    <row r="2590" ht="12.75">
      <c r="F2590" s="20"/>
    </row>
    <row r="2591" ht="12.75">
      <c r="F2591" s="20"/>
    </row>
    <row r="2592" ht="12.75">
      <c r="F2592" s="20"/>
    </row>
    <row r="2593" ht="12.75">
      <c r="F2593" s="20"/>
    </row>
    <row r="2594" ht="12.75">
      <c r="F2594" s="20"/>
    </row>
    <row r="2595" ht="12.75">
      <c r="F2595" s="20"/>
    </row>
    <row r="2596" ht="12.75">
      <c r="F2596" s="20"/>
    </row>
    <row r="2597" ht="12.75">
      <c r="F2597" s="20"/>
    </row>
    <row r="2598" ht="12.75">
      <c r="F2598" s="20"/>
    </row>
    <row r="2599" ht="12.75">
      <c r="F2599" s="20"/>
    </row>
    <row r="2600" ht="12.75">
      <c r="F2600" s="20"/>
    </row>
    <row r="2601" ht="12.75">
      <c r="F2601" s="20"/>
    </row>
    <row r="2602" ht="12.75">
      <c r="F2602" s="20"/>
    </row>
    <row r="2603" ht="12.75">
      <c r="F2603" s="20"/>
    </row>
    <row r="2604" ht="12.75">
      <c r="F2604" s="20"/>
    </row>
    <row r="2605" ht="12.75">
      <c r="F2605" s="20"/>
    </row>
    <row r="2606" ht="12.75">
      <c r="F2606" s="20"/>
    </row>
    <row r="2607" ht="12.75">
      <c r="F2607" s="20"/>
    </row>
    <row r="2608" ht="12.75">
      <c r="F2608" s="20"/>
    </row>
    <row r="2609" ht="12.75">
      <c r="F2609" s="20"/>
    </row>
    <row r="2610" ht="12.75">
      <c r="F2610" s="20"/>
    </row>
    <row r="2611" ht="12.75">
      <c r="F2611" s="20"/>
    </row>
    <row r="2612" ht="12.75">
      <c r="F2612" s="20"/>
    </row>
    <row r="2613" ht="12.75">
      <c r="F2613" s="20"/>
    </row>
    <row r="2614" ht="12.75">
      <c r="F2614" s="20"/>
    </row>
    <row r="2615" ht="12.75">
      <c r="F2615" s="20"/>
    </row>
    <row r="2616" ht="12.75">
      <c r="F2616" s="20"/>
    </row>
    <row r="2617" ht="12.75">
      <c r="F2617" s="20"/>
    </row>
    <row r="2618" ht="12.75">
      <c r="F2618" s="20"/>
    </row>
    <row r="2619" ht="12.75">
      <c r="F2619" s="20"/>
    </row>
    <row r="2620" ht="12.75">
      <c r="F2620" s="20"/>
    </row>
    <row r="2621" ht="12.75">
      <c r="F2621" s="20"/>
    </row>
    <row r="2622" ht="12.75">
      <c r="F2622" s="20"/>
    </row>
    <row r="2623" ht="12.75">
      <c r="F2623" s="20"/>
    </row>
    <row r="2624" ht="12.75">
      <c r="F2624" s="20"/>
    </row>
    <row r="2625" ht="12.75">
      <c r="F2625" s="20"/>
    </row>
    <row r="2626" ht="12.75">
      <c r="F2626" s="20"/>
    </row>
    <row r="2627" ht="12.75">
      <c r="F2627" s="20"/>
    </row>
    <row r="2628" ht="12.75">
      <c r="F2628" s="20"/>
    </row>
    <row r="2629" ht="12.75">
      <c r="F2629" s="20"/>
    </row>
    <row r="2630" ht="12.75">
      <c r="F2630" s="20"/>
    </row>
    <row r="2631" ht="12.75">
      <c r="F2631" s="20"/>
    </row>
    <row r="2632" ht="12.75">
      <c r="F2632" s="20"/>
    </row>
    <row r="2633" ht="12.75">
      <c r="F2633" s="20"/>
    </row>
    <row r="2634" ht="12.75">
      <c r="F2634" s="20"/>
    </row>
    <row r="2635" ht="12.75">
      <c r="F2635" s="20"/>
    </row>
    <row r="2636" ht="12.75">
      <c r="F2636" s="20"/>
    </row>
    <row r="2637" ht="12.75">
      <c r="F2637" s="20"/>
    </row>
    <row r="2638" ht="12.75">
      <c r="F2638" s="20"/>
    </row>
    <row r="2639" ht="12.75">
      <c r="F2639" s="20"/>
    </row>
    <row r="2640" ht="12.75">
      <c r="F2640" s="20"/>
    </row>
    <row r="2641" ht="12.75">
      <c r="F2641" s="20"/>
    </row>
    <row r="2642" ht="12.75">
      <c r="F2642" s="20"/>
    </row>
    <row r="2643" ht="12.75">
      <c r="F2643" s="20"/>
    </row>
    <row r="2644" ht="12.75">
      <c r="F2644" s="20"/>
    </row>
    <row r="2645" ht="12.75">
      <c r="F2645" s="20"/>
    </row>
    <row r="2646" ht="12.75">
      <c r="F2646" s="20"/>
    </row>
    <row r="2647" ht="12.75">
      <c r="F2647" s="20"/>
    </row>
    <row r="2648" ht="12.75">
      <c r="F2648" s="20"/>
    </row>
    <row r="2649" ht="12.75">
      <c r="F2649" s="20"/>
    </row>
    <row r="2650" ht="12.75">
      <c r="F2650" s="20"/>
    </row>
    <row r="2651" ht="12.75">
      <c r="F2651" s="20"/>
    </row>
    <row r="2652" ht="12.75">
      <c r="F2652" s="20"/>
    </row>
    <row r="2653" ht="12.75">
      <c r="F2653" s="20"/>
    </row>
    <row r="2654" ht="12.75">
      <c r="F2654" s="20"/>
    </row>
    <row r="2655" ht="12.75">
      <c r="F2655" s="20"/>
    </row>
    <row r="2656" ht="12.75">
      <c r="F2656" s="20"/>
    </row>
    <row r="2657" ht="12.75">
      <c r="F2657" s="20"/>
    </row>
    <row r="2658" ht="12.75">
      <c r="F2658" s="20"/>
    </row>
    <row r="2659" ht="12.75">
      <c r="F2659" s="20"/>
    </row>
    <row r="2660" ht="12.75">
      <c r="F2660" s="20"/>
    </row>
    <row r="2661" ht="12.75">
      <c r="F2661" s="20"/>
    </row>
    <row r="2662" ht="12.75">
      <c r="F2662" s="20"/>
    </row>
    <row r="2663" ht="12.75">
      <c r="F2663" s="20"/>
    </row>
    <row r="2664" ht="12.75">
      <c r="F2664" s="20"/>
    </row>
    <row r="2665" ht="12.75">
      <c r="F2665" s="20"/>
    </row>
    <row r="2666" ht="12.75">
      <c r="F2666" s="20"/>
    </row>
    <row r="2667" ht="12.75">
      <c r="F2667" s="20"/>
    </row>
    <row r="2668" ht="12.75">
      <c r="F2668" s="20"/>
    </row>
    <row r="2669" ht="12.75">
      <c r="F2669" s="20"/>
    </row>
    <row r="2670" ht="12.75">
      <c r="F2670" s="20"/>
    </row>
    <row r="2671" ht="12.75">
      <c r="F2671" s="20"/>
    </row>
    <row r="2672" ht="12.75">
      <c r="F2672" s="20"/>
    </row>
    <row r="2673" ht="12.75">
      <c r="F2673" s="20"/>
    </row>
    <row r="2674" ht="12.75">
      <c r="F2674" s="20"/>
    </row>
    <row r="2675" ht="12.75">
      <c r="F2675" s="20"/>
    </row>
    <row r="2676" ht="12.75">
      <c r="F2676" s="20"/>
    </row>
    <row r="2677" ht="12.75">
      <c r="F2677" s="20"/>
    </row>
    <row r="2678" ht="12.75">
      <c r="F2678" s="20"/>
    </row>
    <row r="2679" ht="12.75">
      <c r="F2679" s="20"/>
    </row>
    <row r="2680" ht="12.75">
      <c r="F2680" s="20"/>
    </row>
    <row r="2681" ht="12.75">
      <c r="F2681" s="20"/>
    </row>
    <row r="2682" ht="12.75">
      <c r="F2682" s="20"/>
    </row>
    <row r="2683" ht="12.75">
      <c r="F2683" s="20"/>
    </row>
    <row r="2684" ht="12.75">
      <c r="F2684" s="20"/>
    </row>
    <row r="2685" ht="12.75">
      <c r="F2685" s="20"/>
    </row>
    <row r="2686" ht="12.75">
      <c r="F2686" s="20"/>
    </row>
    <row r="2687" ht="12.75">
      <c r="F2687" s="20"/>
    </row>
    <row r="2688" ht="12.75">
      <c r="F2688" s="20"/>
    </row>
    <row r="2689" ht="12.75">
      <c r="F2689" s="20"/>
    </row>
    <row r="2690" ht="12.75">
      <c r="F2690" s="20"/>
    </row>
    <row r="2691" ht="12.75">
      <c r="F2691" s="20"/>
    </row>
    <row r="2692" ht="12.75">
      <c r="F2692" s="20"/>
    </row>
    <row r="2693" ht="12.75">
      <c r="F2693" s="20"/>
    </row>
    <row r="2694" ht="12.75">
      <c r="F2694" s="20"/>
    </row>
    <row r="2695" ht="12.75">
      <c r="F2695" s="20"/>
    </row>
    <row r="2696" ht="12.75">
      <c r="F2696" s="20"/>
    </row>
    <row r="2697" ht="12.75">
      <c r="F2697" s="20"/>
    </row>
    <row r="2698" ht="12.75">
      <c r="F2698" s="20"/>
    </row>
    <row r="2699" ht="12.75">
      <c r="F2699" s="20"/>
    </row>
    <row r="2700" ht="12.75">
      <c r="F2700" s="20"/>
    </row>
    <row r="2701" ht="12.75">
      <c r="F2701" s="20"/>
    </row>
    <row r="2702" ht="12.75">
      <c r="F2702" s="20"/>
    </row>
    <row r="2703" ht="12.75">
      <c r="F2703" s="20"/>
    </row>
    <row r="2704" ht="12.75">
      <c r="F2704" s="20"/>
    </row>
    <row r="2705" ht="12.75">
      <c r="F2705" s="20"/>
    </row>
    <row r="2706" ht="12.75">
      <c r="F2706" s="20"/>
    </row>
    <row r="2707" ht="12.75">
      <c r="F2707" s="20"/>
    </row>
    <row r="2708" ht="12.75">
      <c r="F2708" s="20"/>
    </row>
    <row r="2709" ht="12.75">
      <c r="F2709" s="20"/>
    </row>
    <row r="2710" ht="12.75">
      <c r="F2710" s="20"/>
    </row>
    <row r="2711" ht="12.75">
      <c r="F2711" s="20"/>
    </row>
    <row r="2712" ht="12.75">
      <c r="F2712" s="20"/>
    </row>
    <row r="2713" ht="12.75">
      <c r="F2713" s="20"/>
    </row>
    <row r="2714" ht="12.75">
      <c r="F2714" s="20"/>
    </row>
    <row r="2715" ht="12.75">
      <c r="F2715" s="20"/>
    </row>
    <row r="2716" ht="12.75">
      <c r="F2716" s="20"/>
    </row>
    <row r="2717" ht="12.75">
      <c r="F2717" s="20"/>
    </row>
    <row r="2718" ht="12.75">
      <c r="F2718" s="20"/>
    </row>
    <row r="2719" ht="12.75">
      <c r="F2719" s="20"/>
    </row>
    <row r="2720" ht="12.75">
      <c r="F2720" s="20"/>
    </row>
    <row r="2721" ht="12.75">
      <c r="F2721" s="20"/>
    </row>
    <row r="2722" ht="12.75">
      <c r="F2722" s="20"/>
    </row>
    <row r="2723" ht="12.75">
      <c r="F2723" s="20"/>
    </row>
    <row r="2724" ht="12.75">
      <c r="F2724" s="20"/>
    </row>
    <row r="2725" ht="12.75">
      <c r="F2725" s="20"/>
    </row>
    <row r="2726" ht="12.75">
      <c r="F2726" s="20"/>
    </row>
    <row r="2727" ht="12.75">
      <c r="F2727" s="20"/>
    </row>
    <row r="2728" ht="12.75">
      <c r="F2728" s="20"/>
    </row>
    <row r="2729" ht="12.75">
      <c r="F2729" s="20"/>
    </row>
    <row r="2730" ht="12.75">
      <c r="F2730" s="20"/>
    </row>
    <row r="2731" ht="12.75">
      <c r="F2731" s="20"/>
    </row>
    <row r="2732" ht="12.75">
      <c r="F2732" s="20"/>
    </row>
    <row r="2733" ht="12.75">
      <c r="F2733" s="20"/>
    </row>
    <row r="2734" ht="12.75">
      <c r="F2734" s="20"/>
    </row>
    <row r="2735" ht="12.75">
      <c r="F2735" s="20"/>
    </row>
    <row r="2736" ht="12.75">
      <c r="F2736" s="20"/>
    </row>
    <row r="2737" ht="12.75">
      <c r="F2737" s="20"/>
    </row>
    <row r="2738" ht="12.75">
      <c r="F2738" s="20"/>
    </row>
    <row r="2739" ht="12.75">
      <c r="F2739" s="20"/>
    </row>
    <row r="2740" ht="12.75">
      <c r="F2740" s="20"/>
    </row>
    <row r="2741" ht="12.75">
      <c r="F2741" s="20"/>
    </row>
    <row r="2742" ht="12.75">
      <c r="F2742" s="20"/>
    </row>
    <row r="2743" ht="12.75">
      <c r="F2743" s="20"/>
    </row>
    <row r="2744" ht="12.75">
      <c r="F2744" s="20"/>
    </row>
    <row r="2745" ht="12.75">
      <c r="F2745" s="20"/>
    </row>
    <row r="2746" ht="12.75">
      <c r="F2746" s="20"/>
    </row>
    <row r="2747" ht="12.75">
      <c r="F2747" s="20"/>
    </row>
    <row r="2748" ht="12.75">
      <c r="F2748" s="20"/>
    </row>
    <row r="2749" ht="12.75">
      <c r="F2749" s="20"/>
    </row>
    <row r="2750" ht="12.75">
      <c r="F2750" s="20"/>
    </row>
    <row r="2751" ht="12.75">
      <c r="F2751" s="20"/>
    </row>
    <row r="2752" ht="12.75">
      <c r="F2752" s="20"/>
    </row>
    <row r="2753" ht="12.75">
      <c r="F2753" s="20"/>
    </row>
    <row r="2754" ht="12.75">
      <c r="F2754" s="20"/>
    </row>
    <row r="2755" ht="12.75">
      <c r="F2755" s="20"/>
    </row>
    <row r="2756" ht="12.75">
      <c r="F2756" s="20"/>
    </row>
    <row r="2757" ht="12.75">
      <c r="F2757" s="20"/>
    </row>
    <row r="2758" ht="12.75">
      <c r="F2758" s="20"/>
    </row>
    <row r="2759" ht="12.75">
      <c r="F2759" s="20"/>
    </row>
    <row r="2760" ht="12.75">
      <c r="F2760" s="20"/>
    </row>
    <row r="2761" ht="12.75">
      <c r="F2761" s="20"/>
    </row>
    <row r="2762" ht="12.75">
      <c r="F2762" s="20"/>
    </row>
    <row r="2763" ht="12.75">
      <c r="F2763" s="20"/>
    </row>
    <row r="2764" ht="12.75">
      <c r="F2764" s="20"/>
    </row>
    <row r="2765" ht="12.75">
      <c r="F2765" s="20"/>
    </row>
    <row r="2766" ht="12.75">
      <c r="F2766" s="20"/>
    </row>
    <row r="2767" ht="12.75">
      <c r="F2767" s="20"/>
    </row>
    <row r="2768" ht="12.75">
      <c r="F2768" s="20"/>
    </row>
    <row r="2769" ht="12.75">
      <c r="F2769" s="20"/>
    </row>
    <row r="2770" ht="12.75">
      <c r="F2770" s="20"/>
    </row>
    <row r="2771" ht="12.75">
      <c r="F2771" s="20"/>
    </row>
    <row r="2772" ht="12.75">
      <c r="F2772" s="20"/>
    </row>
    <row r="2773" ht="12.75">
      <c r="F2773" s="20"/>
    </row>
    <row r="2774" ht="12.75">
      <c r="F2774" s="20"/>
    </row>
    <row r="2775" ht="12.75">
      <c r="F2775" s="20"/>
    </row>
    <row r="2776" ht="12.75">
      <c r="F2776" s="20"/>
    </row>
    <row r="2777" ht="12.75">
      <c r="F2777" s="20"/>
    </row>
    <row r="2778" ht="12.75">
      <c r="F2778" s="20"/>
    </row>
    <row r="2779" ht="12.75">
      <c r="F2779" s="20"/>
    </row>
    <row r="2780" ht="12.75">
      <c r="F2780" s="20"/>
    </row>
    <row r="2781" ht="12.75">
      <c r="F2781" s="20"/>
    </row>
    <row r="2782" ht="12.75">
      <c r="F2782" s="20"/>
    </row>
    <row r="2783" ht="12.75">
      <c r="F2783" s="20"/>
    </row>
    <row r="2784" ht="12.75">
      <c r="F2784" s="20"/>
    </row>
    <row r="2785" ht="12.75">
      <c r="F2785" s="20"/>
    </row>
    <row r="2786" ht="12.75">
      <c r="F2786" s="20"/>
    </row>
    <row r="2787" ht="12.75">
      <c r="F2787" s="20"/>
    </row>
    <row r="2788" ht="12.75">
      <c r="F2788" s="20"/>
    </row>
    <row r="2789" ht="12.75">
      <c r="F2789" s="20"/>
    </row>
    <row r="2790" ht="12.75">
      <c r="F2790" s="20"/>
    </row>
    <row r="2791" ht="12.75">
      <c r="F2791" s="20"/>
    </row>
    <row r="2792" ht="12.75">
      <c r="F2792" s="20"/>
    </row>
    <row r="2793" ht="12.75">
      <c r="F2793" s="20"/>
    </row>
    <row r="2794" ht="12.75">
      <c r="F2794" s="20"/>
    </row>
    <row r="2795" ht="12.75">
      <c r="F2795" s="20"/>
    </row>
    <row r="2796" ht="12.75">
      <c r="F2796" s="20"/>
    </row>
    <row r="2797" ht="12.75">
      <c r="F2797" s="20"/>
    </row>
    <row r="2798" ht="12.75">
      <c r="F2798" s="20"/>
    </row>
    <row r="2799" ht="12.75">
      <c r="F2799" s="20"/>
    </row>
    <row r="2800" ht="12.75">
      <c r="F2800" s="20"/>
    </row>
    <row r="2801" ht="12.75">
      <c r="F2801" s="20"/>
    </row>
    <row r="2802" ht="12.75">
      <c r="F2802" s="20"/>
    </row>
    <row r="2803" ht="12.75">
      <c r="F2803" s="20"/>
    </row>
    <row r="2804" ht="12.75">
      <c r="F2804" s="20"/>
    </row>
    <row r="2805" ht="12.75">
      <c r="F2805" s="20"/>
    </row>
    <row r="2806" ht="12.75">
      <c r="F2806" s="20"/>
    </row>
    <row r="2807" ht="12.75">
      <c r="F2807" s="20"/>
    </row>
    <row r="2808" ht="12.75">
      <c r="F2808" s="20"/>
    </row>
    <row r="2809" ht="12.75">
      <c r="F2809" s="20"/>
    </row>
    <row r="2810" ht="12.75">
      <c r="F2810" s="20"/>
    </row>
    <row r="2811" ht="12.75">
      <c r="F2811" s="20"/>
    </row>
    <row r="2812" ht="12.75">
      <c r="F2812" s="20"/>
    </row>
    <row r="2813" ht="12.75">
      <c r="F2813" s="20"/>
    </row>
    <row r="2814" ht="12.75">
      <c r="F2814" s="20"/>
    </row>
    <row r="2815" ht="12.75">
      <c r="F2815" s="20"/>
    </row>
    <row r="2816" ht="12.75">
      <c r="F2816" s="20"/>
    </row>
    <row r="2817" ht="12.75">
      <c r="F2817" s="20"/>
    </row>
    <row r="2818" ht="12.75">
      <c r="F2818" s="20"/>
    </row>
    <row r="2819" ht="12.75">
      <c r="F2819" s="20"/>
    </row>
    <row r="2820" ht="12.75">
      <c r="F2820" s="20"/>
    </row>
    <row r="2821" ht="12.75">
      <c r="F2821" s="20"/>
    </row>
    <row r="2822" ht="12.75">
      <c r="F2822" s="20"/>
    </row>
    <row r="2823" ht="12.75">
      <c r="F2823" s="20"/>
    </row>
    <row r="2824" ht="12.75">
      <c r="F2824" s="20"/>
    </row>
    <row r="2825" ht="12.75">
      <c r="F2825" s="20"/>
    </row>
    <row r="2826" ht="12.75">
      <c r="F2826" s="20"/>
    </row>
    <row r="2827" ht="12.75">
      <c r="F2827" s="20"/>
    </row>
    <row r="2828" ht="12.75">
      <c r="F2828" s="20"/>
    </row>
    <row r="2829" ht="12.75">
      <c r="F2829" s="20"/>
    </row>
    <row r="2830" ht="12.75">
      <c r="F2830" s="20"/>
    </row>
    <row r="2831" ht="12.75">
      <c r="F2831" s="20"/>
    </row>
    <row r="2832" ht="12.75">
      <c r="F2832" s="20"/>
    </row>
    <row r="2833" ht="12.75">
      <c r="F2833" s="20"/>
    </row>
    <row r="2834" ht="12.75">
      <c r="F2834" s="20"/>
    </row>
    <row r="2835" ht="12.75">
      <c r="F2835" s="20"/>
    </row>
    <row r="2836" ht="12.75">
      <c r="F2836" s="20"/>
    </row>
    <row r="2837" ht="12.75">
      <c r="F2837" s="20"/>
    </row>
    <row r="2838" ht="12.75">
      <c r="F2838" s="20"/>
    </row>
    <row r="2839" ht="12.75">
      <c r="F2839" s="20"/>
    </row>
    <row r="2840" ht="12.75">
      <c r="F2840" s="20"/>
    </row>
    <row r="2841" ht="12.75">
      <c r="F2841" s="20"/>
    </row>
    <row r="2842" ht="12.75">
      <c r="F2842" s="20"/>
    </row>
    <row r="2843" ht="12.75">
      <c r="F2843" s="20"/>
    </row>
    <row r="2844" ht="12.75">
      <c r="F2844" s="20"/>
    </row>
    <row r="2845" ht="12.75">
      <c r="F2845" s="20"/>
    </row>
    <row r="2846" ht="12.75">
      <c r="F2846" s="20"/>
    </row>
    <row r="2847" ht="12.75">
      <c r="F2847" s="20"/>
    </row>
    <row r="2848" ht="12.75">
      <c r="F2848" s="20"/>
    </row>
    <row r="2849" ht="12.75">
      <c r="F2849" s="20"/>
    </row>
    <row r="2850" ht="12.75">
      <c r="F2850" s="20"/>
    </row>
    <row r="2851" ht="12.75">
      <c r="F2851" s="20"/>
    </row>
    <row r="2852" ht="12.75">
      <c r="F2852" s="20"/>
    </row>
    <row r="2853" ht="12.75">
      <c r="F2853" s="20"/>
    </row>
    <row r="2854" ht="12.75">
      <c r="F2854" s="20"/>
    </row>
    <row r="2855" ht="12.75">
      <c r="F2855" s="20"/>
    </row>
    <row r="2856" ht="12.75">
      <c r="F2856" s="20"/>
    </row>
    <row r="2857" ht="12.75">
      <c r="F2857" s="20"/>
    </row>
    <row r="2858" ht="12.75">
      <c r="F2858" s="20"/>
    </row>
    <row r="2859" ht="12.75">
      <c r="F2859" s="20"/>
    </row>
    <row r="2860" ht="12.75">
      <c r="F2860" s="20"/>
    </row>
    <row r="2861" ht="12.75">
      <c r="F2861" s="20"/>
    </row>
    <row r="2862" ht="12.75">
      <c r="F2862" s="20"/>
    </row>
    <row r="2863" ht="12.75">
      <c r="F2863" s="20"/>
    </row>
    <row r="2864" ht="12.75">
      <c r="F2864" s="20"/>
    </row>
    <row r="2865" ht="12.75">
      <c r="F2865" s="20"/>
    </row>
    <row r="2866" ht="12.75">
      <c r="F2866" s="20"/>
    </row>
    <row r="2867" ht="12.75">
      <c r="F2867" s="20"/>
    </row>
    <row r="2868" ht="12.75">
      <c r="F2868" s="20"/>
    </row>
    <row r="2869" ht="12.75">
      <c r="F2869" s="20"/>
    </row>
    <row r="2870" ht="12.75">
      <c r="F2870" s="20"/>
    </row>
    <row r="2871" ht="12.75">
      <c r="F2871" s="20"/>
    </row>
    <row r="2872" ht="12.75">
      <c r="F2872" s="20"/>
    </row>
    <row r="2873" ht="12.75">
      <c r="F2873" s="20"/>
    </row>
    <row r="2874" ht="12.75">
      <c r="F2874" s="20"/>
    </row>
    <row r="2875" ht="12.75">
      <c r="F2875" s="20"/>
    </row>
    <row r="2876" ht="12.75">
      <c r="F2876" s="20"/>
    </row>
    <row r="2877" ht="12.75">
      <c r="F2877" s="20"/>
    </row>
    <row r="2878" ht="12.75">
      <c r="F2878" s="20"/>
    </row>
    <row r="2879" ht="12.75">
      <c r="F2879" s="20"/>
    </row>
    <row r="2880" ht="12.75">
      <c r="F2880" s="20"/>
    </row>
    <row r="2881" ht="12.75">
      <c r="F2881" s="20"/>
    </row>
    <row r="2882" ht="12.75">
      <c r="F2882" s="20"/>
    </row>
    <row r="2883" ht="12.75">
      <c r="F2883" s="20"/>
    </row>
    <row r="2884" ht="12.75">
      <c r="F2884" s="20"/>
    </row>
    <row r="2885" ht="12.75">
      <c r="F2885" s="20"/>
    </row>
    <row r="2886" ht="12.75">
      <c r="F2886" s="20"/>
    </row>
    <row r="2887" ht="12.75">
      <c r="F2887" s="20"/>
    </row>
    <row r="2888" ht="12.75">
      <c r="F2888" s="20"/>
    </row>
    <row r="2889" ht="12.75">
      <c r="F2889" s="20"/>
    </row>
    <row r="2890" ht="12.75">
      <c r="F2890" s="20"/>
    </row>
    <row r="2891" ht="12.75">
      <c r="F2891" s="20"/>
    </row>
    <row r="2892" ht="12.75">
      <c r="F2892" s="20"/>
    </row>
    <row r="2893" ht="12.75">
      <c r="F2893" s="20"/>
    </row>
    <row r="2894" ht="12.75">
      <c r="F2894" s="20"/>
    </row>
    <row r="2895" ht="12.75">
      <c r="F2895" s="20"/>
    </row>
    <row r="2896" ht="12.75">
      <c r="F2896" s="20"/>
    </row>
    <row r="2897" ht="12.75">
      <c r="F2897" s="20"/>
    </row>
    <row r="2898" ht="12.75">
      <c r="F2898" s="20"/>
    </row>
    <row r="2899" ht="12.75">
      <c r="F2899" s="20"/>
    </row>
    <row r="2900" ht="12.75">
      <c r="F2900" s="20"/>
    </row>
    <row r="2901" ht="12.75">
      <c r="F2901" s="20"/>
    </row>
    <row r="2902" ht="12.75">
      <c r="F2902" s="20"/>
    </row>
    <row r="2903" ht="12.75">
      <c r="F2903" s="20"/>
    </row>
    <row r="2904" ht="12.75">
      <c r="F2904" s="20"/>
    </row>
    <row r="2905" ht="12.75">
      <c r="F2905" s="20"/>
    </row>
    <row r="2906" ht="12.75">
      <c r="F2906" s="20"/>
    </row>
    <row r="2907" ht="12.75">
      <c r="F2907" s="20"/>
    </row>
    <row r="2908" ht="12.75">
      <c r="F2908" s="20"/>
    </row>
    <row r="2909" ht="12.75">
      <c r="F2909" s="20"/>
    </row>
    <row r="2910" ht="12.75">
      <c r="F2910" s="20"/>
    </row>
    <row r="2911" ht="12.75">
      <c r="F2911" s="20"/>
    </row>
    <row r="2912" ht="12.75">
      <c r="F2912" s="20"/>
    </row>
    <row r="2913" ht="12.75">
      <c r="F2913" s="20"/>
    </row>
    <row r="2914" ht="12.75">
      <c r="F2914" s="20"/>
    </row>
    <row r="2915" ht="12.75">
      <c r="F2915" s="20"/>
    </row>
    <row r="2916" ht="12.75">
      <c r="F2916" s="20"/>
    </row>
    <row r="2917" ht="12.75">
      <c r="F2917" s="20"/>
    </row>
    <row r="2918" ht="12.75">
      <c r="F2918" s="20"/>
    </row>
    <row r="2919" ht="12.75">
      <c r="F2919" s="20"/>
    </row>
    <row r="2920" ht="12.75">
      <c r="F2920" s="20"/>
    </row>
    <row r="2921" ht="12.75">
      <c r="F2921" s="20"/>
    </row>
    <row r="2922" ht="12.75">
      <c r="F2922" s="20"/>
    </row>
    <row r="2923" ht="12.75">
      <c r="F2923" s="20"/>
    </row>
    <row r="2924" ht="12.75">
      <c r="F2924" s="20"/>
    </row>
    <row r="2925" ht="12.75">
      <c r="F2925" s="20"/>
    </row>
    <row r="2926" ht="12.75">
      <c r="F2926" s="20"/>
    </row>
    <row r="2927" ht="12.75">
      <c r="F2927" s="20"/>
    </row>
    <row r="2928" ht="12.75">
      <c r="F2928" s="20"/>
    </row>
    <row r="2929" ht="12.75">
      <c r="F2929" s="20"/>
    </row>
    <row r="2930" ht="12.75">
      <c r="F2930" s="20"/>
    </row>
    <row r="2931" ht="12.75">
      <c r="F2931" s="20"/>
    </row>
    <row r="2932" ht="12.75">
      <c r="F2932" s="20"/>
    </row>
    <row r="2933" ht="12.75">
      <c r="F2933" s="20"/>
    </row>
    <row r="2934" ht="12.75">
      <c r="F2934" s="20"/>
    </row>
    <row r="2935" ht="12.75">
      <c r="F2935" s="20"/>
    </row>
    <row r="2936" ht="12.75">
      <c r="F2936" s="20"/>
    </row>
    <row r="2937" ht="12.75">
      <c r="F2937" s="20"/>
    </row>
    <row r="2938" ht="12.75">
      <c r="F2938" s="20"/>
    </row>
    <row r="2939" ht="12.75">
      <c r="F2939" s="20"/>
    </row>
    <row r="2940" ht="12.75">
      <c r="F2940" s="20"/>
    </row>
    <row r="2941" ht="12.75">
      <c r="F2941" s="20"/>
    </row>
    <row r="2942" ht="12.75">
      <c r="F2942" s="20"/>
    </row>
    <row r="2943" ht="12.75">
      <c r="F2943" s="20"/>
    </row>
    <row r="2944" ht="12.75">
      <c r="F2944" s="20"/>
    </row>
    <row r="2945" ht="12.75">
      <c r="F2945" s="20"/>
    </row>
    <row r="2946" ht="12.75">
      <c r="F2946" s="20"/>
    </row>
    <row r="2947" ht="12.75">
      <c r="F2947" s="20"/>
    </row>
    <row r="2948" ht="12.75">
      <c r="F2948" s="20"/>
    </row>
    <row r="2949" ht="12.75">
      <c r="F2949" s="20"/>
    </row>
    <row r="2950" ht="12.75">
      <c r="F2950" s="20"/>
    </row>
    <row r="2951" ht="12.75">
      <c r="F2951" s="20"/>
    </row>
    <row r="2952" ht="12.75">
      <c r="F2952" s="20"/>
    </row>
    <row r="2953" ht="12.75">
      <c r="F2953" s="20"/>
    </row>
    <row r="2954" ht="12.75">
      <c r="F2954" s="20"/>
    </row>
    <row r="2955" ht="12.75">
      <c r="F2955" s="20"/>
    </row>
    <row r="2956" ht="12.75">
      <c r="F2956" s="20"/>
    </row>
    <row r="2957" ht="12.75">
      <c r="F2957" s="20"/>
    </row>
    <row r="2958" ht="12.75">
      <c r="F2958" s="20"/>
    </row>
    <row r="2959" ht="12.75">
      <c r="F2959" s="20"/>
    </row>
    <row r="2960" ht="12.75">
      <c r="F2960" s="20"/>
    </row>
    <row r="2961" ht="12.75">
      <c r="F2961" s="20"/>
    </row>
    <row r="2962" ht="12.75">
      <c r="F2962" s="20"/>
    </row>
    <row r="2963" ht="12.75">
      <c r="F2963" s="20"/>
    </row>
    <row r="2964" ht="12.75">
      <c r="F2964" s="20"/>
    </row>
    <row r="2965" ht="12.75">
      <c r="F2965" s="20"/>
    </row>
    <row r="2966" ht="12.75">
      <c r="F2966" s="20"/>
    </row>
    <row r="2967" ht="12.75">
      <c r="F2967" s="20"/>
    </row>
    <row r="2968" ht="12.75">
      <c r="F2968" s="20"/>
    </row>
    <row r="2969" ht="12.75">
      <c r="F2969" s="20"/>
    </row>
    <row r="2970" ht="12.75">
      <c r="F2970" s="20"/>
    </row>
    <row r="2971" ht="12.75">
      <c r="F2971" s="20"/>
    </row>
    <row r="2972" ht="12.75">
      <c r="F2972" s="20"/>
    </row>
    <row r="2973" ht="12.75">
      <c r="F2973" s="20"/>
    </row>
    <row r="2974" ht="12.75">
      <c r="F2974" s="20"/>
    </row>
    <row r="2975" ht="12.75">
      <c r="F2975" s="20"/>
    </row>
    <row r="2976" ht="12.75">
      <c r="F2976" s="20"/>
    </row>
    <row r="2977" ht="12.75">
      <c r="F2977" s="20"/>
    </row>
    <row r="2978" ht="12.75">
      <c r="F2978" s="20"/>
    </row>
    <row r="2979" ht="12.75">
      <c r="F2979" s="20"/>
    </row>
    <row r="2980" ht="12.75">
      <c r="F2980" s="20"/>
    </row>
    <row r="2981" ht="12.75">
      <c r="F2981" s="20"/>
    </row>
    <row r="2982" ht="12.75">
      <c r="F2982" s="20"/>
    </row>
    <row r="2983" ht="12.75">
      <c r="F2983" s="20"/>
    </row>
    <row r="2984" ht="12.75">
      <c r="F2984" s="20"/>
    </row>
    <row r="2985" ht="12.75">
      <c r="F2985" s="20"/>
    </row>
    <row r="2986" ht="12.75">
      <c r="F2986" s="20"/>
    </row>
    <row r="2987" ht="12.75">
      <c r="F2987" s="20"/>
    </row>
    <row r="2988" ht="12.75">
      <c r="F2988" s="20"/>
    </row>
    <row r="2989" ht="12.75">
      <c r="F2989" s="20"/>
    </row>
    <row r="2990" ht="12.75">
      <c r="F2990" s="20"/>
    </row>
    <row r="2991" ht="12.75">
      <c r="F2991" s="20"/>
    </row>
    <row r="2992" ht="12.75">
      <c r="F2992" s="20"/>
    </row>
    <row r="2993" ht="12.75">
      <c r="F2993" s="20"/>
    </row>
    <row r="2994" ht="12.75">
      <c r="F2994" s="20"/>
    </row>
    <row r="2995" ht="12.75">
      <c r="F2995" s="20"/>
    </row>
    <row r="2996" ht="12.75">
      <c r="F2996" s="20"/>
    </row>
    <row r="2997" ht="12.75">
      <c r="F2997" s="20"/>
    </row>
    <row r="2998" ht="12.75">
      <c r="F2998" s="20"/>
    </row>
    <row r="2999" ht="12.75">
      <c r="F2999" s="20"/>
    </row>
    <row r="3000" ht="12.75">
      <c r="F3000" s="20"/>
    </row>
    <row r="3001" ht="12.75">
      <c r="F3001" s="20"/>
    </row>
    <row r="3002" ht="12.75">
      <c r="F3002" s="20"/>
    </row>
    <row r="3003" ht="12.75">
      <c r="F3003" s="20"/>
    </row>
    <row r="3004" ht="12.75">
      <c r="F3004" s="20"/>
    </row>
    <row r="3005" ht="12.75">
      <c r="F3005" s="20"/>
    </row>
    <row r="3006" ht="12.75">
      <c r="F3006" s="20"/>
    </row>
    <row r="3007" ht="12.75">
      <c r="F3007" s="20"/>
    </row>
    <row r="3008" ht="12.75">
      <c r="F3008" s="20"/>
    </row>
    <row r="3009" ht="12.75">
      <c r="F3009" s="20"/>
    </row>
    <row r="3010" ht="12.75">
      <c r="F3010" s="20"/>
    </row>
    <row r="3011" ht="12.75">
      <c r="F3011" s="20"/>
    </row>
    <row r="3012" ht="12.75">
      <c r="F3012" s="20"/>
    </row>
    <row r="3013" ht="12.75">
      <c r="F3013" s="20"/>
    </row>
    <row r="3014" ht="12.75">
      <c r="F3014" s="20"/>
    </row>
    <row r="3015" ht="12.75">
      <c r="F3015" s="20"/>
    </row>
    <row r="3016" ht="12.75">
      <c r="F3016" s="20"/>
    </row>
    <row r="3017" ht="12.75">
      <c r="F3017" s="20"/>
    </row>
    <row r="3018" ht="12.75">
      <c r="F3018" s="20"/>
    </row>
    <row r="3019" ht="12.75">
      <c r="F3019" s="20"/>
    </row>
    <row r="3020" ht="12.75">
      <c r="F3020" s="20"/>
    </row>
    <row r="3021" ht="12.75">
      <c r="F3021" s="20"/>
    </row>
    <row r="3022" ht="12.75">
      <c r="F3022" s="20"/>
    </row>
    <row r="3023" ht="12.75">
      <c r="F3023" s="20"/>
    </row>
    <row r="3024" ht="12.75">
      <c r="F3024" s="20"/>
    </row>
    <row r="3025" ht="12.75">
      <c r="F3025" s="20"/>
    </row>
    <row r="3026" ht="12.75">
      <c r="F3026" s="20"/>
    </row>
    <row r="3027" ht="12.75">
      <c r="F3027" s="20"/>
    </row>
    <row r="3028" ht="12.75">
      <c r="F3028" s="20"/>
    </row>
    <row r="3029" ht="12.75">
      <c r="F3029" s="20"/>
    </row>
    <row r="3030" ht="12.75">
      <c r="F3030" s="20"/>
    </row>
    <row r="3031" ht="12.75">
      <c r="F3031" s="20"/>
    </row>
    <row r="3032" ht="12.75">
      <c r="F3032" s="20"/>
    </row>
    <row r="3033" ht="12.75">
      <c r="F3033" s="20"/>
    </row>
    <row r="3034" ht="12.75">
      <c r="F3034" s="20"/>
    </row>
    <row r="3035" ht="12.75">
      <c r="F3035" s="20"/>
    </row>
    <row r="3036" ht="12.75">
      <c r="F3036" s="20"/>
    </row>
    <row r="3037" ht="12.75">
      <c r="F3037" s="20"/>
    </row>
    <row r="3038" ht="12.75">
      <c r="F3038" s="20"/>
    </row>
    <row r="3039" ht="12.75">
      <c r="F3039" s="20"/>
    </row>
    <row r="3040" ht="12.75">
      <c r="F3040" s="20"/>
    </row>
    <row r="3041" ht="12.75">
      <c r="F3041" s="20"/>
    </row>
    <row r="3042" ht="12.75">
      <c r="F3042" s="20"/>
    </row>
    <row r="3043" ht="12.75">
      <c r="F3043" s="20"/>
    </row>
    <row r="3044" ht="12.75">
      <c r="F3044" s="20"/>
    </row>
    <row r="3045" ht="12.75">
      <c r="F3045" s="20"/>
    </row>
    <row r="3046" ht="12.75">
      <c r="F3046" s="20"/>
    </row>
    <row r="3047" ht="12.75">
      <c r="F3047" s="20"/>
    </row>
    <row r="3048" ht="12.75">
      <c r="F3048" s="20"/>
    </row>
    <row r="3049" ht="12.75">
      <c r="F3049" s="20"/>
    </row>
    <row r="3050" ht="12.75">
      <c r="F3050" s="20"/>
    </row>
    <row r="3051" ht="12.75">
      <c r="F3051" s="20"/>
    </row>
    <row r="3052" ht="12.75">
      <c r="F3052" s="20"/>
    </row>
    <row r="3053" ht="12.75">
      <c r="F3053" s="20"/>
    </row>
    <row r="3054" ht="12.75">
      <c r="F3054" s="20"/>
    </row>
    <row r="3055" ht="12.75">
      <c r="F3055" s="20"/>
    </row>
    <row r="3056" ht="12.75">
      <c r="F3056" s="20"/>
    </row>
    <row r="3057" ht="12.75">
      <c r="F3057" s="20"/>
    </row>
    <row r="3058" ht="12.75">
      <c r="F3058" s="20"/>
    </row>
    <row r="3059" ht="12.75">
      <c r="F3059" s="20"/>
    </row>
    <row r="3060" ht="12.75">
      <c r="F3060" s="20"/>
    </row>
    <row r="3061" ht="12.75">
      <c r="F3061" s="20"/>
    </row>
    <row r="3062" ht="12.75">
      <c r="F3062" s="20"/>
    </row>
    <row r="3063" ht="12.75">
      <c r="F3063" s="20"/>
    </row>
    <row r="3064" ht="12.75">
      <c r="F3064" s="20"/>
    </row>
    <row r="3065" ht="12.75">
      <c r="F3065" s="20"/>
    </row>
    <row r="3066" ht="12.75">
      <c r="F3066" s="20"/>
    </row>
    <row r="3067" ht="12.75">
      <c r="F3067" s="20"/>
    </row>
    <row r="3068" ht="12.75">
      <c r="F3068" s="20"/>
    </row>
    <row r="3069" ht="12.75">
      <c r="F3069" s="20"/>
    </row>
    <row r="3070" ht="12.75">
      <c r="F3070" s="20"/>
    </row>
    <row r="3071" ht="12.75">
      <c r="F3071" s="20"/>
    </row>
    <row r="3072" ht="12.75">
      <c r="F3072" s="20"/>
    </row>
    <row r="3073" ht="12.75">
      <c r="F3073" s="20"/>
    </row>
    <row r="3074" ht="12.75">
      <c r="F3074" s="20"/>
    </row>
    <row r="3075" ht="12.75">
      <c r="F3075" s="20"/>
    </row>
    <row r="3076" ht="12.75">
      <c r="F3076" s="20"/>
    </row>
    <row r="3077" ht="12.75">
      <c r="F3077" s="20"/>
    </row>
    <row r="3078" ht="12.75">
      <c r="F3078" s="20"/>
    </row>
    <row r="3079" ht="12.75">
      <c r="F3079" s="20"/>
    </row>
    <row r="3080" ht="12.75">
      <c r="F3080" s="20"/>
    </row>
    <row r="3081" ht="12.75">
      <c r="F3081" s="20"/>
    </row>
    <row r="3082" ht="12.75">
      <c r="F3082" s="20"/>
    </row>
    <row r="3083" ht="12.75">
      <c r="F3083" s="20"/>
    </row>
    <row r="3084" ht="12.75">
      <c r="F3084" s="20"/>
    </row>
    <row r="3085" ht="12.75">
      <c r="F3085" s="20"/>
    </row>
    <row r="3086" ht="12.75">
      <c r="F3086" s="20"/>
    </row>
    <row r="3087" ht="12.75">
      <c r="F3087" s="20"/>
    </row>
    <row r="3088" ht="12.75">
      <c r="F3088" s="20"/>
    </row>
    <row r="3089" ht="12.75">
      <c r="F3089" s="20"/>
    </row>
    <row r="3090" ht="12.75">
      <c r="F3090" s="20"/>
    </row>
    <row r="3091" ht="12.75">
      <c r="F3091" s="20"/>
    </row>
    <row r="3092" ht="12.75">
      <c r="F3092" s="20"/>
    </row>
    <row r="3093" ht="12.75">
      <c r="F3093" s="20"/>
    </row>
    <row r="3094" ht="12.75">
      <c r="F3094" s="20"/>
    </row>
    <row r="3095" ht="12.75">
      <c r="F3095" s="20"/>
    </row>
    <row r="3096" ht="12.75">
      <c r="F3096" s="20"/>
    </row>
    <row r="3097" ht="12.75">
      <c r="F3097" s="20"/>
    </row>
    <row r="3098" ht="12.75">
      <c r="F3098" s="20"/>
    </row>
    <row r="3099" ht="12.75">
      <c r="F3099" s="20"/>
    </row>
    <row r="3100" ht="12.75">
      <c r="F3100" s="20"/>
    </row>
    <row r="3101" ht="12.75">
      <c r="F3101" s="20"/>
    </row>
    <row r="3102" ht="12.75">
      <c r="F3102" s="20"/>
    </row>
    <row r="3103" ht="12.75">
      <c r="F3103" s="20"/>
    </row>
    <row r="3104" ht="12.75">
      <c r="F3104" s="20"/>
    </row>
    <row r="3105" ht="12.75">
      <c r="F3105" s="20"/>
    </row>
    <row r="3106" ht="12.75">
      <c r="F3106" s="20"/>
    </row>
    <row r="3107" ht="12.75">
      <c r="F3107" s="20"/>
    </row>
    <row r="3108" ht="12.75">
      <c r="F3108" s="20"/>
    </row>
    <row r="3109" ht="12.75">
      <c r="F3109" s="20"/>
    </row>
    <row r="3110" ht="12.75">
      <c r="F3110" s="20"/>
    </row>
    <row r="3111" ht="12.75">
      <c r="F3111" s="20"/>
    </row>
    <row r="3112" ht="12.75">
      <c r="F3112" s="20"/>
    </row>
    <row r="3113" ht="12.75">
      <c r="F3113" s="20"/>
    </row>
    <row r="3114" ht="12.75">
      <c r="F3114" s="20"/>
    </row>
    <row r="3115" ht="12.75">
      <c r="F3115" s="20"/>
    </row>
    <row r="3116" ht="12.75">
      <c r="F3116" s="20"/>
    </row>
    <row r="3117" ht="12.75">
      <c r="F3117" s="20"/>
    </row>
    <row r="3118" ht="12.75">
      <c r="F3118" s="20"/>
    </row>
    <row r="3119" ht="12.75">
      <c r="F3119" s="20"/>
    </row>
    <row r="3120" ht="12.75">
      <c r="F3120" s="20"/>
    </row>
    <row r="3121" ht="12.75">
      <c r="F3121" s="20"/>
    </row>
    <row r="3122" ht="12.75">
      <c r="F3122" s="20"/>
    </row>
    <row r="3123" ht="12.75">
      <c r="F3123" s="20"/>
    </row>
    <row r="3124" ht="12.75">
      <c r="F3124" s="20"/>
    </row>
    <row r="3125" ht="12.75">
      <c r="F3125" s="20"/>
    </row>
    <row r="3126" ht="12.75">
      <c r="F3126" s="20"/>
    </row>
    <row r="3127" ht="12.75">
      <c r="F3127" s="20"/>
    </row>
    <row r="3128" ht="12.75">
      <c r="F3128" s="20"/>
    </row>
    <row r="3129" ht="12.75">
      <c r="F3129" s="20"/>
    </row>
    <row r="3130" ht="12.75">
      <c r="F3130" s="20"/>
    </row>
    <row r="3131" ht="12.75">
      <c r="F3131" s="20"/>
    </row>
    <row r="3132" ht="12.75">
      <c r="F3132" s="20"/>
    </row>
    <row r="3133" ht="12.75">
      <c r="F3133" s="20"/>
    </row>
    <row r="3134" ht="12.75">
      <c r="F3134" s="20"/>
    </row>
    <row r="3135" ht="12.75">
      <c r="F3135" s="20"/>
    </row>
    <row r="3136" ht="12.75">
      <c r="F3136" s="20"/>
    </row>
    <row r="3137" ht="12.75">
      <c r="F3137" s="20"/>
    </row>
    <row r="3138" ht="12.75">
      <c r="F3138" s="20"/>
    </row>
    <row r="3139" ht="12.75">
      <c r="F3139" s="20"/>
    </row>
    <row r="3140" ht="12.75">
      <c r="F3140" s="20"/>
    </row>
    <row r="3141" ht="12.75">
      <c r="F3141" s="20"/>
    </row>
    <row r="3142" ht="12.75">
      <c r="F3142" s="20"/>
    </row>
    <row r="3143" ht="12.75">
      <c r="F3143" s="20"/>
    </row>
    <row r="3144" ht="12.75">
      <c r="F3144" s="20"/>
    </row>
    <row r="3145" ht="12.75">
      <c r="F3145" s="20"/>
    </row>
    <row r="3146" ht="12.75">
      <c r="F3146" s="20"/>
    </row>
    <row r="3147" ht="12.75">
      <c r="F3147" s="20"/>
    </row>
    <row r="3148" ht="12.75">
      <c r="F3148" s="20"/>
    </row>
    <row r="3149" ht="12.75">
      <c r="F3149" s="20"/>
    </row>
    <row r="3150" ht="12.75">
      <c r="F3150" s="20"/>
    </row>
    <row r="3151" ht="12.75">
      <c r="F3151" s="20"/>
    </row>
    <row r="3152" ht="12.75">
      <c r="F3152" s="20"/>
    </row>
    <row r="3153" ht="12.75">
      <c r="F3153" s="20"/>
    </row>
    <row r="3154" ht="12.75">
      <c r="F3154" s="20"/>
    </row>
    <row r="3155" ht="12.75">
      <c r="F3155" s="20"/>
    </row>
    <row r="3156" ht="12.75">
      <c r="F3156" s="20"/>
    </row>
    <row r="3157" ht="12.75">
      <c r="F3157" s="20"/>
    </row>
    <row r="3158" ht="12.75">
      <c r="F3158" s="20"/>
    </row>
    <row r="3159" ht="12.75">
      <c r="F3159" s="20"/>
    </row>
    <row r="3160" ht="12.75">
      <c r="F3160" s="20"/>
    </row>
    <row r="3161" ht="12.75">
      <c r="F3161" s="20"/>
    </row>
    <row r="3162" ht="12.75">
      <c r="F3162" s="20"/>
    </row>
    <row r="3163" ht="12.75">
      <c r="F3163" s="20"/>
    </row>
    <row r="3164" ht="12.75">
      <c r="F3164" s="20"/>
    </row>
    <row r="3165" ht="12.75">
      <c r="F3165" s="20"/>
    </row>
    <row r="3166" ht="12.75">
      <c r="F3166" s="20"/>
    </row>
    <row r="3167" ht="12.75">
      <c r="F3167" s="20"/>
    </row>
    <row r="3168" ht="12.75">
      <c r="F3168" s="20"/>
    </row>
    <row r="3169" ht="12.75">
      <c r="F3169" s="20"/>
    </row>
    <row r="3170" ht="12.75">
      <c r="F3170" s="20"/>
    </row>
    <row r="3171" ht="12.75">
      <c r="F3171" s="20"/>
    </row>
    <row r="3172" ht="12.75">
      <c r="F3172" s="20"/>
    </row>
    <row r="3173" ht="12.75">
      <c r="F3173" s="20"/>
    </row>
    <row r="3174" ht="12.75">
      <c r="F3174" s="20"/>
    </row>
    <row r="3175" ht="12.75">
      <c r="F3175" s="20"/>
    </row>
    <row r="3176" ht="12.75">
      <c r="F3176" s="20"/>
    </row>
    <row r="3177" ht="12.75">
      <c r="F3177" s="20"/>
    </row>
    <row r="3178" ht="12.75">
      <c r="F3178" s="20"/>
    </row>
    <row r="3179" ht="12.75">
      <c r="F3179" s="20"/>
    </row>
    <row r="3180" ht="12.75">
      <c r="F3180" s="20"/>
    </row>
    <row r="3181" ht="12.75">
      <c r="F3181" s="20"/>
    </row>
    <row r="3182" ht="12.75">
      <c r="F3182" s="20"/>
    </row>
    <row r="3183" ht="12.75">
      <c r="F3183" s="20"/>
    </row>
    <row r="3184" ht="12.75">
      <c r="F3184" s="20"/>
    </row>
    <row r="3185" ht="12.75">
      <c r="F3185" s="20"/>
    </row>
    <row r="3186" ht="12.75">
      <c r="F3186" s="20"/>
    </row>
    <row r="3187" ht="12.75">
      <c r="F3187" s="20"/>
    </row>
    <row r="3188" ht="12.75">
      <c r="F3188" s="20"/>
    </row>
    <row r="3189" ht="12.75">
      <c r="F3189" s="20"/>
    </row>
    <row r="3190" ht="12.75">
      <c r="F3190" s="20"/>
    </row>
    <row r="3191" ht="12.75">
      <c r="F3191" s="20"/>
    </row>
    <row r="3192" ht="12.75">
      <c r="F3192" s="20"/>
    </row>
    <row r="3193" ht="12.75">
      <c r="F3193" s="20"/>
    </row>
    <row r="3194" ht="12.75">
      <c r="F3194" s="20"/>
    </row>
    <row r="3195" ht="12.75">
      <c r="F3195" s="20"/>
    </row>
    <row r="3196" ht="12.75">
      <c r="F3196" s="20"/>
    </row>
    <row r="3197" ht="12.75">
      <c r="F3197" s="20"/>
    </row>
    <row r="3198" ht="12.75">
      <c r="F3198" s="20"/>
    </row>
    <row r="3199" ht="12.75">
      <c r="F3199" s="20"/>
    </row>
    <row r="3200" ht="12.75">
      <c r="F3200" s="20"/>
    </row>
    <row r="3201" ht="12.75">
      <c r="F3201" s="20"/>
    </row>
    <row r="3202" ht="12.75">
      <c r="F3202" s="20"/>
    </row>
    <row r="3203" ht="12.75">
      <c r="F3203" s="20"/>
    </row>
    <row r="3204" ht="12.75">
      <c r="F3204" s="20"/>
    </row>
    <row r="3205" ht="12.75">
      <c r="F3205" s="20"/>
    </row>
    <row r="3206" ht="12.75">
      <c r="F3206" s="20"/>
    </row>
    <row r="3207" ht="12.75">
      <c r="F3207" s="20"/>
    </row>
    <row r="3208" ht="12.75">
      <c r="F3208" s="20"/>
    </row>
    <row r="3209" ht="12.75">
      <c r="F3209" s="20"/>
    </row>
    <row r="3210" ht="12.75">
      <c r="F3210" s="20"/>
    </row>
    <row r="3211" ht="12.75">
      <c r="F3211" s="20"/>
    </row>
    <row r="3212" ht="12.75">
      <c r="F3212" s="20"/>
    </row>
    <row r="3213" ht="12.75">
      <c r="F3213" s="20"/>
    </row>
    <row r="3214" ht="12.75">
      <c r="F3214" s="20"/>
    </row>
    <row r="3215" ht="12.75">
      <c r="F3215" s="20"/>
    </row>
    <row r="3216" ht="12.75">
      <c r="F3216" s="20"/>
    </row>
    <row r="3217" ht="12.75">
      <c r="F3217" s="20"/>
    </row>
    <row r="3218" ht="12.75">
      <c r="F3218" s="20"/>
    </row>
    <row r="3219" ht="12.75">
      <c r="F3219" s="20"/>
    </row>
    <row r="3220" ht="12.75">
      <c r="F3220" s="20"/>
    </row>
    <row r="3221" ht="12.75">
      <c r="F3221" s="20"/>
    </row>
    <row r="3222" ht="12.75">
      <c r="F3222" s="20"/>
    </row>
    <row r="3223" ht="12.75">
      <c r="F3223" s="20"/>
    </row>
    <row r="3224" ht="12.75">
      <c r="F3224" s="20"/>
    </row>
    <row r="3225" ht="12.75">
      <c r="F3225" s="20"/>
    </row>
    <row r="3226" ht="12.75">
      <c r="F3226" s="20"/>
    </row>
    <row r="3227" ht="12.75">
      <c r="F3227" s="20"/>
    </row>
    <row r="3228" ht="12.75">
      <c r="F3228" s="20"/>
    </row>
    <row r="3229" ht="12.75">
      <c r="F3229" s="20"/>
    </row>
    <row r="3230" ht="12.75">
      <c r="F3230" s="20"/>
    </row>
    <row r="3231" ht="12.75">
      <c r="F3231" s="20"/>
    </row>
    <row r="3232" ht="12.75">
      <c r="F3232" s="20"/>
    </row>
    <row r="3233" ht="12.75">
      <c r="F3233" s="20"/>
    </row>
    <row r="3234" ht="12.75">
      <c r="F3234" s="20"/>
    </row>
    <row r="3235" ht="12.75">
      <c r="F3235" s="20"/>
    </row>
    <row r="3236" ht="12.75">
      <c r="F3236" s="20"/>
    </row>
    <row r="3237" ht="12.75">
      <c r="F3237" s="20"/>
    </row>
    <row r="3238" ht="12.75">
      <c r="F3238" s="20"/>
    </row>
    <row r="3239" ht="12.75">
      <c r="F3239" s="20"/>
    </row>
    <row r="3240" ht="12.75">
      <c r="F3240" s="20"/>
    </row>
    <row r="3241" ht="12.75">
      <c r="F3241" s="20"/>
    </row>
    <row r="3242" ht="12.75">
      <c r="F3242" s="20"/>
    </row>
    <row r="3243" ht="12.75">
      <c r="F3243" s="20"/>
    </row>
    <row r="3244" ht="12.75">
      <c r="F3244" s="20"/>
    </row>
    <row r="3245" ht="12.75">
      <c r="F3245" s="20"/>
    </row>
    <row r="3246" ht="12.75">
      <c r="F3246" s="20"/>
    </row>
    <row r="3247" ht="12.75">
      <c r="F3247" s="20"/>
    </row>
    <row r="3248" ht="12.75">
      <c r="F3248" s="20"/>
    </row>
    <row r="3249" ht="12.75">
      <c r="F3249" s="20"/>
    </row>
    <row r="3250" ht="12.75">
      <c r="F3250" s="20"/>
    </row>
    <row r="3251" ht="12.75">
      <c r="F3251" s="20"/>
    </row>
    <row r="3252" ht="12.75">
      <c r="F3252" s="20"/>
    </row>
    <row r="3253" ht="12.75">
      <c r="F3253" s="20"/>
    </row>
    <row r="3254" ht="12.75">
      <c r="F3254" s="20"/>
    </row>
    <row r="3255" ht="12.75">
      <c r="F3255" s="20"/>
    </row>
    <row r="3256" ht="12.75">
      <c r="F3256" s="20"/>
    </row>
    <row r="3257" ht="12.75">
      <c r="F3257" s="20"/>
    </row>
    <row r="3258" ht="12.75">
      <c r="F3258" s="20"/>
    </row>
    <row r="3259" ht="12.75">
      <c r="F3259" s="20"/>
    </row>
    <row r="3260" ht="12.75">
      <c r="F3260" s="20"/>
    </row>
    <row r="3261" ht="12.75">
      <c r="F3261" s="20"/>
    </row>
    <row r="3262" ht="12.75">
      <c r="F3262" s="20"/>
    </row>
    <row r="3263" ht="12.75">
      <c r="F3263" s="20"/>
    </row>
    <row r="3264" ht="12.75">
      <c r="F3264" s="20"/>
    </row>
    <row r="3265" ht="12.75">
      <c r="F3265" s="20"/>
    </row>
    <row r="3266" ht="12.75">
      <c r="F3266" s="20"/>
    </row>
    <row r="3267" ht="12.75">
      <c r="F3267" s="20"/>
    </row>
    <row r="3268" ht="12.75">
      <c r="F3268" s="20"/>
    </row>
    <row r="3269" ht="12.75">
      <c r="F3269" s="20"/>
    </row>
    <row r="3270" ht="12.75">
      <c r="F3270" s="20"/>
    </row>
    <row r="3271" ht="12.75">
      <c r="F3271" s="20"/>
    </row>
    <row r="3272" ht="12.75">
      <c r="F3272" s="20"/>
    </row>
    <row r="3273" ht="12.75">
      <c r="F3273" s="20"/>
    </row>
    <row r="3274" ht="12.75">
      <c r="F3274" s="20"/>
    </row>
    <row r="3275" ht="12.75">
      <c r="F3275" s="20"/>
    </row>
    <row r="3276" ht="12.75">
      <c r="F3276" s="20"/>
    </row>
    <row r="3277" ht="12.75">
      <c r="F3277" s="20"/>
    </row>
    <row r="3278" ht="12.75">
      <c r="F3278" s="20"/>
    </row>
    <row r="3279" ht="12.75">
      <c r="F3279" s="20"/>
    </row>
    <row r="3280" ht="12.75">
      <c r="F3280" s="20"/>
    </row>
    <row r="3281" ht="12.75">
      <c r="F3281" s="20"/>
    </row>
    <row r="3282" ht="12.75">
      <c r="F3282" s="20"/>
    </row>
    <row r="3283" ht="12.75">
      <c r="F3283" s="20"/>
    </row>
    <row r="3284" ht="12.75">
      <c r="F3284" s="20"/>
    </row>
    <row r="3285" ht="12.75">
      <c r="F3285" s="20"/>
    </row>
    <row r="3286" ht="12.75">
      <c r="F3286" s="20"/>
    </row>
    <row r="3287" ht="12.75">
      <c r="F3287" s="20"/>
    </row>
    <row r="3288" ht="12.75">
      <c r="F3288" s="20"/>
    </row>
    <row r="3289" ht="12.75">
      <c r="F3289" s="20"/>
    </row>
    <row r="3290" ht="12.75">
      <c r="F3290" s="20"/>
    </row>
    <row r="3291" ht="12.75">
      <c r="F3291" s="20"/>
    </row>
    <row r="3292" ht="12.75">
      <c r="F3292" s="20"/>
    </row>
    <row r="3293" ht="12.75">
      <c r="F3293" s="20"/>
    </row>
    <row r="3294" ht="12.75">
      <c r="F3294" s="20"/>
    </row>
    <row r="3295" ht="12.75">
      <c r="F3295" s="20"/>
    </row>
    <row r="3296" ht="12.75">
      <c r="F3296" s="20"/>
    </row>
    <row r="3297" ht="12.75">
      <c r="F3297" s="20"/>
    </row>
    <row r="3298" ht="12.75">
      <c r="F3298" s="20"/>
    </row>
    <row r="3299" ht="12.75">
      <c r="F3299" s="20"/>
    </row>
    <row r="3300" ht="12.75">
      <c r="F3300" s="20"/>
    </row>
    <row r="3301" ht="12.75">
      <c r="F3301" s="20"/>
    </row>
    <row r="3302" ht="12.75">
      <c r="F3302" s="20"/>
    </row>
    <row r="3303" ht="12.75">
      <c r="F3303" s="20"/>
    </row>
    <row r="3304" ht="12.75">
      <c r="F3304" s="20"/>
    </row>
    <row r="3305" ht="12.75">
      <c r="F3305" s="20"/>
    </row>
    <row r="3306" ht="12.75">
      <c r="F3306" s="20"/>
    </row>
    <row r="3307" ht="12.75">
      <c r="F3307" s="20"/>
    </row>
    <row r="3308" ht="12.75">
      <c r="F3308" s="20"/>
    </row>
    <row r="3309" ht="12.75">
      <c r="F3309" s="20"/>
    </row>
    <row r="3310" ht="12.75">
      <c r="F3310" s="20"/>
    </row>
    <row r="3311" ht="12.75">
      <c r="F3311" s="20"/>
    </row>
    <row r="3312" ht="12.75">
      <c r="F3312" s="20"/>
    </row>
    <row r="3313" ht="12.75">
      <c r="F3313" s="20"/>
    </row>
    <row r="3314" ht="12.75">
      <c r="F3314" s="20"/>
    </row>
    <row r="3315" ht="12.75">
      <c r="F3315" s="20"/>
    </row>
    <row r="3316" ht="12.75">
      <c r="F3316" s="20"/>
    </row>
    <row r="3317" ht="12.75">
      <c r="F3317" s="20"/>
    </row>
    <row r="3318" ht="12.75">
      <c r="F3318" s="20"/>
    </row>
    <row r="3319" ht="12.75">
      <c r="F3319" s="20"/>
    </row>
    <row r="3320" ht="12.75">
      <c r="F3320" s="20"/>
    </row>
    <row r="3321" ht="12.75">
      <c r="F3321" s="20"/>
    </row>
    <row r="3322" ht="12.75">
      <c r="F3322" s="20"/>
    </row>
    <row r="3323" ht="12.75">
      <c r="F3323" s="20"/>
    </row>
    <row r="3324" ht="12.75">
      <c r="F3324" s="20"/>
    </row>
    <row r="3325" ht="12.75">
      <c r="F3325" s="20"/>
    </row>
    <row r="3326" ht="12.75">
      <c r="F3326" s="20"/>
    </row>
    <row r="3327" ht="12.75">
      <c r="F3327" s="20"/>
    </row>
    <row r="3328" ht="12.75">
      <c r="F3328" s="20"/>
    </row>
    <row r="3329" ht="12.75">
      <c r="F3329" s="20"/>
    </row>
    <row r="3330" ht="12.75">
      <c r="F3330" s="20"/>
    </row>
    <row r="3331" ht="12.75">
      <c r="F3331" s="20"/>
    </row>
    <row r="3332" ht="12.75">
      <c r="F3332" s="20"/>
    </row>
    <row r="3333" ht="12.75">
      <c r="F3333" s="20"/>
    </row>
    <row r="3334" ht="12.75">
      <c r="F3334" s="20"/>
    </row>
    <row r="3335" ht="12.75">
      <c r="F3335" s="20"/>
    </row>
    <row r="3336" ht="12.75">
      <c r="F3336" s="20"/>
    </row>
    <row r="3337" ht="12.75">
      <c r="F3337" s="20"/>
    </row>
    <row r="3338" ht="12.75">
      <c r="F3338" s="20"/>
    </row>
    <row r="3339" ht="12.75">
      <c r="F3339" s="20"/>
    </row>
    <row r="3340" ht="12.75">
      <c r="F3340" s="20"/>
    </row>
    <row r="3341" ht="12.75">
      <c r="F3341" s="20"/>
    </row>
    <row r="3342" ht="12.75">
      <c r="F3342" s="20"/>
    </row>
    <row r="3343" ht="12.75">
      <c r="F3343" s="20"/>
    </row>
    <row r="3344" ht="12.75">
      <c r="F3344" s="20"/>
    </row>
    <row r="3345" ht="12.75">
      <c r="F3345" s="20"/>
    </row>
    <row r="3346" ht="12.75">
      <c r="F3346" s="20"/>
    </row>
    <row r="3347" ht="12.75">
      <c r="F3347" s="20"/>
    </row>
    <row r="3348" ht="12.75">
      <c r="F3348" s="20"/>
    </row>
    <row r="3349" ht="12.75">
      <c r="F3349" s="20"/>
    </row>
    <row r="3350" ht="12.75">
      <c r="F3350" s="20"/>
    </row>
    <row r="3351" ht="12.75">
      <c r="F3351" s="20"/>
    </row>
    <row r="3352" ht="12.75">
      <c r="F3352" s="20"/>
    </row>
    <row r="3353" ht="12.75">
      <c r="F3353" s="20"/>
    </row>
    <row r="3354" ht="12.75">
      <c r="F3354" s="20"/>
    </row>
    <row r="3355" ht="12.75">
      <c r="F3355" s="20"/>
    </row>
    <row r="3356" ht="12.75">
      <c r="F3356" s="20"/>
    </row>
    <row r="3357" ht="12.75">
      <c r="F3357" s="20"/>
    </row>
    <row r="3358" ht="12.75">
      <c r="F3358" s="20"/>
    </row>
    <row r="3359" ht="12.75">
      <c r="F3359" s="20"/>
    </row>
    <row r="3360" ht="12.75">
      <c r="F3360" s="20"/>
    </row>
    <row r="3361" ht="12.75">
      <c r="F3361" s="20"/>
    </row>
    <row r="3362" ht="12.75">
      <c r="F3362" s="20"/>
    </row>
    <row r="3363" ht="12.75">
      <c r="F3363" s="20"/>
    </row>
    <row r="3364" ht="12.75">
      <c r="F3364" s="20"/>
    </row>
    <row r="3365" ht="12.75">
      <c r="F3365" s="20"/>
    </row>
    <row r="3366" ht="12.75">
      <c r="F3366" s="20"/>
    </row>
    <row r="3367" ht="12.75">
      <c r="F3367" s="20"/>
    </row>
    <row r="3368" ht="12.75">
      <c r="F3368" s="20"/>
    </row>
    <row r="3369" ht="12.75">
      <c r="F3369" s="20"/>
    </row>
    <row r="3370" ht="12.75">
      <c r="F3370" s="20"/>
    </row>
    <row r="3371" ht="12.75">
      <c r="F3371" s="20"/>
    </row>
    <row r="3372" ht="12.75">
      <c r="F3372" s="20"/>
    </row>
    <row r="3373" ht="12.75">
      <c r="F3373" s="20"/>
    </row>
    <row r="3374" ht="12.75">
      <c r="F3374" s="20"/>
    </row>
    <row r="3375" ht="12.75">
      <c r="F3375" s="20"/>
    </row>
    <row r="3376" ht="12.75">
      <c r="F3376" s="20"/>
    </row>
    <row r="3377" ht="12.75">
      <c r="F3377" s="20"/>
    </row>
    <row r="3378" ht="12.75">
      <c r="F3378" s="20"/>
    </row>
    <row r="3379" ht="12.75">
      <c r="F3379" s="20"/>
    </row>
    <row r="3380" ht="12.75">
      <c r="F3380" s="20"/>
    </row>
    <row r="3381" ht="12.75">
      <c r="F3381" s="20"/>
    </row>
    <row r="3382" ht="12.75">
      <c r="F3382" s="20"/>
    </row>
    <row r="3383" ht="12.75">
      <c r="F3383" s="20"/>
    </row>
    <row r="3384" ht="12.75">
      <c r="F3384" s="20"/>
    </row>
    <row r="3385" ht="12.75">
      <c r="F3385" s="20"/>
    </row>
    <row r="3386" ht="12.75">
      <c r="F3386" s="20"/>
    </row>
    <row r="3387" ht="12.75">
      <c r="F3387" s="20"/>
    </row>
    <row r="3388" ht="12.75">
      <c r="F3388" s="20"/>
    </row>
    <row r="3389" ht="12.75">
      <c r="F3389" s="20"/>
    </row>
    <row r="3390" ht="12.75">
      <c r="F3390" s="20"/>
    </row>
    <row r="3391" ht="12.75">
      <c r="F3391" s="20"/>
    </row>
    <row r="3392" ht="12.75">
      <c r="F3392" s="20"/>
    </row>
    <row r="3393" ht="12.75">
      <c r="F3393" s="20"/>
    </row>
    <row r="3394" ht="12.75">
      <c r="F3394" s="20"/>
    </row>
    <row r="3395" ht="12.75">
      <c r="F3395" s="20"/>
    </row>
    <row r="3396" ht="12.75">
      <c r="F3396" s="20"/>
    </row>
    <row r="3397" ht="12.75">
      <c r="F3397" s="20"/>
    </row>
    <row r="3398" ht="12.75">
      <c r="F3398" s="20"/>
    </row>
    <row r="3399" ht="12.75">
      <c r="F3399" s="20"/>
    </row>
    <row r="3400" ht="12.75">
      <c r="F3400" s="20"/>
    </row>
    <row r="3401" ht="12.75">
      <c r="F3401" s="20"/>
    </row>
    <row r="3402" ht="12.75">
      <c r="F3402" s="20"/>
    </row>
    <row r="3403" ht="12.75">
      <c r="F3403" s="20"/>
    </row>
    <row r="3404" ht="12.75">
      <c r="F3404" s="20"/>
    </row>
    <row r="3405" ht="12.75">
      <c r="F3405" s="20"/>
    </row>
    <row r="3406" ht="12.75">
      <c r="F3406" s="20"/>
    </row>
    <row r="3407" ht="12.75">
      <c r="F3407" s="20"/>
    </row>
    <row r="3408" ht="12.75">
      <c r="F3408" s="20"/>
    </row>
    <row r="3409" ht="12.75">
      <c r="F3409" s="20"/>
    </row>
    <row r="3410" ht="12.75">
      <c r="F3410" s="20"/>
    </row>
    <row r="3411" ht="12.75">
      <c r="F3411" s="20"/>
    </row>
    <row r="3412" ht="12.75">
      <c r="F3412" s="20"/>
    </row>
    <row r="3413" ht="12.75">
      <c r="F3413" s="20"/>
    </row>
    <row r="3414" ht="12.75">
      <c r="F3414" s="20"/>
    </row>
    <row r="3415" ht="12.75">
      <c r="F3415" s="20"/>
    </row>
    <row r="3416" ht="12.75">
      <c r="F3416" s="20"/>
    </row>
    <row r="3417" ht="12.75">
      <c r="F3417" s="20"/>
    </row>
    <row r="3418" ht="12.75">
      <c r="F3418" s="20"/>
    </row>
    <row r="3419" ht="12.75">
      <c r="F3419" s="20"/>
    </row>
    <row r="3420" ht="12.75">
      <c r="F3420" s="20"/>
    </row>
    <row r="3421" ht="12.75">
      <c r="F3421" s="20"/>
    </row>
    <row r="3422" ht="12.75">
      <c r="F3422" s="20"/>
    </row>
    <row r="3423" ht="12.75">
      <c r="F3423" s="20"/>
    </row>
    <row r="3424" ht="12.75">
      <c r="F3424" s="20"/>
    </row>
    <row r="3425" ht="12.75">
      <c r="F3425" s="20"/>
    </row>
    <row r="3426" ht="12.75">
      <c r="F3426" s="20"/>
    </row>
    <row r="3427" ht="12.75">
      <c r="F3427" s="20"/>
    </row>
    <row r="3428" ht="12.75">
      <c r="F3428" s="20"/>
    </row>
    <row r="3429" ht="12.75">
      <c r="F3429" s="20"/>
    </row>
    <row r="3430" ht="12.75">
      <c r="F3430" s="20"/>
    </row>
    <row r="3431" ht="12.75">
      <c r="F3431" s="20"/>
    </row>
    <row r="3432" ht="12.75">
      <c r="F3432" s="20"/>
    </row>
    <row r="3433" ht="12.75">
      <c r="F3433" s="20"/>
    </row>
    <row r="3434" ht="12.75">
      <c r="F3434" s="20"/>
    </row>
    <row r="3435" ht="12.75">
      <c r="F3435" s="20"/>
    </row>
    <row r="3436" ht="12.75">
      <c r="F3436" s="20"/>
    </row>
    <row r="3437" ht="12.75">
      <c r="F3437" s="20"/>
    </row>
    <row r="3438" ht="12.75">
      <c r="F3438" s="20"/>
    </row>
    <row r="3439" ht="12.75">
      <c r="F3439" s="20"/>
    </row>
    <row r="3440" ht="12.75">
      <c r="F3440" s="20"/>
    </row>
    <row r="3441" ht="12.75">
      <c r="F3441" s="20"/>
    </row>
    <row r="3442" ht="12.75">
      <c r="F3442" s="20"/>
    </row>
    <row r="3443" ht="12.75">
      <c r="F3443" s="20"/>
    </row>
    <row r="3444" ht="12.75">
      <c r="F3444" s="20"/>
    </row>
    <row r="3445" ht="12.75">
      <c r="F3445" s="20"/>
    </row>
    <row r="3446" ht="12.75">
      <c r="F3446" s="20"/>
    </row>
    <row r="3447" ht="12.75">
      <c r="F3447" s="20"/>
    </row>
    <row r="3448" ht="12.75">
      <c r="F3448" s="20"/>
    </row>
    <row r="3449" ht="12.75">
      <c r="F3449" s="20"/>
    </row>
    <row r="3450" ht="12.75">
      <c r="F3450" s="20"/>
    </row>
    <row r="3451" ht="12.75">
      <c r="F3451" s="20"/>
    </row>
    <row r="3452" ht="12.75">
      <c r="F3452" s="20"/>
    </row>
    <row r="3453" ht="12.75">
      <c r="F3453" s="20"/>
    </row>
    <row r="3454" ht="12.75">
      <c r="F3454" s="20"/>
    </row>
    <row r="3455" ht="12.75">
      <c r="F3455" s="20"/>
    </row>
    <row r="3456" ht="12.75">
      <c r="F3456" s="20"/>
    </row>
    <row r="3457" ht="12.75">
      <c r="F3457" s="20"/>
    </row>
    <row r="3458" ht="12.75">
      <c r="F3458" s="20"/>
    </row>
    <row r="3459" ht="12.75">
      <c r="F3459" s="20"/>
    </row>
    <row r="3460" ht="12.75">
      <c r="F3460" s="20"/>
    </row>
    <row r="3461" ht="12.75">
      <c r="F3461" s="20"/>
    </row>
    <row r="3462" ht="12.75">
      <c r="F3462" s="20"/>
    </row>
    <row r="3463" ht="12.75">
      <c r="F3463" s="20"/>
    </row>
    <row r="3464" ht="12.75">
      <c r="F3464" s="20"/>
    </row>
    <row r="3465" ht="12.75">
      <c r="F3465" s="20"/>
    </row>
    <row r="3466" ht="12.75">
      <c r="F3466" s="20"/>
    </row>
    <row r="3467" ht="12.75">
      <c r="F3467" s="20"/>
    </row>
    <row r="3468" ht="12.75">
      <c r="F3468" s="20"/>
    </row>
    <row r="3469" ht="12.75">
      <c r="F3469" s="20"/>
    </row>
    <row r="3470" ht="12.75">
      <c r="F3470" s="20"/>
    </row>
    <row r="3471" ht="12.75">
      <c r="F3471" s="20"/>
    </row>
    <row r="3472" ht="12.75">
      <c r="F3472" s="20"/>
    </row>
    <row r="3473" ht="12.75">
      <c r="F3473" s="20"/>
    </row>
    <row r="3474" ht="12.75">
      <c r="F3474" s="20"/>
    </row>
    <row r="3475" ht="12.75">
      <c r="F3475" s="20"/>
    </row>
    <row r="3476" ht="12.75">
      <c r="F3476" s="20"/>
    </row>
    <row r="3477" ht="12.75">
      <c r="F3477" s="20"/>
    </row>
    <row r="3478" ht="12.75">
      <c r="F3478" s="20"/>
    </row>
    <row r="3479" ht="12.75">
      <c r="F3479" s="20"/>
    </row>
    <row r="3480" ht="12.75">
      <c r="F3480" s="20"/>
    </row>
    <row r="3481" ht="12.75">
      <c r="F3481" s="20"/>
    </row>
    <row r="3482" ht="12.75">
      <c r="F3482" s="20"/>
    </row>
    <row r="3483" ht="12.75">
      <c r="F3483" s="20"/>
    </row>
    <row r="3484" ht="12.75">
      <c r="F3484" s="20"/>
    </row>
    <row r="3485" ht="12.75">
      <c r="F3485" s="20"/>
    </row>
    <row r="3486" ht="12.75">
      <c r="F3486" s="20"/>
    </row>
    <row r="3487" ht="12.75">
      <c r="F3487" s="20"/>
    </row>
    <row r="3488" ht="12.75">
      <c r="F3488" s="20"/>
    </row>
    <row r="3489" ht="12.75">
      <c r="F3489" s="20"/>
    </row>
    <row r="3490" ht="12.75">
      <c r="F3490" s="20"/>
    </row>
    <row r="3491" ht="12.75">
      <c r="F3491" s="20"/>
    </row>
    <row r="3492" ht="12.75">
      <c r="F3492" s="20"/>
    </row>
    <row r="3493" ht="12.75">
      <c r="F3493" s="20"/>
    </row>
    <row r="3494" ht="12.75">
      <c r="F3494" s="20"/>
    </row>
    <row r="3495" ht="12.75">
      <c r="F3495" s="20"/>
    </row>
    <row r="3496" ht="12.75">
      <c r="F3496" s="20"/>
    </row>
    <row r="3497" ht="12.75">
      <c r="F3497" s="20"/>
    </row>
    <row r="3498" ht="12.75">
      <c r="F3498" s="20"/>
    </row>
    <row r="3499" ht="12.75">
      <c r="F3499" s="20"/>
    </row>
    <row r="3500" ht="12.75">
      <c r="F3500" s="20"/>
    </row>
    <row r="3501" ht="12.75">
      <c r="F3501" s="20"/>
    </row>
    <row r="3502" ht="12.75">
      <c r="F3502" s="20"/>
    </row>
    <row r="3503" ht="12.75">
      <c r="F3503" s="20"/>
    </row>
    <row r="3504" ht="12.75">
      <c r="F3504" s="20"/>
    </row>
    <row r="3505" ht="12.75">
      <c r="F3505" s="20"/>
    </row>
    <row r="3506" ht="12.75">
      <c r="F3506" s="20"/>
    </row>
    <row r="3507" ht="12.75">
      <c r="F3507" s="20"/>
    </row>
    <row r="3508" ht="12.75">
      <c r="F3508" s="20"/>
    </row>
    <row r="3509" ht="12.75">
      <c r="F3509" s="20"/>
    </row>
    <row r="3510" ht="12.75">
      <c r="F3510" s="20"/>
    </row>
    <row r="3511" ht="12.75">
      <c r="F3511" s="20"/>
    </row>
    <row r="3512" ht="12.75">
      <c r="F3512" s="20"/>
    </row>
    <row r="3513" ht="12.75">
      <c r="F3513" s="20"/>
    </row>
    <row r="3514" ht="12.75">
      <c r="F3514" s="20"/>
    </row>
    <row r="3515" ht="12.75">
      <c r="F3515" s="20"/>
    </row>
    <row r="3516" ht="12.75">
      <c r="F3516" s="20"/>
    </row>
    <row r="3517" ht="12.75">
      <c r="F3517" s="20"/>
    </row>
    <row r="3518" ht="12.75">
      <c r="F3518" s="20"/>
    </row>
    <row r="3519" ht="12.75">
      <c r="F3519" s="20"/>
    </row>
    <row r="3520" ht="12.75">
      <c r="F3520" s="20"/>
    </row>
    <row r="3521" ht="12.75">
      <c r="F3521" s="20"/>
    </row>
    <row r="3522" ht="12.75">
      <c r="F3522" s="20"/>
    </row>
    <row r="3523" ht="12.75">
      <c r="F3523" s="20"/>
    </row>
    <row r="3524" ht="12.75">
      <c r="F3524" s="20"/>
    </row>
    <row r="3525" ht="12.75">
      <c r="F3525" s="20"/>
    </row>
    <row r="3526" ht="12.75">
      <c r="F3526" s="20"/>
    </row>
    <row r="3527" ht="12.75">
      <c r="F3527" s="20"/>
    </row>
    <row r="3528" ht="12.75">
      <c r="F3528" s="20"/>
    </row>
    <row r="3529" ht="12.75">
      <c r="F3529" s="20"/>
    </row>
    <row r="3530" ht="12.75">
      <c r="F3530" s="20"/>
    </row>
    <row r="3531" ht="12.75">
      <c r="F3531" s="20"/>
    </row>
    <row r="3532" ht="12.75">
      <c r="F3532" s="20"/>
    </row>
    <row r="3533" ht="12.75">
      <c r="F3533" s="20"/>
    </row>
    <row r="3534" ht="12.75">
      <c r="F3534" s="20"/>
    </row>
    <row r="3535" ht="12.75">
      <c r="F3535" s="20"/>
    </row>
    <row r="3536" ht="12.75">
      <c r="F3536" s="20"/>
    </row>
    <row r="3537" ht="12.75">
      <c r="F3537" s="20"/>
    </row>
    <row r="3538" ht="12.75">
      <c r="F3538" s="20"/>
    </row>
    <row r="3539" ht="12.75">
      <c r="F3539" s="20"/>
    </row>
    <row r="3540" ht="12.75">
      <c r="F3540" s="20"/>
    </row>
    <row r="3541" ht="12.75">
      <c r="F3541" s="20"/>
    </row>
    <row r="3542" ht="12.75">
      <c r="F3542" s="20"/>
    </row>
    <row r="3543" ht="12.75">
      <c r="F3543" s="20"/>
    </row>
    <row r="3544" ht="12.75">
      <c r="F3544" s="20"/>
    </row>
    <row r="3545" ht="12.75">
      <c r="F3545" s="20"/>
    </row>
    <row r="3546" ht="12.75">
      <c r="F3546" s="20"/>
    </row>
    <row r="3547" ht="12.75">
      <c r="F3547" s="20"/>
    </row>
    <row r="3548" ht="12.75">
      <c r="F3548" s="20"/>
    </row>
    <row r="3549" ht="12.75">
      <c r="F3549" s="20"/>
    </row>
    <row r="3550" ht="12.75">
      <c r="F3550" s="20"/>
    </row>
    <row r="3551" ht="12.75">
      <c r="F3551" s="20"/>
    </row>
    <row r="3552" ht="12.75">
      <c r="F3552" s="20"/>
    </row>
    <row r="3553" ht="12.75">
      <c r="F3553" s="20"/>
    </row>
    <row r="3554" ht="12.75">
      <c r="F3554" s="20"/>
    </row>
    <row r="3555" ht="12.75">
      <c r="F3555" s="20"/>
    </row>
    <row r="3556" ht="12.75">
      <c r="F3556" s="20"/>
    </row>
    <row r="3557" ht="12.75">
      <c r="F3557" s="20"/>
    </row>
    <row r="3558" ht="12.75">
      <c r="F3558" s="20"/>
    </row>
    <row r="3559" ht="12.75">
      <c r="F3559" s="20"/>
    </row>
    <row r="3560" ht="12.75">
      <c r="F3560" s="20"/>
    </row>
    <row r="3561" ht="12.75">
      <c r="F3561" s="20"/>
    </row>
    <row r="3562" ht="12.75">
      <c r="F3562" s="20"/>
    </row>
    <row r="3563" ht="12.75">
      <c r="F3563" s="20"/>
    </row>
    <row r="3564" ht="12.75">
      <c r="F3564" s="20"/>
    </row>
    <row r="3565" ht="12.75">
      <c r="F3565" s="20"/>
    </row>
    <row r="3566" ht="12.75">
      <c r="F3566" s="20"/>
    </row>
    <row r="3567" ht="12.75">
      <c r="F3567" s="20"/>
    </row>
    <row r="3568" ht="12.75">
      <c r="F3568" s="20"/>
    </row>
    <row r="3569" ht="12.75">
      <c r="F3569" s="20"/>
    </row>
    <row r="3570" ht="12.75">
      <c r="F3570" s="20"/>
    </row>
    <row r="3571" ht="12.75">
      <c r="F3571" s="20"/>
    </row>
    <row r="3572" ht="12.75">
      <c r="F3572" s="20"/>
    </row>
    <row r="3573" ht="12.75">
      <c r="F3573" s="20"/>
    </row>
    <row r="3574" ht="12.75">
      <c r="F3574" s="20"/>
    </row>
    <row r="3575" ht="12.75">
      <c r="F3575" s="20"/>
    </row>
    <row r="3576" ht="12.75">
      <c r="F3576" s="20"/>
    </row>
    <row r="3577" ht="12.75">
      <c r="F3577" s="20"/>
    </row>
    <row r="3578" ht="12.75">
      <c r="F3578" s="20"/>
    </row>
    <row r="3579" ht="12.75">
      <c r="F3579" s="20"/>
    </row>
    <row r="3580" ht="12.75">
      <c r="F3580" s="20"/>
    </row>
    <row r="3581" ht="12.75">
      <c r="F3581" s="20"/>
    </row>
    <row r="3582" ht="12.75">
      <c r="F3582" s="20"/>
    </row>
    <row r="3583" ht="12.75">
      <c r="F3583" s="20"/>
    </row>
    <row r="3584" ht="12.75">
      <c r="F3584" s="20"/>
    </row>
    <row r="3585" ht="12.75">
      <c r="F3585" s="20"/>
    </row>
    <row r="3586" ht="12.75">
      <c r="F3586" s="20"/>
    </row>
    <row r="3587" ht="12.75">
      <c r="F3587" s="20"/>
    </row>
    <row r="3588" ht="12.75">
      <c r="F3588" s="20"/>
    </row>
    <row r="3589" ht="12.75">
      <c r="F3589" s="20"/>
    </row>
    <row r="3590" ht="12.75">
      <c r="F3590" s="20"/>
    </row>
    <row r="3591" ht="12.75">
      <c r="F3591" s="20"/>
    </row>
    <row r="3592" ht="12.75">
      <c r="F3592" s="20"/>
    </row>
    <row r="3593" ht="12.75">
      <c r="F3593" s="20"/>
    </row>
    <row r="3594" ht="12.75">
      <c r="F3594" s="20"/>
    </row>
    <row r="3595" ht="12.75">
      <c r="F3595" s="20"/>
    </row>
    <row r="3596" ht="12.75">
      <c r="F3596" s="20"/>
    </row>
    <row r="3597" ht="12.75">
      <c r="F3597" s="20"/>
    </row>
    <row r="3598" ht="12.75">
      <c r="F3598" s="20"/>
    </row>
    <row r="3599" ht="12.75">
      <c r="F3599" s="20"/>
    </row>
    <row r="3600" ht="12.75">
      <c r="F3600" s="20"/>
    </row>
    <row r="3601" ht="12.75">
      <c r="F3601" s="20"/>
    </row>
    <row r="3602" ht="12.75">
      <c r="F3602" s="20"/>
    </row>
    <row r="3603" ht="12.75">
      <c r="F3603" s="20"/>
    </row>
    <row r="3604" ht="12.75">
      <c r="F3604" s="20"/>
    </row>
    <row r="3605" ht="12.75">
      <c r="F3605" s="20"/>
    </row>
    <row r="3606" ht="12.75">
      <c r="F3606" s="20"/>
    </row>
    <row r="3607" ht="12.75">
      <c r="F3607" s="20"/>
    </row>
    <row r="3608" ht="12.75">
      <c r="F3608" s="20"/>
    </row>
    <row r="3609" ht="12.75">
      <c r="F3609" s="20"/>
    </row>
    <row r="3610" ht="12.75">
      <c r="F3610" s="20"/>
    </row>
    <row r="3611" ht="12.75">
      <c r="F3611" s="20"/>
    </row>
    <row r="3612" ht="12.75">
      <c r="F3612" s="20"/>
    </row>
    <row r="3613" ht="12.75">
      <c r="F3613" s="20"/>
    </row>
    <row r="3614" ht="12.75">
      <c r="F3614" s="20"/>
    </row>
    <row r="3615" ht="12.75">
      <c r="F3615" s="20"/>
    </row>
    <row r="3616" ht="12.75">
      <c r="F3616" s="20"/>
    </row>
    <row r="3617" ht="12.75">
      <c r="F3617" s="20"/>
    </row>
    <row r="3618" ht="12.75">
      <c r="F3618" s="20"/>
    </row>
    <row r="3619" ht="12.75">
      <c r="F3619" s="20"/>
    </row>
    <row r="3620" ht="12.75">
      <c r="F3620" s="20"/>
    </row>
    <row r="3621" ht="12.75">
      <c r="F3621" s="20"/>
    </row>
    <row r="3622" ht="12.75">
      <c r="F3622" s="20"/>
    </row>
    <row r="3623" ht="12.75">
      <c r="F3623" s="20"/>
    </row>
    <row r="3624" ht="12.75">
      <c r="F3624" s="20"/>
    </row>
    <row r="3625" ht="12.75">
      <c r="F3625" s="20"/>
    </row>
    <row r="3626" ht="12.75">
      <c r="F3626" s="20"/>
    </row>
    <row r="3627" ht="12.75">
      <c r="F3627" s="20"/>
    </row>
    <row r="3628" ht="12.75">
      <c r="F3628" s="20"/>
    </row>
    <row r="3629" ht="12.75">
      <c r="F3629" s="20"/>
    </row>
    <row r="3630" ht="12.75">
      <c r="F3630" s="20"/>
    </row>
    <row r="3631" ht="12.75">
      <c r="F3631" s="20"/>
    </row>
    <row r="3632" ht="12.75">
      <c r="F3632" s="20"/>
    </row>
    <row r="3633" ht="12.75">
      <c r="F3633" s="20"/>
    </row>
    <row r="3634" ht="12.75">
      <c r="F3634" s="20"/>
    </row>
    <row r="3635" ht="12.75">
      <c r="F3635" s="20"/>
    </row>
    <row r="3636" ht="12.75">
      <c r="F3636" s="20"/>
    </row>
    <row r="3637" ht="12.75">
      <c r="F3637" s="20"/>
    </row>
    <row r="3638" ht="12.75">
      <c r="F3638" s="20"/>
    </row>
    <row r="3639" ht="12.75">
      <c r="F3639" s="20"/>
    </row>
    <row r="3640" ht="12.75">
      <c r="F3640" s="20"/>
    </row>
    <row r="3641" ht="12.75">
      <c r="F3641" s="20"/>
    </row>
    <row r="3642" ht="12.75">
      <c r="F3642" s="20"/>
    </row>
    <row r="3643" ht="12.75">
      <c r="F3643" s="20"/>
    </row>
    <row r="3644" ht="12.75">
      <c r="F3644" s="20"/>
    </row>
    <row r="3645" ht="12.75">
      <c r="F3645" s="20"/>
    </row>
    <row r="3646" ht="12.75">
      <c r="F3646" s="20"/>
    </row>
    <row r="3647" ht="12.75">
      <c r="F3647" s="20"/>
    </row>
    <row r="3648" ht="12.75">
      <c r="F3648" s="20"/>
    </row>
    <row r="3649" ht="12.75">
      <c r="F3649" s="20"/>
    </row>
    <row r="3650" ht="12.75">
      <c r="F3650" s="20"/>
    </row>
    <row r="3651" ht="12.75">
      <c r="F3651" s="20"/>
    </row>
    <row r="3652" ht="12.75">
      <c r="F3652" s="20"/>
    </row>
    <row r="3653" ht="12.75">
      <c r="F3653" s="20"/>
    </row>
    <row r="3654" ht="12.75">
      <c r="F3654" s="20"/>
    </row>
    <row r="3655" ht="12.75">
      <c r="F3655" s="20"/>
    </row>
    <row r="3656" ht="12.75">
      <c r="F3656" s="20"/>
    </row>
    <row r="3657" ht="12.75">
      <c r="F3657" s="20"/>
    </row>
    <row r="3658" ht="12.75">
      <c r="F3658" s="20"/>
    </row>
    <row r="3659" ht="12.75">
      <c r="F3659" s="20"/>
    </row>
    <row r="3660" ht="12.75">
      <c r="F3660" s="20"/>
    </row>
    <row r="3661" ht="12.75">
      <c r="F3661" s="20"/>
    </row>
    <row r="3662" ht="12.75">
      <c r="F3662" s="20"/>
    </row>
    <row r="3663" ht="12.75">
      <c r="F3663" s="20"/>
    </row>
    <row r="3664" ht="12.75">
      <c r="F3664" s="20"/>
    </row>
    <row r="3665" ht="12.75">
      <c r="F3665" s="20"/>
    </row>
    <row r="3666" ht="12.75">
      <c r="F3666" s="20"/>
    </row>
    <row r="3667" ht="12.75">
      <c r="F3667" s="20"/>
    </row>
    <row r="3668" ht="12.75">
      <c r="F3668" s="20"/>
    </row>
    <row r="3669" ht="12.75">
      <c r="F3669" s="20"/>
    </row>
    <row r="3670" ht="12.75">
      <c r="F3670" s="20"/>
    </row>
    <row r="3671" ht="12.75">
      <c r="F3671" s="20"/>
    </row>
    <row r="3672" ht="12.75">
      <c r="F3672" s="20"/>
    </row>
    <row r="3673" ht="12.75">
      <c r="F3673" s="20"/>
    </row>
    <row r="3674" ht="12.75">
      <c r="F3674" s="20"/>
    </row>
    <row r="3675" ht="12.75">
      <c r="F3675" s="20"/>
    </row>
    <row r="3676" ht="12.75">
      <c r="F3676" s="20"/>
    </row>
    <row r="3677" ht="12.75">
      <c r="F3677" s="20"/>
    </row>
    <row r="3678" ht="12.75">
      <c r="F3678" s="20"/>
    </row>
    <row r="3679" ht="12.75">
      <c r="F3679" s="20"/>
    </row>
    <row r="3680" ht="12.75">
      <c r="F3680" s="20"/>
    </row>
    <row r="3681" ht="12.75">
      <c r="F3681" s="20"/>
    </row>
    <row r="3682" ht="12.75">
      <c r="F3682" s="20"/>
    </row>
    <row r="3683" ht="12.75">
      <c r="F3683" s="20"/>
    </row>
    <row r="3684" ht="12.75">
      <c r="F3684" s="20"/>
    </row>
    <row r="3685" ht="12.75">
      <c r="F3685" s="20"/>
    </row>
    <row r="3686" ht="12.75">
      <c r="F3686" s="20"/>
    </row>
    <row r="3687" ht="12.75">
      <c r="F3687" s="20"/>
    </row>
    <row r="3688" ht="12.75">
      <c r="F3688" s="20"/>
    </row>
    <row r="3689" ht="12.75">
      <c r="F3689" s="20"/>
    </row>
    <row r="3690" ht="12.75">
      <c r="F3690" s="20"/>
    </row>
    <row r="3691" ht="12.75">
      <c r="F3691" s="20"/>
    </row>
    <row r="3692" ht="12.75">
      <c r="F3692" s="20"/>
    </row>
    <row r="3693" ht="12.75">
      <c r="F3693" s="20"/>
    </row>
    <row r="3694" ht="12.75">
      <c r="F3694" s="20"/>
    </row>
    <row r="3695" ht="12.75">
      <c r="F3695" s="20"/>
    </row>
    <row r="3696" ht="12.75">
      <c r="F3696" s="20"/>
    </row>
    <row r="3697" ht="12.75">
      <c r="F3697" s="20"/>
    </row>
    <row r="3698" ht="12.75">
      <c r="F3698" s="20"/>
    </row>
    <row r="3699" ht="12.75">
      <c r="F3699" s="20"/>
    </row>
    <row r="3700" ht="12.75">
      <c r="F3700" s="20"/>
    </row>
    <row r="3701" ht="12.75">
      <c r="F3701" s="20"/>
    </row>
    <row r="3702" ht="12.75">
      <c r="F3702" s="20"/>
    </row>
    <row r="3703" ht="12.75">
      <c r="F3703" s="20"/>
    </row>
    <row r="3704" ht="12.75">
      <c r="F3704" s="20"/>
    </row>
    <row r="3705" ht="12.75">
      <c r="F3705" s="20"/>
    </row>
    <row r="3706" ht="12.75">
      <c r="F3706" s="20"/>
    </row>
    <row r="3707" ht="12.75">
      <c r="F3707" s="20"/>
    </row>
    <row r="3708" ht="12.75">
      <c r="F3708" s="2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2"/>
  <sheetViews>
    <sheetView workbookViewId="0" topLeftCell="A416">
      <selection activeCell="A434" sqref="A434"/>
    </sheetView>
  </sheetViews>
  <sheetFormatPr defaultColWidth="9.140625" defaultRowHeight="12.75"/>
  <cols>
    <col min="2" max="2" width="29.421875" style="0" bestFit="1" customWidth="1"/>
    <col min="6" max="6" width="15.421875" style="0" bestFit="1" customWidth="1"/>
  </cols>
  <sheetData>
    <row r="1" spans="1:6" ht="12.75">
      <c r="A1" t="s">
        <v>214</v>
      </c>
      <c r="B1" t="s">
        <v>37</v>
      </c>
      <c r="C1" t="s">
        <v>200</v>
      </c>
      <c r="D1" t="s">
        <v>201</v>
      </c>
      <c r="E1" t="s">
        <v>202</v>
      </c>
      <c r="F1" t="s">
        <v>38</v>
      </c>
    </row>
    <row r="2" spans="1:6" ht="12.75">
      <c r="A2" t="s">
        <v>215</v>
      </c>
      <c r="B2" t="s">
        <v>40</v>
      </c>
      <c r="C2" t="s">
        <v>209</v>
      </c>
      <c r="D2" t="s">
        <v>203</v>
      </c>
      <c r="E2" t="s">
        <v>216</v>
      </c>
      <c r="F2" s="15">
        <v>1493471167</v>
      </c>
    </row>
    <row r="3" spans="1:6" ht="12.75">
      <c r="A3" t="s">
        <v>215</v>
      </c>
      <c r="B3" t="s">
        <v>40</v>
      </c>
      <c r="C3" t="s">
        <v>209</v>
      </c>
      <c r="D3" t="s">
        <v>203</v>
      </c>
      <c r="E3" t="s">
        <v>217</v>
      </c>
      <c r="F3" s="15">
        <v>1851835732</v>
      </c>
    </row>
    <row r="4" spans="1:6" ht="12.75">
      <c r="A4" t="s">
        <v>215</v>
      </c>
      <c r="B4" t="s">
        <v>40</v>
      </c>
      <c r="C4" t="s">
        <v>209</v>
      </c>
      <c r="D4" t="s">
        <v>203</v>
      </c>
      <c r="E4" t="s">
        <v>218</v>
      </c>
      <c r="F4" s="15">
        <v>2005808501</v>
      </c>
    </row>
    <row r="5" ht="12.75">
      <c r="F5" s="15">
        <f>AVERAGE(F2:F4)/1000000</f>
        <v>1783.7051333333332</v>
      </c>
    </row>
    <row r="7" spans="1:6" ht="12.75">
      <c r="A7" t="s">
        <v>214</v>
      </c>
      <c r="B7" t="s">
        <v>37</v>
      </c>
      <c r="C7" t="s">
        <v>200</v>
      </c>
      <c r="D7" t="s">
        <v>201</v>
      </c>
      <c r="E7" t="s">
        <v>202</v>
      </c>
      <c r="F7" t="s">
        <v>38</v>
      </c>
    </row>
    <row r="8" spans="1:6" ht="12.75">
      <c r="A8" t="s">
        <v>215</v>
      </c>
      <c r="B8" t="s">
        <v>76</v>
      </c>
      <c r="C8" t="s">
        <v>209</v>
      </c>
      <c r="D8" t="s">
        <v>203</v>
      </c>
      <c r="E8" t="s">
        <v>216</v>
      </c>
      <c r="F8" s="15">
        <v>562946509</v>
      </c>
    </row>
    <row r="9" spans="1:6" ht="12.75">
      <c r="A9" t="s">
        <v>215</v>
      </c>
      <c r="B9" t="s">
        <v>76</v>
      </c>
      <c r="C9" t="s">
        <v>209</v>
      </c>
      <c r="D9" t="s">
        <v>203</v>
      </c>
      <c r="E9" t="s">
        <v>217</v>
      </c>
      <c r="F9" s="15">
        <v>775420694</v>
      </c>
    </row>
    <row r="10" spans="1:6" ht="12.75">
      <c r="A10" t="s">
        <v>215</v>
      </c>
      <c r="B10" t="s">
        <v>76</v>
      </c>
      <c r="C10" t="s">
        <v>209</v>
      </c>
      <c r="D10" t="s">
        <v>203</v>
      </c>
      <c r="E10" t="s">
        <v>218</v>
      </c>
      <c r="F10" s="15">
        <v>947778739</v>
      </c>
    </row>
    <row r="11" ht="12.75">
      <c r="F11" s="15">
        <f>AVERAGE(F8:F10)/1000000</f>
        <v>762.0486473333334</v>
      </c>
    </row>
    <row r="13" spans="1:6" ht="12.75">
      <c r="A13" t="s">
        <v>214</v>
      </c>
      <c r="B13" t="s">
        <v>37</v>
      </c>
      <c r="C13" t="s">
        <v>200</v>
      </c>
      <c r="D13" t="s">
        <v>201</v>
      </c>
      <c r="E13" t="s">
        <v>202</v>
      </c>
      <c r="F13" t="s">
        <v>38</v>
      </c>
    </row>
    <row r="14" spans="1:6" ht="12.75">
      <c r="A14" t="s">
        <v>215</v>
      </c>
      <c r="B14" t="s">
        <v>86</v>
      </c>
      <c r="C14" t="s">
        <v>209</v>
      </c>
      <c r="D14" t="s">
        <v>203</v>
      </c>
      <c r="E14" t="s">
        <v>216</v>
      </c>
      <c r="F14" s="15">
        <v>66829211</v>
      </c>
    </row>
    <row r="15" spans="1:6" ht="12.75">
      <c r="A15" t="s">
        <v>215</v>
      </c>
      <c r="B15" t="s">
        <v>86</v>
      </c>
      <c r="C15" t="s">
        <v>209</v>
      </c>
      <c r="D15" t="s">
        <v>203</v>
      </c>
      <c r="E15" t="s">
        <v>217</v>
      </c>
      <c r="F15" s="15">
        <v>70307930</v>
      </c>
    </row>
    <row r="16" spans="1:6" ht="12.75">
      <c r="A16" t="s">
        <v>215</v>
      </c>
      <c r="B16" t="s">
        <v>86</v>
      </c>
      <c r="C16" t="s">
        <v>209</v>
      </c>
      <c r="D16" t="s">
        <v>203</v>
      </c>
      <c r="E16" t="s">
        <v>218</v>
      </c>
      <c r="F16" s="15">
        <v>66163528</v>
      </c>
    </row>
    <row r="17" ht="12.75">
      <c r="F17" s="15">
        <f>AVERAGE(F14:F16)/1000000</f>
        <v>67.76688966666667</v>
      </c>
    </row>
    <row r="19" spans="1:6" ht="12.75">
      <c r="A19" t="s">
        <v>214</v>
      </c>
      <c r="B19" t="s">
        <v>37</v>
      </c>
      <c r="C19" t="s">
        <v>200</v>
      </c>
      <c r="D19" t="s">
        <v>201</v>
      </c>
      <c r="E19" t="s">
        <v>202</v>
      </c>
      <c r="F19" t="s">
        <v>38</v>
      </c>
    </row>
    <row r="20" spans="1:6" ht="12.75">
      <c r="A20" t="s">
        <v>215</v>
      </c>
      <c r="B20" t="s">
        <v>116</v>
      </c>
      <c r="C20" t="s">
        <v>209</v>
      </c>
      <c r="D20" t="s">
        <v>203</v>
      </c>
      <c r="E20" t="s">
        <v>216</v>
      </c>
      <c r="F20" s="15">
        <v>257765238</v>
      </c>
    </row>
    <row r="21" spans="1:6" ht="12.75">
      <c r="A21" t="s">
        <v>215</v>
      </c>
      <c r="B21" t="s">
        <v>116</v>
      </c>
      <c r="C21" t="s">
        <v>209</v>
      </c>
      <c r="D21" t="s">
        <v>203</v>
      </c>
      <c r="E21" t="s">
        <v>217</v>
      </c>
      <c r="F21" s="15">
        <v>263187974</v>
      </c>
    </row>
    <row r="22" spans="1:6" ht="12.75">
      <c r="A22" t="s">
        <v>215</v>
      </c>
      <c r="B22" t="s">
        <v>116</v>
      </c>
      <c r="C22" t="s">
        <v>209</v>
      </c>
      <c r="D22" t="s">
        <v>203</v>
      </c>
      <c r="E22" t="s">
        <v>218</v>
      </c>
      <c r="F22" s="15">
        <v>321519107</v>
      </c>
    </row>
    <row r="23" ht="12.75">
      <c r="F23" s="15">
        <f>AVERAGE(F20:F22)/1000000</f>
        <v>280.8241063333333</v>
      </c>
    </row>
    <row r="25" spans="1:6" ht="12.75">
      <c r="A25" t="s">
        <v>214</v>
      </c>
      <c r="B25" t="s">
        <v>37</v>
      </c>
      <c r="C25" t="s">
        <v>200</v>
      </c>
      <c r="D25" t="s">
        <v>201</v>
      </c>
      <c r="E25" t="s">
        <v>202</v>
      </c>
      <c r="F25" t="s">
        <v>38</v>
      </c>
    </row>
    <row r="26" spans="1:6" ht="12.75">
      <c r="A26" t="s">
        <v>215</v>
      </c>
      <c r="B26" t="s">
        <v>155</v>
      </c>
      <c r="C26" t="s">
        <v>209</v>
      </c>
      <c r="D26" t="s">
        <v>203</v>
      </c>
      <c r="E26" t="s">
        <v>216</v>
      </c>
      <c r="F26" s="15">
        <v>153117173</v>
      </c>
    </row>
    <row r="27" spans="1:6" ht="12.75">
      <c r="A27" t="s">
        <v>215</v>
      </c>
      <c r="B27" t="s">
        <v>155</v>
      </c>
      <c r="C27" t="s">
        <v>209</v>
      </c>
      <c r="D27" t="s">
        <v>203</v>
      </c>
      <c r="E27" t="s">
        <v>217</v>
      </c>
      <c r="F27" s="15">
        <v>212813202</v>
      </c>
    </row>
    <row r="28" spans="1:6" ht="12.75">
      <c r="A28" t="s">
        <v>215</v>
      </c>
      <c r="B28" t="s">
        <v>155</v>
      </c>
      <c r="C28" t="s">
        <v>209</v>
      </c>
      <c r="D28" t="s">
        <v>203</v>
      </c>
      <c r="E28" t="s">
        <v>218</v>
      </c>
      <c r="F28" s="15">
        <v>214494829</v>
      </c>
    </row>
    <row r="29" ht="12.75">
      <c r="F29" s="15">
        <f>AVERAGE(F26:F28)/1000000</f>
        <v>193.475068</v>
      </c>
    </row>
    <row r="31" spans="1:6" ht="12.75">
      <c r="A31" t="s">
        <v>214</v>
      </c>
      <c r="B31" t="s">
        <v>37</v>
      </c>
      <c r="C31" t="s">
        <v>200</v>
      </c>
      <c r="D31" t="s">
        <v>201</v>
      </c>
      <c r="E31" t="s">
        <v>202</v>
      </c>
      <c r="F31" t="s">
        <v>38</v>
      </c>
    </row>
    <row r="32" spans="1:6" ht="12.75">
      <c r="A32" t="s">
        <v>215</v>
      </c>
      <c r="B32" t="s">
        <v>210</v>
      </c>
      <c r="C32" t="s">
        <v>209</v>
      </c>
      <c r="D32" t="s">
        <v>203</v>
      </c>
      <c r="E32" t="s">
        <v>216</v>
      </c>
      <c r="F32" s="15">
        <v>127251131</v>
      </c>
    </row>
    <row r="33" spans="1:6" ht="12.75">
      <c r="A33" t="s">
        <v>215</v>
      </c>
      <c r="B33" t="s">
        <v>210</v>
      </c>
      <c r="C33" t="s">
        <v>209</v>
      </c>
      <c r="D33" t="s">
        <v>203</v>
      </c>
      <c r="E33" t="s">
        <v>217</v>
      </c>
      <c r="F33" s="15">
        <v>151015166</v>
      </c>
    </row>
    <row r="34" spans="1:6" ht="12.75">
      <c r="A34" t="s">
        <v>215</v>
      </c>
      <c r="B34" t="s">
        <v>210</v>
      </c>
      <c r="C34" t="s">
        <v>209</v>
      </c>
      <c r="D34" t="s">
        <v>203</v>
      </c>
      <c r="E34" t="s">
        <v>218</v>
      </c>
      <c r="F34" s="15">
        <v>164545578</v>
      </c>
    </row>
    <row r="35" ht="12.75">
      <c r="F35" s="15">
        <f>AVERAGE(F32:F34)/1000000</f>
        <v>147.60395833333334</v>
      </c>
    </row>
    <row r="37" spans="1:6" ht="12.75">
      <c r="A37" t="s">
        <v>214</v>
      </c>
      <c r="B37" t="s">
        <v>37</v>
      </c>
      <c r="C37" t="s">
        <v>200</v>
      </c>
      <c r="D37" t="s">
        <v>201</v>
      </c>
      <c r="E37" t="s">
        <v>202</v>
      </c>
      <c r="F37" t="s">
        <v>38</v>
      </c>
    </row>
    <row r="38" spans="1:6" ht="12.75">
      <c r="A38" t="s">
        <v>215</v>
      </c>
      <c r="B38" t="s">
        <v>211</v>
      </c>
      <c r="C38" t="s">
        <v>209</v>
      </c>
      <c r="D38" t="s">
        <v>203</v>
      </c>
      <c r="E38" t="s">
        <v>216</v>
      </c>
      <c r="F38" s="15">
        <v>31189350</v>
      </c>
    </row>
    <row r="39" spans="1:6" ht="12.75">
      <c r="A39" t="s">
        <v>215</v>
      </c>
      <c r="B39" t="s">
        <v>211</v>
      </c>
      <c r="C39" t="s">
        <v>209</v>
      </c>
      <c r="D39" t="s">
        <v>203</v>
      </c>
      <c r="E39" t="s">
        <v>217</v>
      </c>
      <c r="F39" s="15">
        <v>38251321</v>
      </c>
    </row>
    <row r="40" spans="1:6" ht="12.75">
      <c r="A40" t="s">
        <v>215</v>
      </c>
      <c r="B40" t="s">
        <v>211</v>
      </c>
      <c r="C40" t="s">
        <v>209</v>
      </c>
      <c r="D40" t="s">
        <v>203</v>
      </c>
      <c r="E40" t="s">
        <v>218</v>
      </c>
      <c r="F40" s="15">
        <v>29714806</v>
      </c>
    </row>
    <row r="41" ht="12.75">
      <c r="F41" s="15">
        <f>AVERAGE(F38:F40)/1000000</f>
        <v>33.051825666666666</v>
      </c>
    </row>
    <row r="43" spans="1:6" ht="12.75">
      <c r="A43" t="s">
        <v>214</v>
      </c>
      <c r="B43" t="s">
        <v>37</v>
      </c>
      <c r="C43" t="s">
        <v>200</v>
      </c>
      <c r="D43" t="s">
        <v>201</v>
      </c>
      <c r="E43" t="s">
        <v>202</v>
      </c>
      <c r="F43" t="s">
        <v>38</v>
      </c>
    </row>
    <row r="44" spans="1:6" ht="12.75">
      <c r="A44" t="s">
        <v>215</v>
      </c>
      <c r="B44" t="s">
        <v>212</v>
      </c>
      <c r="C44" t="s">
        <v>209</v>
      </c>
      <c r="D44" t="s">
        <v>203</v>
      </c>
      <c r="E44" t="s">
        <v>216</v>
      </c>
      <c r="F44" s="15">
        <v>8814387</v>
      </c>
    </row>
    <row r="45" spans="1:6" ht="12.75">
      <c r="A45" t="s">
        <v>215</v>
      </c>
      <c r="B45" t="s">
        <v>212</v>
      </c>
      <c r="C45" t="s">
        <v>209</v>
      </c>
      <c r="D45" t="s">
        <v>203</v>
      </c>
      <c r="E45" t="s">
        <v>217</v>
      </c>
      <c r="F45" s="15">
        <v>22981121</v>
      </c>
    </row>
    <row r="46" spans="1:6" ht="12.75">
      <c r="A46" t="s">
        <v>215</v>
      </c>
      <c r="B46" t="s">
        <v>212</v>
      </c>
      <c r="C46" t="s">
        <v>209</v>
      </c>
      <c r="D46" t="s">
        <v>203</v>
      </c>
      <c r="E46" t="s">
        <v>218</v>
      </c>
      <c r="F46" s="15">
        <v>38710840</v>
      </c>
    </row>
    <row r="47" ht="12.75">
      <c r="F47" s="15">
        <f>AVERAGE(F44:F46)/1000000</f>
        <v>23.502116</v>
      </c>
    </row>
    <row r="49" spans="1:6" ht="12.75">
      <c r="A49" t="s">
        <v>214</v>
      </c>
      <c r="B49" t="s">
        <v>37</v>
      </c>
      <c r="C49" t="s">
        <v>200</v>
      </c>
      <c r="D49" t="s">
        <v>201</v>
      </c>
      <c r="E49" t="s">
        <v>202</v>
      </c>
      <c r="F49" t="s">
        <v>38</v>
      </c>
    </row>
    <row r="50" spans="1:6" ht="12.75">
      <c r="A50" t="s">
        <v>215</v>
      </c>
      <c r="B50" t="s">
        <v>164</v>
      </c>
      <c r="C50" t="s">
        <v>209</v>
      </c>
      <c r="D50" t="s">
        <v>203</v>
      </c>
      <c r="E50" t="s">
        <v>216</v>
      </c>
      <c r="F50" s="15">
        <v>180133069</v>
      </c>
    </row>
    <row r="51" spans="1:6" ht="12.75">
      <c r="A51" t="s">
        <v>215</v>
      </c>
      <c r="B51" t="s">
        <v>164</v>
      </c>
      <c r="C51" t="s">
        <v>209</v>
      </c>
      <c r="D51" t="s">
        <v>203</v>
      </c>
      <c r="E51" t="s">
        <v>217</v>
      </c>
      <c r="F51" s="15">
        <v>204187787</v>
      </c>
    </row>
    <row r="52" spans="1:6" ht="12.75">
      <c r="A52" t="s">
        <v>215</v>
      </c>
      <c r="B52" t="s">
        <v>164</v>
      </c>
      <c r="C52" t="s">
        <v>209</v>
      </c>
      <c r="D52" t="s">
        <v>203</v>
      </c>
      <c r="E52" t="s">
        <v>218</v>
      </c>
      <c r="F52" s="15">
        <v>200634371</v>
      </c>
    </row>
    <row r="53" ht="12.75">
      <c r="F53" s="15">
        <f>AVERAGE(F50:F52)/1000000</f>
        <v>194.98507566666666</v>
      </c>
    </row>
    <row r="55" spans="1:6" ht="12.75">
      <c r="A55" t="s">
        <v>214</v>
      </c>
      <c r="B55" t="s">
        <v>37</v>
      </c>
      <c r="C55" t="s">
        <v>200</v>
      </c>
      <c r="D55" t="s">
        <v>201</v>
      </c>
      <c r="E55" t="s">
        <v>202</v>
      </c>
      <c r="F55" t="s">
        <v>38</v>
      </c>
    </row>
    <row r="56" spans="1:6" ht="12.75">
      <c r="A56" t="s">
        <v>215</v>
      </c>
      <c r="B56" t="s">
        <v>168</v>
      </c>
      <c r="C56" t="s">
        <v>209</v>
      </c>
      <c r="D56" t="s">
        <v>203</v>
      </c>
      <c r="E56" t="s">
        <v>216</v>
      </c>
      <c r="F56" s="15">
        <v>269861795</v>
      </c>
    </row>
    <row r="57" spans="1:6" ht="12.75">
      <c r="A57" t="s">
        <v>215</v>
      </c>
      <c r="B57" t="s">
        <v>168</v>
      </c>
      <c r="C57" t="s">
        <v>209</v>
      </c>
      <c r="D57" t="s">
        <v>203</v>
      </c>
      <c r="E57" t="s">
        <v>217</v>
      </c>
      <c r="F57" s="15">
        <v>319125449</v>
      </c>
    </row>
    <row r="58" spans="1:6" ht="12.75">
      <c r="A58" t="s">
        <v>215</v>
      </c>
      <c r="B58" t="s">
        <v>168</v>
      </c>
      <c r="C58" t="s">
        <v>209</v>
      </c>
      <c r="D58" t="s">
        <v>203</v>
      </c>
      <c r="E58" t="s">
        <v>218</v>
      </c>
      <c r="F58" s="15">
        <v>410434717</v>
      </c>
    </row>
    <row r="59" ht="12.75">
      <c r="F59" s="15">
        <f>AVERAGE(F56:F58)/1000000</f>
        <v>333.1406536666667</v>
      </c>
    </row>
    <row r="61" spans="1:6" ht="12.75">
      <c r="A61" t="s">
        <v>214</v>
      </c>
      <c r="B61" t="s">
        <v>37</v>
      </c>
      <c r="C61" t="s">
        <v>200</v>
      </c>
      <c r="D61" t="s">
        <v>201</v>
      </c>
      <c r="E61" t="s">
        <v>202</v>
      </c>
      <c r="F61" t="s">
        <v>38</v>
      </c>
    </row>
    <row r="62" spans="1:6" ht="12.75">
      <c r="A62" t="s">
        <v>215</v>
      </c>
      <c r="B62" t="s">
        <v>189</v>
      </c>
      <c r="C62" t="s">
        <v>209</v>
      </c>
      <c r="D62" t="s">
        <v>203</v>
      </c>
      <c r="E62" t="s">
        <v>216</v>
      </c>
      <c r="F62" s="15">
        <v>41028068</v>
      </c>
    </row>
    <row r="63" spans="1:6" ht="12.75">
      <c r="A63" t="s">
        <v>215</v>
      </c>
      <c r="B63" t="s">
        <v>189</v>
      </c>
      <c r="C63" t="s">
        <v>209</v>
      </c>
      <c r="D63" t="s">
        <v>203</v>
      </c>
      <c r="E63" t="s">
        <v>217</v>
      </c>
      <c r="F63" s="15">
        <v>52732217</v>
      </c>
    </row>
    <row r="64" spans="1:6" ht="12.75">
      <c r="A64" t="s">
        <v>215</v>
      </c>
      <c r="B64" t="s">
        <v>189</v>
      </c>
      <c r="C64" t="s">
        <v>209</v>
      </c>
      <c r="D64" t="s">
        <v>203</v>
      </c>
      <c r="E64" t="s">
        <v>218</v>
      </c>
      <c r="F64" s="15">
        <v>56441538</v>
      </c>
    </row>
    <row r="65" ht="12.75">
      <c r="F65" s="15">
        <f>AVERAGE(F62:F64)/1000000</f>
        <v>50.06727433333334</v>
      </c>
    </row>
    <row r="67" spans="1:6" ht="12.75">
      <c r="A67" t="s">
        <v>214</v>
      </c>
      <c r="B67" t="s">
        <v>37</v>
      </c>
      <c r="C67" t="s">
        <v>200</v>
      </c>
      <c r="D67" t="s">
        <v>201</v>
      </c>
      <c r="E67" t="s">
        <v>202</v>
      </c>
      <c r="F67" t="s">
        <v>38</v>
      </c>
    </row>
    <row r="68" spans="1:6" ht="12.75">
      <c r="A68" t="s">
        <v>215</v>
      </c>
      <c r="B68" t="s">
        <v>191</v>
      </c>
      <c r="C68" t="s">
        <v>209</v>
      </c>
      <c r="D68" t="s">
        <v>203</v>
      </c>
      <c r="E68" t="s">
        <v>216</v>
      </c>
      <c r="F68" s="15">
        <v>75710424</v>
      </c>
    </row>
    <row r="69" spans="1:6" ht="12.75">
      <c r="A69" t="s">
        <v>215</v>
      </c>
      <c r="B69" t="s">
        <v>191</v>
      </c>
      <c r="C69" t="s">
        <v>209</v>
      </c>
      <c r="D69" t="s">
        <v>203</v>
      </c>
      <c r="E69" t="s">
        <v>217</v>
      </c>
      <c r="F69" s="15">
        <v>83201794</v>
      </c>
    </row>
    <row r="70" spans="1:6" ht="12.75">
      <c r="A70" t="s">
        <v>215</v>
      </c>
      <c r="B70" t="s">
        <v>191</v>
      </c>
      <c r="C70" t="s">
        <v>209</v>
      </c>
      <c r="D70" t="s">
        <v>203</v>
      </c>
      <c r="E70" t="s">
        <v>218</v>
      </c>
      <c r="F70" s="15">
        <v>95361277</v>
      </c>
    </row>
    <row r="71" ht="12.75">
      <c r="F71" s="15">
        <f>AVERAGE(F68:F70)/1000000</f>
        <v>84.75783166666668</v>
      </c>
    </row>
    <row r="73" spans="1:6" ht="12.75">
      <c r="A73" t="s">
        <v>214</v>
      </c>
      <c r="B73" t="s">
        <v>37</v>
      </c>
      <c r="C73" t="s">
        <v>200</v>
      </c>
      <c r="D73" t="s">
        <v>201</v>
      </c>
      <c r="E73" t="s">
        <v>202</v>
      </c>
      <c r="F73" t="s">
        <v>38</v>
      </c>
    </row>
    <row r="74" spans="1:6" ht="12.75">
      <c r="A74" t="s">
        <v>215</v>
      </c>
      <c r="B74" t="s">
        <v>225</v>
      </c>
      <c r="C74" t="s">
        <v>221</v>
      </c>
      <c r="D74" t="s">
        <v>203</v>
      </c>
      <c r="E74" t="s">
        <v>216</v>
      </c>
      <c r="F74" s="15">
        <v>3246101</v>
      </c>
    </row>
    <row r="75" spans="1:6" ht="12.75">
      <c r="A75" t="s">
        <v>215</v>
      </c>
      <c r="B75" t="s">
        <v>225</v>
      </c>
      <c r="C75" t="s">
        <v>221</v>
      </c>
      <c r="D75" t="s">
        <v>203</v>
      </c>
      <c r="E75" t="s">
        <v>217</v>
      </c>
      <c r="F75" s="15">
        <v>2435348</v>
      </c>
    </row>
    <row r="76" spans="1:6" ht="12.75">
      <c r="A76" t="s">
        <v>215</v>
      </c>
      <c r="B76" t="s">
        <v>225</v>
      </c>
      <c r="C76" t="s">
        <v>221</v>
      </c>
      <c r="D76" t="s">
        <v>203</v>
      </c>
      <c r="E76" t="s">
        <v>218</v>
      </c>
      <c r="F76" s="15">
        <v>1529530</v>
      </c>
    </row>
    <row r="77" spans="1:6" ht="12.75">
      <c r="A77" t="s">
        <v>215</v>
      </c>
      <c r="B77" t="s">
        <v>230</v>
      </c>
      <c r="C77" t="s">
        <v>221</v>
      </c>
      <c r="D77" t="s">
        <v>203</v>
      </c>
      <c r="E77" t="s">
        <v>216</v>
      </c>
      <c r="F77" s="15">
        <v>40673234</v>
      </c>
    </row>
    <row r="78" spans="1:6" ht="12.75">
      <c r="A78" t="s">
        <v>215</v>
      </c>
      <c r="B78" t="s">
        <v>230</v>
      </c>
      <c r="C78" t="s">
        <v>221</v>
      </c>
      <c r="D78" t="s">
        <v>203</v>
      </c>
      <c r="E78" t="s">
        <v>217</v>
      </c>
      <c r="F78" s="15">
        <v>56954668</v>
      </c>
    </row>
    <row r="79" spans="1:6" ht="12.75">
      <c r="A79" t="s">
        <v>215</v>
      </c>
      <c r="B79" t="s">
        <v>230</v>
      </c>
      <c r="C79" t="s">
        <v>221</v>
      </c>
      <c r="D79" t="s">
        <v>203</v>
      </c>
      <c r="E79" t="s">
        <v>218</v>
      </c>
      <c r="F79" s="15">
        <v>65448503</v>
      </c>
    </row>
    <row r="80" spans="1:6" ht="12.75">
      <c r="A80" t="s">
        <v>215</v>
      </c>
      <c r="B80" t="s">
        <v>231</v>
      </c>
      <c r="C80" t="s">
        <v>221</v>
      </c>
      <c r="D80" t="s">
        <v>203</v>
      </c>
      <c r="E80" t="s">
        <v>216</v>
      </c>
      <c r="F80" s="15">
        <v>4062476</v>
      </c>
    </row>
    <row r="81" spans="1:6" ht="12.75">
      <c r="A81" t="s">
        <v>215</v>
      </c>
      <c r="B81" t="s">
        <v>231</v>
      </c>
      <c r="C81" t="s">
        <v>221</v>
      </c>
      <c r="D81" t="s">
        <v>203</v>
      </c>
      <c r="E81" t="s">
        <v>217</v>
      </c>
      <c r="F81" s="15">
        <v>2724691</v>
      </c>
    </row>
    <row r="82" spans="1:6" ht="12.75">
      <c r="A82" t="s">
        <v>215</v>
      </c>
      <c r="B82" t="s">
        <v>231</v>
      </c>
      <c r="C82" t="s">
        <v>221</v>
      </c>
      <c r="D82" t="s">
        <v>203</v>
      </c>
      <c r="E82" t="s">
        <v>218</v>
      </c>
      <c r="F82" s="15">
        <v>3458093</v>
      </c>
    </row>
    <row r="83" spans="1:6" ht="12.75">
      <c r="A83" t="s">
        <v>215</v>
      </c>
      <c r="B83" t="s">
        <v>232</v>
      </c>
      <c r="C83" t="s">
        <v>221</v>
      </c>
      <c r="D83" t="s">
        <v>203</v>
      </c>
      <c r="E83" t="s">
        <v>216</v>
      </c>
      <c r="F83" s="15">
        <v>4296420</v>
      </c>
    </row>
    <row r="84" spans="1:6" ht="12.75">
      <c r="A84" t="s">
        <v>215</v>
      </c>
      <c r="B84" t="s">
        <v>232</v>
      </c>
      <c r="C84" t="s">
        <v>221</v>
      </c>
      <c r="D84" t="s">
        <v>203</v>
      </c>
      <c r="E84" t="s">
        <v>217</v>
      </c>
      <c r="F84" s="15">
        <v>5672999</v>
      </c>
    </row>
    <row r="85" spans="1:6" ht="12.75">
      <c r="A85" t="s">
        <v>215</v>
      </c>
      <c r="B85" t="s">
        <v>232</v>
      </c>
      <c r="C85" t="s">
        <v>221</v>
      </c>
      <c r="D85" t="s">
        <v>203</v>
      </c>
      <c r="E85" t="s">
        <v>218</v>
      </c>
      <c r="F85" s="15">
        <v>4049840</v>
      </c>
    </row>
    <row r="86" ht="12.75">
      <c r="F86">
        <f>SUM(F74:F85)/3000000</f>
        <v>64.85063433333333</v>
      </c>
    </row>
    <row r="88" spans="1:6" ht="12.75">
      <c r="A88" t="s">
        <v>214</v>
      </c>
      <c r="B88" t="s">
        <v>37</v>
      </c>
      <c r="C88" t="s">
        <v>200</v>
      </c>
      <c r="D88" t="s">
        <v>201</v>
      </c>
      <c r="E88" t="s">
        <v>202</v>
      </c>
      <c r="F88" t="s">
        <v>38</v>
      </c>
    </row>
    <row r="89" spans="1:6" ht="12.75">
      <c r="A89" t="s">
        <v>215</v>
      </c>
      <c r="B89" t="s">
        <v>220</v>
      </c>
      <c r="C89" t="s">
        <v>221</v>
      </c>
      <c r="D89" t="s">
        <v>203</v>
      </c>
      <c r="E89" t="s">
        <v>216</v>
      </c>
      <c r="F89" s="15">
        <v>2965610</v>
      </c>
    </row>
    <row r="90" spans="1:6" ht="12.75">
      <c r="A90" t="s">
        <v>215</v>
      </c>
      <c r="B90" t="s">
        <v>220</v>
      </c>
      <c r="C90" t="s">
        <v>221</v>
      </c>
      <c r="D90" t="s">
        <v>203</v>
      </c>
      <c r="E90" t="s">
        <v>217</v>
      </c>
      <c r="F90" s="15">
        <v>5873175</v>
      </c>
    </row>
    <row r="91" spans="1:6" ht="12.75">
      <c r="A91" t="s">
        <v>215</v>
      </c>
      <c r="B91" t="s">
        <v>220</v>
      </c>
      <c r="C91" t="s">
        <v>221</v>
      </c>
      <c r="D91" t="s">
        <v>203</v>
      </c>
      <c r="E91" t="s">
        <v>218</v>
      </c>
      <c r="F91" s="15">
        <v>11634308</v>
      </c>
    </row>
    <row r="92" spans="1:6" ht="12.75">
      <c r="A92" t="s">
        <v>215</v>
      </c>
      <c r="B92" t="s">
        <v>222</v>
      </c>
      <c r="C92" t="s">
        <v>221</v>
      </c>
      <c r="D92" t="s">
        <v>203</v>
      </c>
      <c r="E92" t="s">
        <v>216</v>
      </c>
      <c r="F92" s="15">
        <v>1007972</v>
      </c>
    </row>
    <row r="93" spans="1:6" ht="12.75">
      <c r="A93" t="s">
        <v>215</v>
      </c>
      <c r="B93" t="s">
        <v>222</v>
      </c>
      <c r="C93" t="s">
        <v>221</v>
      </c>
      <c r="D93" t="s">
        <v>203</v>
      </c>
      <c r="E93" t="s">
        <v>217</v>
      </c>
      <c r="F93" s="15">
        <v>1187971</v>
      </c>
    </row>
    <row r="94" spans="1:6" ht="12.75">
      <c r="A94" t="s">
        <v>215</v>
      </c>
      <c r="B94" t="s">
        <v>222</v>
      </c>
      <c r="C94" t="s">
        <v>221</v>
      </c>
      <c r="D94" t="s">
        <v>203</v>
      </c>
      <c r="E94" t="s">
        <v>218</v>
      </c>
      <c r="F94" s="15">
        <v>950837</v>
      </c>
    </row>
    <row r="95" spans="1:6" ht="12.75">
      <c r="A95" t="s">
        <v>215</v>
      </c>
      <c r="B95" t="s">
        <v>223</v>
      </c>
      <c r="C95" t="s">
        <v>221</v>
      </c>
      <c r="D95" t="s">
        <v>203</v>
      </c>
      <c r="E95" t="s">
        <v>216</v>
      </c>
      <c r="F95" s="15">
        <v>126086</v>
      </c>
    </row>
    <row r="96" spans="1:6" ht="12.75">
      <c r="A96" t="s">
        <v>215</v>
      </c>
      <c r="B96" t="s">
        <v>223</v>
      </c>
      <c r="C96" t="s">
        <v>221</v>
      </c>
      <c r="D96" t="s">
        <v>203</v>
      </c>
      <c r="E96" t="s">
        <v>217</v>
      </c>
      <c r="F96" s="15">
        <v>88966</v>
      </c>
    </row>
    <row r="97" spans="1:6" ht="12.75">
      <c r="A97" t="s">
        <v>215</v>
      </c>
      <c r="B97" t="s">
        <v>223</v>
      </c>
      <c r="C97" t="s">
        <v>221</v>
      </c>
      <c r="D97" t="s">
        <v>203</v>
      </c>
      <c r="E97" t="s">
        <v>218</v>
      </c>
      <c r="F97" s="15">
        <v>158329</v>
      </c>
    </row>
    <row r="98" spans="1:6" ht="12.75">
      <c r="A98" t="s">
        <v>215</v>
      </c>
      <c r="B98" t="s">
        <v>224</v>
      </c>
      <c r="C98" t="s">
        <v>221</v>
      </c>
      <c r="D98" t="s">
        <v>203</v>
      </c>
      <c r="E98" t="s">
        <v>216</v>
      </c>
      <c r="F98" s="15">
        <v>4860644</v>
      </c>
    </row>
    <row r="99" spans="1:6" ht="12.75">
      <c r="A99" t="s">
        <v>215</v>
      </c>
      <c r="B99" t="s">
        <v>224</v>
      </c>
      <c r="C99" t="s">
        <v>221</v>
      </c>
      <c r="D99" t="s">
        <v>203</v>
      </c>
      <c r="E99" t="s">
        <v>217</v>
      </c>
      <c r="F99" s="15">
        <v>6918771</v>
      </c>
    </row>
    <row r="100" spans="1:6" ht="12.75">
      <c r="A100" t="s">
        <v>215</v>
      </c>
      <c r="B100" t="s">
        <v>224</v>
      </c>
      <c r="C100" t="s">
        <v>221</v>
      </c>
      <c r="D100" t="s">
        <v>203</v>
      </c>
      <c r="E100" t="s">
        <v>218</v>
      </c>
      <c r="F100" s="15">
        <v>9521492</v>
      </c>
    </row>
    <row r="101" ht="12.75">
      <c r="F101">
        <f>SUM(F89:F100)/3000000</f>
        <v>15.098053666666667</v>
      </c>
    </row>
    <row r="103" spans="1:6" ht="12.75">
      <c r="A103" t="s">
        <v>214</v>
      </c>
      <c r="B103" t="s">
        <v>37</v>
      </c>
      <c r="C103" t="s">
        <v>200</v>
      </c>
      <c r="D103" t="s">
        <v>201</v>
      </c>
      <c r="E103" t="s">
        <v>202</v>
      </c>
      <c r="F103" t="s">
        <v>38</v>
      </c>
    </row>
    <row r="104" spans="1:6" ht="12.75">
      <c r="A104" t="s">
        <v>215</v>
      </c>
      <c r="B104" t="s">
        <v>220</v>
      </c>
      <c r="C104" t="s">
        <v>238</v>
      </c>
      <c r="D104" t="s">
        <v>239</v>
      </c>
      <c r="E104" t="s">
        <v>216</v>
      </c>
      <c r="F104" s="15">
        <v>1410019</v>
      </c>
    </row>
    <row r="105" spans="1:6" ht="12.75">
      <c r="A105" t="s">
        <v>215</v>
      </c>
      <c r="B105" t="s">
        <v>220</v>
      </c>
      <c r="C105" t="s">
        <v>238</v>
      </c>
      <c r="D105" t="s">
        <v>239</v>
      </c>
      <c r="E105" t="s">
        <v>217</v>
      </c>
      <c r="F105" s="15">
        <v>1844820</v>
      </c>
    </row>
    <row r="106" spans="1:6" ht="12.75">
      <c r="A106" t="s">
        <v>215</v>
      </c>
      <c r="B106" t="s">
        <v>220</v>
      </c>
      <c r="C106" t="s">
        <v>238</v>
      </c>
      <c r="D106" t="s">
        <v>239</v>
      </c>
      <c r="E106" t="s">
        <v>218</v>
      </c>
      <c r="F106" s="15">
        <v>3729390</v>
      </c>
    </row>
    <row r="107" spans="1:6" ht="12.75">
      <c r="A107" t="s">
        <v>215</v>
      </c>
      <c r="B107" t="s">
        <v>222</v>
      </c>
      <c r="C107" t="s">
        <v>238</v>
      </c>
      <c r="D107" t="s">
        <v>239</v>
      </c>
      <c r="E107" t="s">
        <v>216</v>
      </c>
      <c r="F107" s="15">
        <v>257588</v>
      </c>
    </row>
    <row r="108" spans="1:6" ht="12.75">
      <c r="A108" t="s">
        <v>215</v>
      </c>
      <c r="B108" t="s">
        <v>222</v>
      </c>
      <c r="C108" t="s">
        <v>238</v>
      </c>
      <c r="D108" t="s">
        <v>239</v>
      </c>
      <c r="E108" t="s">
        <v>217</v>
      </c>
      <c r="F108" s="15">
        <v>347186</v>
      </c>
    </row>
    <row r="109" spans="1:6" ht="12.75">
      <c r="A109" t="s">
        <v>215</v>
      </c>
      <c r="B109" t="s">
        <v>222</v>
      </c>
      <c r="C109" t="s">
        <v>238</v>
      </c>
      <c r="D109" t="s">
        <v>239</v>
      </c>
      <c r="E109" t="s">
        <v>218</v>
      </c>
      <c r="F109" s="15">
        <v>328358</v>
      </c>
    </row>
    <row r="110" spans="1:6" ht="12.75">
      <c r="A110" t="s">
        <v>215</v>
      </c>
      <c r="B110" t="s">
        <v>223</v>
      </c>
      <c r="C110" t="s">
        <v>238</v>
      </c>
      <c r="D110" t="s">
        <v>239</v>
      </c>
      <c r="E110" t="s">
        <v>216</v>
      </c>
      <c r="F110" s="15">
        <v>335894</v>
      </c>
    </row>
    <row r="111" spans="1:6" ht="12.75">
      <c r="A111" t="s">
        <v>215</v>
      </c>
      <c r="B111" t="s">
        <v>223</v>
      </c>
      <c r="C111" t="s">
        <v>238</v>
      </c>
      <c r="D111" t="s">
        <v>239</v>
      </c>
      <c r="E111" t="s">
        <v>217</v>
      </c>
      <c r="F111" s="15">
        <v>221266</v>
      </c>
    </row>
    <row r="112" spans="1:6" ht="12.75">
      <c r="A112" t="s">
        <v>215</v>
      </c>
      <c r="B112" t="s">
        <v>223</v>
      </c>
      <c r="C112" t="s">
        <v>238</v>
      </c>
      <c r="D112" t="s">
        <v>239</v>
      </c>
      <c r="E112" t="s">
        <v>218</v>
      </c>
      <c r="F112" s="15">
        <v>231975</v>
      </c>
    </row>
    <row r="113" spans="1:6" ht="12.75">
      <c r="A113" t="s">
        <v>215</v>
      </c>
      <c r="B113" t="s">
        <v>224</v>
      </c>
      <c r="C113" t="s">
        <v>238</v>
      </c>
      <c r="D113" t="s">
        <v>239</v>
      </c>
      <c r="E113" t="s">
        <v>216</v>
      </c>
      <c r="F113" s="15">
        <v>3651045</v>
      </c>
    </row>
    <row r="114" spans="1:6" ht="12.75">
      <c r="A114" t="s">
        <v>215</v>
      </c>
      <c r="B114" t="s">
        <v>224</v>
      </c>
      <c r="C114" t="s">
        <v>238</v>
      </c>
      <c r="D114" t="s">
        <v>239</v>
      </c>
      <c r="E114" t="s">
        <v>217</v>
      </c>
      <c r="F114" s="15">
        <v>5080867</v>
      </c>
    </row>
    <row r="115" spans="1:6" ht="12.75">
      <c r="A115" t="s">
        <v>215</v>
      </c>
      <c r="B115" t="s">
        <v>224</v>
      </c>
      <c r="C115" t="s">
        <v>238</v>
      </c>
      <c r="D115" t="s">
        <v>239</v>
      </c>
      <c r="E115" t="s">
        <v>218</v>
      </c>
      <c r="F115" s="15">
        <v>5766647</v>
      </c>
    </row>
    <row r="116" ht="12.75">
      <c r="F116">
        <f>SUM(F104:F115)/3000000</f>
        <v>7.7350183333333336</v>
      </c>
    </row>
    <row r="118" spans="1:6" ht="12.75">
      <c r="A118" t="s">
        <v>214</v>
      </c>
      <c r="B118" t="s">
        <v>37</v>
      </c>
      <c r="C118" t="s">
        <v>200</v>
      </c>
      <c r="D118" t="s">
        <v>201</v>
      </c>
      <c r="E118" t="s">
        <v>202</v>
      </c>
      <c r="F118" t="s">
        <v>38</v>
      </c>
    </row>
    <row r="119" spans="1:6" ht="12.75">
      <c r="A119" t="s">
        <v>215</v>
      </c>
      <c r="B119" t="s">
        <v>246</v>
      </c>
      <c r="C119" t="s">
        <v>221</v>
      </c>
      <c r="D119" t="s">
        <v>203</v>
      </c>
      <c r="E119" t="s">
        <v>216</v>
      </c>
      <c r="F119" s="15">
        <v>3842733</v>
      </c>
    </row>
    <row r="120" spans="1:6" ht="12.75">
      <c r="A120" t="s">
        <v>215</v>
      </c>
      <c r="B120" t="s">
        <v>246</v>
      </c>
      <c r="C120" t="s">
        <v>221</v>
      </c>
      <c r="D120" t="s">
        <v>203</v>
      </c>
      <c r="E120" t="s">
        <v>217</v>
      </c>
      <c r="F120" s="15">
        <v>10938517</v>
      </c>
    </row>
    <row r="121" spans="1:6" ht="12.75">
      <c r="A121" t="s">
        <v>215</v>
      </c>
      <c r="B121" t="s">
        <v>246</v>
      </c>
      <c r="C121" t="s">
        <v>221</v>
      </c>
      <c r="D121" t="s">
        <v>203</v>
      </c>
      <c r="E121" t="s">
        <v>218</v>
      </c>
      <c r="F121" s="15">
        <v>37483323</v>
      </c>
    </row>
    <row r="122" ht="12.75">
      <c r="F122">
        <f>AVERAGE(F119:F121)/1000000</f>
        <v>17.42152433333333</v>
      </c>
    </row>
    <row r="124" spans="2:6" ht="12.75">
      <c r="B124" t="s">
        <v>37</v>
      </c>
      <c r="C124" t="s">
        <v>200</v>
      </c>
      <c r="D124" t="s">
        <v>201</v>
      </c>
      <c r="E124" t="s">
        <v>202</v>
      </c>
      <c r="F124" t="s">
        <v>38</v>
      </c>
    </row>
    <row r="125" spans="2:6" ht="12.75">
      <c r="B125" t="s">
        <v>246</v>
      </c>
      <c r="C125" t="s">
        <v>238</v>
      </c>
      <c r="D125" t="s">
        <v>239</v>
      </c>
      <c r="E125" t="s">
        <v>216</v>
      </c>
      <c r="F125" s="15">
        <v>1705570</v>
      </c>
    </row>
    <row r="126" spans="2:6" ht="12.75">
      <c r="B126" t="s">
        <v>246</v>
      </c>
      <c r="C126" t="s">
        <v>238</v>
      </c>
      <c r="D126" t="s">
        <v>239</v>
      </c>
      <c r="E126" t="s">
        <v>217</v>
      </c>
      <c r="F126" s="15">
        <v>4782938</v>
      </c>
    </row>
    <row r="127" spans="2:6" ht="12.75">
      <c r="B127" t="s">
        <v>246</v>
      </c>
      <c r="C127" t="s">
        <v>238</v>
      </c>
      <c r="D127" t="s">
        <v>239</v>
      </c>
      <c r="E127" t="s">
        <v>218</v>
      </c>
      <c r="F127" s="15">
        <v>18451985</v>
      </c>
    </row>
    <row r="128" ht="12.75">
      <c r="F128">
        <f>AVERAGE(F125:F127)/1000000</f>
        <v>8.313497666666667</v>
      </c>
    </row>
    <row r="130" spans="1:6" ht="12.75">
      <c r="A130" t="s">
        <v>214</v>
      </c>
      <c r="B130" t="s">
        <v>37</v>
      </c>
      <c r="C130" t="s">
        <v>200</v>
      </c>
      <c r="D130" t="s">
        <v>201</v>
      </c>
      <c r="E130" t="s">
        <v>202</v>
      </c>
      <c r="F130" t="s">
        <v>38</v>
      </c>
    </row>
    <row r="131" spans="1:6" ht="12.75">
      <c r="A131" t="s">
        <v>215</v>
      </c>
      <c r="B131" t="s">
        <v>255</v>
      </c>
      <c r="C131" t="s">
        <v>221</v>
      </c>
      <c r="D131" t="s">
        <v>203</v>
      </c>
      <c r="E131" t="s">
        <v>216</v>
      </c>
      <c r="F131" s="15">
        <v>7553342</v>
      </c>
    </row>
    <row r="132" spans="1:6" ht="12.75">
      <c r="A132" t="s">
        <v>215</v>
      </c>
      <c r="B132" t="s">
        <v>255</v>
      </c>
      <c r="C132" t="s">
        <v>221</v>
      </c>
      <c r="D132" t="s">
        <v>203</v>
      </c>
      <c r="E132" t="s">
        <v>217</v>
      </c>
      <c r="F132" s="15">
        <v>12974970</v>
      </c>
    </row>
    <row r="133" spans="1:6" ht="12.75">
      <c r="A133" t="s">
        <v>215</v>
      </c>
      <c r="B133" t="s">
        <v>255</v>
      </c>
      <c r="C133" t="s">
        <v>221</v>
      </c>
      <c r="D133" t="s">
        <v>203</v>
      </c>
      <c r="E133" t="s">
        <v>218</v>
      </c>
      <c r="F133" s="15">
        <v>24486739</v>
      </c>
    </row>
    <row r="134" spans="1:6" ht="12.75">
      <c r="A134" t="s">
        <v>215</v>
      </c>
      <c r="B134" t="s">
        <v>252</v>
      </c>
      <c r="C134" t="s">
        <v>221</v>
      </c>
      <c r="D134" t="s">
        <v>203</v>
      </c>
      <c r="E134" t="s">
        <v>218</v>
      </c>
      <c r="F134" s="15">
        <v>65192354</v>
      </c>
    </row>
    <row r="135" spans="1:6" ht="12.75">
      <c r="A135" t="s">
        <v>215</v>
      </c>
      <c r="B135" t="s">
        <v>256</v>
      </c>
      <c r="C135" t="s">
        <v>221</v>
      </c>
      <c r="D135" t="s">
        <v>203</v>
      </c>
      <c r="E135" t="s">
        <v>216</v>
      </c>
      <c r="F135" s="15">
        <v>123555470</v>
      </c>
    </row>
    <row r="136" spans="1:6" ht="12.75">
      <c r="A136" t="s">
        <v>215</v>
      </c>
      <c r="B136" t="s">
        <v>256</v>
      </c>
      <c r="C136" t="s">
        <v>221</v>
      </c>
      <c r="D136" t="s">
        <v>203</v>
      </c>
      <c r="E136" t="s">
        <v>217</v>
      </c>
      <c r="F136" s="15">
        <v>136467335</v>
      </c>
    </row>
    <row r="137" spans="1:6" ht="12.75">
      <c r="A137" t="s">
        <v>215</v>
      </c>
      <c r="B137" t="s">
        <v>257</v>
      </c>
      <c r="C137" t="s">
        <v>221</v>
      </c>
      <c r="D137" t="s">
        <v>203</v>
      </c>
      <c r="E137" t="s">
        <v>218</v>
      </c>
      <c r="F137" s="15">
        <v>68391055</v>
      </c>
    </row>
    <row r="138" ht="12.75">
      <c r="F138">
        <f>SUM(F131:F137)/3000000</f>
        <v>146.20708833333333</v>
      </c>
    </row>
    <row r="140" spans="2:6" ht="12.75">
      <c r="B140" t="s">
        <v>37</v>
      </c>
      <c r="C140" t="s">
        <v>200</v>
      </c>
      <c r="D140" t="s">
        <v>201</v>
      </c>
      <c r="E140" t="s">
        <v>202</v>
      </c>
      <c r="F140" t="s">
        <v>38</v>
      </c>
    </row>
    <row r="141" spans="2:6" ht="12.75">
      <c r="B141" t="s">
        <v>255</v>
      </c>
      <c r="C141" t="s">
        <v>238</v>
      </c>
      <c r="D141" t="s">
        <v>239</v>
      </c>
      <c r="E141" t="s">
        <v>216</v>
      </c>
      <c r="F141" s="15">
        <v>3559390</v>
      </c>
    </row>
    <row r="142" spans="2:6" ht="12.75">
      <c r="B142" t="s">
        <v>255</v>
      </c>
      <c r="C142" t="s">
        <v>238</v>
      </c>
      <c r="D142" t="s">
        <v>239</v>
      </c>
      <c r="E142" t="s">
        <v>217</v>
      </c>
      <c r="F142" s="15">
        <v>6274175</v>
      </c>
    </row>
    <row r="143" spans="2:6" ht="12.75">
      <c r="B143" t="s">
        <v>255</v>
      </c>
      <c r="C143" t="s">
        <v>238</v>
      </c>
      <c r="D143" t="s">
        <v>239</v>
      </c>
      <c r="E143" t="s">
        <v>218</v>
      </c>
      <c r="F143" s="15">
        <v>13889154</v>
      </c>
    </row>
    <row r="144" spans="2:6" ht="12.75">
      <c r="B144" t="s">
        <v>252</v>
      </c>
      <c r="C144" t="s">
        <v>238</v>
      </c>
      <c r="D144" t="s">
        <v>239</v>
      </c>
      <c r="E144" t="s">
        <v>218</v>
      </c>
      <c r="F144" s="15">
        <v>25915270</v>
      </c>
    </row>
    <row r="145" spans="2:6" ht="12.75">
      <c r="B145" t="s">
        <v>256</v>
      </c>
      <c r="C145" t="s">
        <v>238</v>
      </c>
      <c r="D145" t="s">
        <v>239</v>
      </c>
      <c r="E145" t="s">
        <v>216</v>
      </c>
      <c r="F145" s="15">
        <v>68938792</v>
      </c>
    </row>
    <row r="146" spans="2:6" ht="12.75">
      <c r="B146" t="s">
        <v>256</v>
      </c>
      <c r="C146" t="s">
        <v>238</v>
      </c>
      <c r="D146" t="s">
        <v>239</v>
      </c>
      <c r="E146" t="s">
        <v>217</v>
      </c>
      <c r="F146" s="15">
        <v>71214255</v>
      </c>
    </row>
    <row r="147" spans="2:6" ht="12.75">
      <c r="B147" t="s">
        <v>257</v>
      </c>
      <c r="C147" t="s">
        <v>238</v>
      </c>
      <c r="D147" t="s">
        <v>239</v>
      </c>
      <c r="E147" t="s">
        <v>218</v>
      </c>
      <c r="F147" s="15">
        <v>42530470</v>
      </c>
    </row>
    <row r="148" ht="12.75">
      <c r="F148">
        <f>SUM(F141:F147)/3000000</f>
        <v>77.440502</v>
      </c>
    </row>
    <row r="150" spans="2:6" ht="12.75">
      <c r="B150" t="s">
        <v>37</v>
      </c>
      <c r="C150" t="s">
        <v>200</v>
      </c>
      <c r="D150" t="s">
        <v>201</v>
      </c>
      <c r="E150" t="s">
        <v>202</v>
      </c>
      <c r="F150" t="s">
        <v>38</v>
      </c>
    </row>
    <row r="151" spans="2:6" ht="12.75">
      <c r="B151" t="s">
        <v>258</v>
      </c>
      <c r="C151" t="s">
        <v>221</v>
      </c>
      <c r="D151" t="s">
        <v>203</v>
      </c>
      <c r="E151" t="s">
        <v>216</v>
      </c>
      <c r="F151" s="15">
        <v>3060</v>
      </c>
    </row>
    <row r="152" spans="2:6" ht="12.75">
      <c r="B152" t="s">
        <v>259</v>
      </c>
      <c r="C152" t="s">
        <v>221</v>
      </c>
      <c r="D152" t="s">
        <v>203</v>
      </c>
      <c r="E152" t="s">
        <v>216</v>
      </c>
      <c r="F152" s="15">
        <v>721736</v>
      </c>
    </row>
    <row r="153" spans="2:6" ht="12.75">
      <c r="B153" t="s">
        <v>259</v>
      </c>
      <c r="C153" t="s">
        <v>221</v>
      </c>
      <c r="D153" t="s">
        <v>203</v>
      </c>
      <c r="E153" t="s">
        <v>217</v>
      </c>
      <c r="F153" s="15">
        <v>488058</v>
      </c>
    </row>
    <row r="154" spans="2:6" ht="12.75">
      <c r="B154" t="s">
        <v>259</v>
      </c>
      <c r="C154" t="s">
        <v>221</v>
      </c>
      <c r="D154" t="s">
        <v>203</v>
      </c>
      <c r="E154" t="s">
        <v>218</v>
      </c>
      <c r="F154" s="15">
        <v>564665</v>
      </c>
    </row>
    <row r="155" spans="2:6" ht="12.75">
      <c r="B155" t="s">
        <v>260</v>
      </c>
      <c r="C155" t="s">
        <v>221</v>
      </c>
      <c r="D155" t="s">
        <v>203</v>
      </c>
      <c r="E155" t="s">
        <v>216</v>
      </c>
      <c r="F155" s="15">
        <v>8033400</v>
      </c>
    </row>
    <row r="156" spans="2:6" ht="12.75">
      <c r="B156" t="s">
        <v>260</v>
      </c>
      <c r="C156" t="s">
        <v>221</v>
      </c>
      <c r="D156" t="s">
        <v>203</v>
      </c>
      <c r="E156" t="s">
        <v>217</v>
      </c>
      <c r="F156" s="15">
        <v>14800089</v>
      </c>
    </row>
    <row r="157" spans="2:6" ht="12.75">
      <c r="B157" t="s">
        <v>260</v>
      </c>
      <c r="C157" t="s">
        <v>221</v>
      </c>
      <c r="D157" t="s">
        <v>203</v>
      </c>
      <c r="E157" t="s">
        <v>218</v>
      </c>
      <c r="F157" s="15">
        <v>17796286</v>
      </c>
    </row>
    <row r="158" ht="12.75">
      <c r="F158">
        <f>SUM(F151:F157)/3000000</f>
        <v>14.135764666666667</v>
      </c>
    </row>
    <row r="160" spans="1:6" ht="12.75">
      <c r="A160" t="s">
        <v>214</v>
      </c>
      <c r="B160" t="s">
        <v>37</v>
      </c>
      <c r="C160" t="s">
        <v>200</v>
      </c>
      <c r="D160" t="s">
        <v>201</v>
      </c>
      <c r="E160" t="s">
        <v>202</v>
      </c>
      <c r="F160" t="s">
        <v>38</v>
      </c>
    </row>
    <row r="161" spans="1:6" ht="12.75">
      <c r="A161" t="s">
        <v>215</v>
      </c>
      <c r="B161" t="s">
        <v>258</v>
      </c>
      <c r="C161" t="s">
        <v>238</v>
      </c>
      <c r="D161" t="s">
        <v>239</v>
      </c>
      <c r="E161" t="s">
        <v>216</v>
      </c>
      <c r="F161" s="15">
        <v>9685</v>
      </c>
    </row>
    <row r="162" spans="1:6" ht="12.75">
      <c r="A162" t="s">
        <v>215</v>
      </c>
      <c r="B162" t="s">
        <v>259</v>
      </c>
      <c r="C162" t="s">
        <v>238</v>
      </c>
      <c r="D162" t="s">
        <v>239</v>
      </c>
      <c r="E162" t="s">
        <v>216</v>
      </c>
      <c r="F162" s="15">
        <v>949101</v>
      </c>
    </row>
    <row r="163" spans="1:6" ht="12.75">
      <c r="A163" t="s">
        <v>215</v>
      </c>
      <c r="B163" t="s">
        <v>259</v>
      </c>
      <c r="C163" t="s">
        <v>238</v>
      </c>
      <c r="D163" t="s">
        <v>239</v>
      </c>
      <c r="E163" t="s">
        <v>217</v>
      </c>
      <c r="F163" s="15">
        <v>952387</v>
      </c>
    </row>
    <row r="164" spans="1:6" ht="12.75">
      <c r="A164" t="s">
        <v>215</v>
      </c>
      <c r="B164" t="s">
        <v>259</v>
      </c>
      <c r="C164" t="s">
        <v>238</v>
      </c>
      <c r="D164" t="s">
        <v>239</v>
      </c>
      <c r="E164" t="s">
        <v>218</v>
      </c>
      <c r="F164" s="15">
        <v>961276</v>
      </c>
    </row>
    <row r="165" spans="1:6" ht="12.75">
      <c r="A165" t="s">
        <v>215</v>
      </c>
      <c r="B165" t="s">
        <v>260</v>
      </c>
      <c r="C165" t="s">
        <v>238</v>
      </c>
      <c r="D165" t="s">
        <v>239</v>
      </c>
      <c r="E165" t="s">
        <v>216</v>
      </c>
      <c r="F165" s="15">
        <v>4741466</v>
      </c>
    </row>
    <row r="166" spans="1:6" ht="12.75">
      <c r="A166" t="s">
        <v>215</v>
      </c>
      <c r="B166" t="s">
        <v>260</v>
      </c>
      <c r="C166" t="s">
        <v>238</v>
      </c>
      <c r="D166" t="s">
        <v>239</v>
      </c>
      <c r="E166" t="s">
        <v>217</v>
      </c>
      <c r="F166" s="15">
        <v>13035395</v>
      </c>
    </row>
    <row r="167" spans="1:6" ht="12.75">
      <c r="A167" t="s">
        <v>215</v>
      </c>
      <c r="B167" t="s">
        <v>260</v>
      </c>
      <c r="C167" t="s">
        <v>238</v>
      </c>
      <c r="D167" t="s">
        <v>239</v>
      </c>
      <c r="E167" t="s">
        <v>218</v>
      </c>
      <c r="F167" s="15">
        <v>15716647</v>
      </c>
    </row>
    <row r="168" ht="12.75">
      <c r="F168">
        <f>SUM(F161:F167)/3000000</f>
        <v>12.121985666666667</v>
      </c>
    </row>
    <row r="170" spans="1:6" ht="12.75">
      <c r="A170" t="s">
        <v>214</v>
      </c>
      <c r="B170" t="s">
        <v>37</v>
      </c>
      <c r="C170" t="s">
        <v>200</v>
      </c>
      <c r="D170" t="s">
        <v>201</v>
      </c>
      <c r="E170" t="s">
        <v>202</v>
      </c>
      <c r="F170" t="s">
        <v>38</v>
      </c>
    </row>
    <row r="171" spans="1:6" ht="12.75">
      <c r="A171" t="s">
        <v>215</v>
      </c>
      <c r="B171" t="s">
        <v>289</v>
      </c>
      <c r="C171" t="s">
        <v>221</v>
      </c>
      <c r="D171" t="s">
        <v>203</v>
      </c>
      <c r="E171" t="s">
        <v>216</v>
      </c>
      <c r="F171" s="15">
        <v>3339979</v>
      </c>
    </row>
    <row r="172" spans="1:6" ht="12.75">
      <c r="A172" t="s">
        <v>215</v>
      </c>
      <c r="B172" t="s">
        <v>289</v>
      </c>
      <c r="C172" t="s">
        <v>221</v>
      </c>
      <c r="D172" t="s">
        <v>203</v>
      </c>
      <c r="E172" t="s">
        <v>217</v>
      </c>
      <c r="F172" s="15">
        <v>3100117</v>
      </c>
    </row>
    <row r="173" spans="1:6" ht="12.75">
      <c r="A173" t="s">
        <v>215</v>
      </c>
      <c r="B173" t="s">
        <v>289</v>
      </c>
      <c r="C173" t="s">
        <v>221</v>
      </c>
      <c r="D173" t="s">
        <v>203</v>
      </c>
      <c r="E173" t="s">
        <v>218</v>
      </c>
      <c r="F173" s="15">
        <v>2211235</v>
      </c>
    </row>
    <row r="174" ht="12.75">
      <c r="F174">
        <f>AVERAGE(F171:F173)/1000000</f>
        <v>2.883777</v>
      </c>
    </row>
    <row r="176" spans="2:6" ht="12.75">
      <c r="B176" t="s">
        <v>37</v>
      </c>
      <c r="C176" t="s">
        <v>200</v>
      </c>
      <c r="D176" t="s">
        <v>201</v>
      </c>
      <c r="E176" t="s">
        <v>202</v>
      </c>
      <c r="F176" t="s">
        <v>38</v>
      </c>
    </row>
    <row r="177" spans="2:6" ht="12.75">
      <c r="B177" t="s">
        <v>289</v>
      </c>
      <c r="C177" t="s">
        <v>238</v>
      </c>
      <c r="D177" t="s">
        <v>239</v>
      </c>
      <c r="E177" t="s">
        <v>216</v>
      </c>
      <c r="F177" s="15">
        <v>2017773</v>
      </c>
    </row>
    <row r="178" spans="2:6" ht="12.75">
      <c r="B178" t="s">
        <v>289</v>
      </c>
      <c r="C178" t="s">
        <v>238</v>
      </c>
      <c r="D178" t="s">
        <v>239</v>
      </c>
      <c r="E178" t="s">
        <v>217</v>
      </c>
      <c r="F178" s="15">
        <v>1969214</v>
      </c>
    </row>
    <row r="179" spans="2:6" ht="12.75">
      <c r="B179" t="s">
        <v>289</v>
      </c>
      <c r="C179" t="s">
        <v>238</v>
      </c>
      <c r="D179" t="s">
        <v>239</v>
      </c>
      <c r="E179" t="s">
        <v>218</v>
      </c>
      <c r="F179" s="15">
        <v>1227593</v>
      </c>
    </row>
    <row r="180" ht="12.75">
      <c r="F180">
        <f>AVERAGE(F177:F179)/1000000</f>
        <v>1.7381933333333333</v>
      </c>
    </row>
    <row r="182" spans="2:6" ht="12.75">
      <c r="B182" t="s">
        <v>37</v>
      </c>
      <c r="C182" t="s">
        <v>200</v>
      </c>
      <c r="D182" t="s">
        <v>201</v>
      </c>
      <c r="E182" t="s">
        <v>202</v>
      </c>
      <c r="F182" t="s">
        <v>38</v>
      </c>
    </row>
    <row r="183" spans="2:6" ht="12.75">
      <c r="B183" t="s">
        <v>300</v>
      </c>
      <c r="C183" t="s">
        <v>221</v>
      </c>
      <c r="D183" t="s">
        <v>203</v>
      </c>
      <c r="E183" t="s">
        <v>216</v>
      </c>
      <c r="F183" s="15">
        <v>22206738</v>
      </c>
    </row>
    <row r="184" spans="2:6" ht="12.75">
      <c r="B184" t="s">
        <v>300</v>
      </c>
      <c r="C184" t="s">
        <v>221</v>
      </c>
      <c r="D184" t="s">
        <v>203</v>
      </c>
      <c r="E184" t="s">
        <v>217</v>
      </c>
      <c r="F184" s="15">
        <v>27239329</v>
      </c>
    </row>
    <row r="185" spans="2:6" ht="12.75">
      <c r="B185" t="s">
        <v>300</v>
      </c>
      <c r="C185" t="s">
        <v>221</v>
      </c>
      <c r="D185" t="s">
        <v>203</v>
      </c>
      <c r="E185" t="s">
        <v>218</v>
      </c>
      <c r="F185" s="15">
        <v>28076156</v>
      </c>
    </row>
    <row r="186" ht="12.75">
      <c r="F186">
        <f>AVERAGE(F183:F185)/1000000</f>
        <v>25.840741</v>
      </c>
    </row>
    <row r="188" spans="2:6" ht="12.75">
      <c r="B188" t="s">
        <v>37</v>
      </c>
      <c r="C188" t="s">
        <v>200</v>
      </c>
      <c r="D188" t="s">
        <v>201</v>
      </c>
      <c r="E188" t="s">
        <v>202</v>
      </c>
      <c r="F188" t="s">
        <v>38</v>
      </c>
    </row>
    <row r="189" spans="2:6" ht="12.75">
      <c r="B189" t="s">
        <v>300</v>
      </c>
      <c r="C189" t="s">
        <v>238</v>
      </c>
      <c r="D189" t="s">
        <v>239</v>
      </c>
      <c r="E189" t="s">
        <v>216</v>
      </c>
      <c r="F189" s="15">
        <v>12396894</v>
      </c>
    </row>
    <row r="190" spans="2:6" ht="12.75">
      <c r="B190" t="s">
        <v>300</v>
      </c>
      <c r="C190" t="s">
        <v>238</v>
      </c>
      <c r="D190" t="s">
        <v>239</v>
      </c>
      <c r="E190" t="s">
        <v>217</v>
      </c>
      <c r="F190" s="15">
        <v>14994893</v>
      </c>
    </row>
    <row r="191" spans="2:6" ht="12.75">
      <c r="B191" t="s">
        <v>300</v>
      </c>
      <c r="C191" t="s">
        <v>238</v>
      </c>
      <c r="D191" t="s">
        <v>239</v>
      </c>
      <c r="E191" t="s">
        <v>218</v>
      </c>
      <c r="F191" s="15">
        <v>14945945</v>
      </c>
    </row>
    <row r="192" ht="12.75">
      <c r="F192">
        <f>AVERAGE(F189:F191)/1000000</f>
        <v>14.112577333333334</v>
      </c>
    </row>
    <row r="194" spans="2:6" ht="12.75">
      <c r="B194" t="s">
        <v>37</v>
      </c>
      <c r="C194" t="s">
        <v>200</v>
      </c>
      <c r="D194" t="s">
        <v>201</v>
      </c>
      <c r="E194" t="s">
        <v>202</v>
      </c>
      <c r="F194" t="s">
        <v>38</v>
      </c>
    </row>
    <row r="195" spans="2:6" ht="12.75">
      <c r="B195" t="s">
        <v>283</v>
      </c>
      <c r="C195" t="s">
        <v>221</v>
      </c>
      <c r="D195" t="s">
        <v>203</v>
      </c>
      <c r="E195" t="s">
        <v>216</v>
      </c>
      <c r="F195" s="15">
        <v>1551284</v>
      </c>
    </row>
    <row r="196" spans="2:6" ht="12.75">
      <c r="B196" t="s">
        <v>283</v>
      </c>
      <c r="C196" t="s">
        <v>221</v>
      </c>
      <c r="D196" t="s">
        <v>203</v>
      </c>
      <c r="E196" t="s">
        <v>217</v>
      </c>
      <c r="F196" s="15">
        <v>2759847</v>
      </c>
    </row>
    <row r="197" spans="2:6" ht="12.75">
      <c r="B197" t="s">
        <v>283</v>
      </c>
      <c r="C197" t="s">
        <v>221</v>
      </c>
      <c r="D197" t="s">
        <v>203</v>
      </c>
      <c r="E197" t="s">
        <v>218</v>
      </c>
      <c r="F197" s="15">
        <v>7365043</v>
      </c>
    </row>
    <row r="198" ht="12.75">
      <c r="F198">
        <f>AVERAGE(F195:F197)/1000000</f>
        <v>3.892058</v>
      </c>
    </row>
    <row r="200" spans="2:6" ht="12.75">
      <c r="B200" t="s">
        <v>37</v>
      </c>
      <c r="C200" t="s">
        <v>200</v>
      </c>
      <c r="D200" t="s">
        <v>201</v>
      </c>
      <c r="E200" t="s">
        <v>202</v>
      </c>
      <c r="F200" t="s">
        <v>38</v>
      </c>
    </row>
    <row r="201" spans="2:6" ht="12.75">
      <c r="B201" t="s">
        <v>283</v>
      </c>
      <c r="C201" t="s">
        <v>238</v>
      </c>
      <c r="D201" t="s">
        <v>239</v>
      </c>
      <c r="E201" t="s">
        <v>216</v>
      </c>
      <c r="F201" s="15">
        <v>782501</v>
      </c>
    </row>
    <row r="202" spans="2:6" ht="12.75">
      <c r="B202" t="s">
        <v>283</v>
      </c>
      <c r="C202" t="s">
        <v>238</v>
      </c>
      <c r="D202" t="s">
        <v>239</v>
      </c>
      <c r="E202" t="s">
        <v>217</v>
      </c>
      <c r="F202" s="15">
        <v>2811810</v>
      </c>
    </row>
    <row r="203" spans="2:6" ht="12.75">
      <c r="B203" t="s">
        <v>283</v>
      </c>
      <c r="C203" t="s">
        <v>238</v>
      </c>
      <c r="D203" t="s">
        <v>239</v>
      </c>
      <c r="E203" t="s">
        <v>218</v>
      </c>
      <c r="F203" s="15">
        <v>7145085</v>
      </c>
    </row>
    <row r="204" ht="12.75">
      <c r="F204">
        <f>AVERAGE(F201:F203)/1000000</f>
        <v>3.5797986666666666</v>
      </c>
    </row>
    <row r="206" spans="2:6" ht="12.75">
      <c r="B206" t="s">
        <v>37</v>
      </c>
      <c r="C206" t="s">
        <v>200</v>
      </c>
      <c r="D206" t="s">
        <v>201</v>
      </c>
      <c r="E206" t="s">
        <v>202</v>
      </c>
      <c r="F206" t="s">
        <v>38</v>
      </c>
    </row>
    <row r="207" spans="2:6" ht="12.75">
      <c r="B207" t="s">
        <v>301</v>
      </c>
      <c r="C207" t="s">
        <v>221</v>
      </c>
      <c r="D207" t="s">
        <v>203</v>
      </c>
      <c r="E207" t="s">
        <v>216</v>
      </c>
      <c r="F207" s="15">
        <v>7928013</v>
      </c>
    </row>
    <row r="208" spans="2:6" ht="12.75">
      <c r="B208" t="s">
        <v>302</v>
      </c>
      <c r="C208" t="s">
        <v>221</v>
      </c>
      <c r="D208" t="s">
        <v>203</v>
      </c>
      <c r="E208" t="s">
        <v>216</v>
      </c>
      <c r="F208" s="15">
        <v>8927128</v>
      </c>
    </row>
    <row r="209" spans="2:6" ht="12.75">
      <c r="B209" t="s">
        <v>303</v>
      </c>
      <c r="C209" t="s">
        <v>221</v>
      </c>
      <c r="D209" t="s">
        <v>203</v>
      </c>
      <c r="E209" t="s">
        <v>216</v>
      </c>
      <c r="F209" s="15">
        <v>2742804</v>
      </c>
    </row>
    <row r="210" spans="2:6" ht="12.75">
      <c r="B210" t="s">
        <v>304</v>
      </c>
      <c r="C210" t="s">
        <v>221</v>
      </c>
      <c r="D210" t="s">
        <v>203</v>
      </c>
      <c r="E210" t="s">
        <v>216</v>
      </c>
      <c r="F210" s="15">
        <v>6823995</v>
      </c>
    </row>
    <row r="211" spans="2:6" ht="12.75">
      <c r="B211" t="s">
        <v>273</v>
      </c>
      <c r="C211" t="s">
        <v>221</v>
      </c>
      <c r="D211" t="s">
        <v>203</v>
      </c>
      <c r="E211" t="s">
        <v>216</v>
      </c>
      <c r="F211" s="15">
        <v>98917</v>
      </c>
    </row>
    <row r="212" spans="2:6" ht="12.75">
      <c r="B212" t="s">
        <v>273</v>
      </c>
      <c r="C212" t="s">
        <v>221</v>
      </c>
      <c r="D212" t="s">
        <v>203</v>
      </c>
      <c r="E212" t="s">
        <v>217</v>
      </c>
      <c r="F212" s="15">
        <v>136236</v>
      </c>
    </row>
    <row r="213" spans="2:6" ht="12.75">
      <c r="B213" t="s">
        <v>273</v>
      </c>
      <c r="C213" t="s">
        <v>221</v>
      </c>
      <c r="D213" t="s">
        <v>203</v>
      </c>
      <c r="E213" t="s">
        <v>218</v>
      </c>
      <c r="F213" s="15">
        <v>248970</v>
      </c>
    </row>
    <row r="214" spans="2:6" ht="12.75">
      <c r="B214" t="s">
        <v>274</v>
      </c>
      <c r="C214" t="s">
        <v>221</v>
      </c>
      <c r="D214" t="s">
        <v>203</v>
      </c>
      <c r="E214" t="s">
        <v>216</v>
      </c>
      <c r="F214" s="15">
        <v>1886662</v>
      </c>
    </row>
    <row r="215" spans="2:6" ht="12.75">
      <c r="B215" t="s">
        <v>274</v>
      </c>
      <c r="C215" t="s">
        <v>221</v>
      </c>
      <c r="D215" t="s">
        <v>203</v>
      </c>
      <c r="E215" t="s">
        <v>217</v>
      </c>
      <c r="F215" s="15">
        <v>5063670</v>
      </c>
    </row>
    <row r="216" spans="2:6" ht="12.75">
      <c r="B216" t="s">
        <v>274</v>
      </c>
      <c r="C216" t="s">
        <v>221</v>
      </c>
      <c r="D216" t="s">
        <v>203</v>
      </c>
      <c r="E216" t="s">
        <v>218</v>
      </c>
      <c r="F216" s="15">
        <v>14510993</v>
      </c>
    </row>
    <row r="217" spans="2:6" ht="12.75">
      <c r="B217" t="s">
        <v>275</v>
      </c>
      <c r="C217" t="s">
        <v>221</v>
      </c>
      <c r="D217" t="s">
        <v>203</v>
      </c>
      <c r="E217" t="s">
        <v>216</v>
      </c>
      <c r="F217" s="15">
        <v>3343221</v>
      </c>
    </row>
    <row r="218" spans="2:6" ht="12.75">
      <c r="B218" t="s">
        <v>275</v>
      </c>
      <c r="C218" t="s">
        <v>221</v>
      </c>
      <c r="D218" t="s">
        <v>203</v>
      </c>
      <c r="E218" t="s">
        <v>217</v>
      </c>
      <c r="F218" s="15">
        <v>10734788</v>
      </c>
    </row>
    <row r="219" spans="2:6" ht="12.75">
      <c r="B219" t="s">
        <v>275</v>
      </c>
      <c r="C219" t="s">
        <v>221</v>
      </c>
      <c r="D219" t="s">
        <v>203</v>
      </c>
      <c r="E219" t="s">
        <v>218</v>
      </c>
      <c r="F219" s="15">
        <v>21695159</v>
      </c>
    </row>
    <row r="220" spans="2:6" ht="12.75">
      <c r="B220" t="s">
        <v>276</v>
      </c>
      <c r="C220" t="s">
        <v>221</v>
      </c>
      <c r="D220" t="s">
        <v>203</v>
      </c>
      <c r="E220" t="s">
        <v>216</v>
      </c>
      <c r="F220" s="15">
        <v>188891</v>
      </c>
    </row>
    <row r="221" spans="2:6" ht="12.75">
      <c r="B221" t="s">
        <v>276</v>
      </c>
      <c r="C221" t="s">
        <v>221</v>
      </c>
      <c r="D221" t="s">
        <v>203</v>
      </c>
      <c r="E221" t="s">
        <v>217</v>
      </c>
      <c r="F221" s="15">
        <v>796591</v>
      </c>
    </row>
    <row r="222" spans="2:6" ht="12.75">
      <c r="B222" t="s">
        <v>276</v>
      </c>
      <c r="C222" t="s">
        <v>221</v>
      </c>
      <c r="D222" t="s">
        <v>203</v>
      </c>
      <c r="E222" t="s">
        <v>218</v>
      </c>
      <c r="F222" s="15">
        <v>1277298</v>
      </c>
    </row>
    <row r="223" spans="2:6" ht="12.75">
      <c r="B223" t="s">
        <v>277</v>
      </c>
      <c r="C223" t="s">
        <v>221</v>
      </c>
      <c r="D223" t="s">
        <v>203</v>
      </c>
      <c r="E223" t="s">
        <v>216</v>
      </c>
      <c r="F223" s="15">
        <v>1477205</v>
      </c>
    </row>
    <row r="224" spans="2:6" ht="12.75">
      <c r="B224" t="s">
        <v>277</v>
      </c>
      <c r="C224" t="s">
        <v>221</v>
      </c>
      <c r="D224" t="s">
        <v>203</v>
      </c>
      <c r="E224" t="s">
        <v>217</v>
      </c>
      <c r="F224" s="15">
        <v>2978524</v>
      </c>
    </row>
    <row r="225" spans="2:6" ht="12.75">
      <c r="B225" t="s">
        <v>277</v>
      </c>
      <c r="C225" t="s">
        <v>221</v>
      </c>
      <c r="D225" t="s">
        <v>203</v>
      </c>
      <c r="E225" t="s">
        <v>218</v>
      </c>
      <c r="F225" s="15">
        <v>7742184</v>
      </c>
    </row>
    <row r="226" ht="12.75">
      <c r="F226">
        <f>SUM(F207:F225)/3000000</f>
        <v>32.867083</v>
      </c>
    </row>
    <row r="228" spans="2:6" ht="12.75">
      <c r="B228" t="s">
        <v>37</v>
      </c>
      <c r="C228" t="s">
        <v>200</v>
      </c>
      <c r="D228" t="s">
        <v>201</v>
      </c>
      <c r="E228" t="s">
        <v>202</v>
      </c>
      <c r="F228" t="s">
        <v>38</v>
      </c>
    </row>
    <row r="229" spans="2:6" ht="12.75">
      <c r="B229" t="s">
        <v>301</v>
      </c>
      <c r="C229" t="s">
        <v>238</v>
      </c>
      <c r="D229" t="s">
        <v>239</v>
      </c>
      <c r="E229" t="s">
        <v>216</v>
      </c>
      <c r="F229" s="15">
        <v>38501747</v>
      </c>
    </row>
    <row r="230" spans="2:6" ht="12.75">
      <c r="B230" t="s">
        <v>302</v>
      </c>
      <c r="C230" t="s">
        <v>238</v>
      </c>
      <c r="D230" t="s">
        <v>239</v>
      </c>
      <c r="E230" t="s">
        <v>216</v>
      </c>
      <c r="F230" s="15">
        <v>49760421</v>
      </c>
    </row>
    <row r="231" spans="2:6" ht="12.75">
      <c r="B231" t="s">
        <v>303</v>
      </c>
      <c r="C231" t="s">
        <v>238</v>
      </c>
      <c r="D231" t="s">
        <v>239</v>
      </c>
      <c r="E231" t="s">
        <v>216</v>
      </c>
      <c r="F231" s="15">
        <v>22333002</v>
      </c>
    </row>
    <row r="232" spans="2:6" ht="12.75">
      <c r="B232" t="s">
        <v>304</v>
      </c>
      <c r="C232" t="s">
        <v>238</v>
      </c>
      <c r="D232" t="s">
        <v>239</v>
      </c>
      <c r="E232" t="s">
        <v>216</v>
      </c>
      <c r="F232" s="15">
        <v>46861860</v>
      </c>
    </row>
    <row r="233" spans="2:6" ht="12.75">
      <c r="B233" t="s">
        <v>273</v>
      </c>
      <c r="C233" t="s">
        <v>238</v>
      </c>
      <c r="D233" t="s">
        <v>239</v>
      </c>
      <c r="E233" t="s">
        <v>216</v>
      </c>
      <c r="F233" s="15">
        <v>284195</v>
      </c>
    </row>
    <row r="234" spans="2:6" ht="12.75">
      <c r="B234" t="s">
        <v>273</v>
      </c>
      <c r="C234" t="s">
        <v>238</v>
      </c>
      <c r="D234" t="s">
        <v>239</v>
      </c>
      <c r="E234" t="s">
        <v>217</v>
      </c>
      <c r="F234" s="15">
        <v>632663</v>
      </c>
    </row>
    <row r="235" spans="2:6" ht="12.75">
      <c r="B235" t="s">
        <v>273</v>
      </c>
      <c r="C235" t="s">
        <v>238</v>
      </c>
      <c r="D235" t="s">
        <v>239</v>
      </c>
      <c r="E235" t="s">
        <v>218</v>
      </c>
      <c r="F235" s="15">
        <v>1024753</v>
      </c>
    </row>
    <row r="236" spans="2:6" ht="12.75">
      <c r="B236" t="s">
        <v>274</v>
      </c>
      <c r="C236" t="s">
        <v>238</v>
      </c>
      <c r="D236" t="s">
        <v>239</v>
      </c>
      <c r="E236" t="s">
        <v>216</v>
      </c>
      <c r="F236" s="15">
        <v>7757216</v>
      </c>
    </row>
    <row r="237" spans="2:6" ht="12.75">
      <c r="B237" t="s">
        <v>274</v>
      </c>
      <c r="C237" t="s">
        <v>238</v>
      </c>
      <c r="D237" t="s">
        <v>239</v>
      </c>
      <c r="E237" t="s">
        <v>217</v>
      </c>
      <c r="F237" s="15">
        <v>26240998</v>
      </c>
    </row>
    <row r="238" spans="2:6" ht="12.75">
      <c r="B238" t="s">
        <v>274</v>
      </c>
      <c r="C238" t="s">
        <v>238</v>
      </c>
      <c r="D238" t="s">
        <v>239</v>
      </c>
      <c r="E238" t="s">
        <v>218</v>
      </c>
      <c r="F238" s="15">
        <v>67870893</v>
      </c>
    </row>
    <row r="239" spans="2:6" ht="12.75">
      <c r="B239" t="s">
        <v>275</v>
      </c>
      <c r="C239" t="s">
        <v>238</v>
      </c>
      <c r="D239" t="s">
        <v>239</v>
      </c>
      <c r="E239" t="s">
        <v>216</v>
      </c>
      <c r="F239" s="15">
        <v>19034609</v>
      </c>
    </row>
    <row r="240" spans="2:6" ht="12.75">
      <c r="B240" t="s">
        <v>275</v>
      </c>
      <c r="C240" t="s">
        <v>238</v>
      </c>
      <c r="D240" t="s">
        <v>239</v>
      </c>
      <c r="E240" t="s">
        <v>217</v>
      </c>
      <c r="F240" s="15">
        <v>67950509</v>
      </c>
    </row>
    <row r="241" spans="2:6" ht="12.75">
      <c r="B241" t="s">
        <v>275</v>
      </c>
      <c r="C241" t="s">
        <v>238</v>
      </c>
      <c r="D241" t="s">
        <v>239</v>
      </c>
      <c r="E241" t="s">
        <v>218</v>
      </c>
      <c r="F241" s="15">
        <v>119098946</v>
      </c>
    </row>
    <row r="242" spans="2:6" ht="12.75">
      <c r="B242" t="s">
        <v>276</v>
      </c>
      <c r="C242" t="s">
        <v>238</v>
      </c>
      <c r="D242" t="s">
        <v>239</v>
      </c>
      <c r="E242" t="s">
        <v>216</v>
      </c>
      <c r="F242" s="15">
        <v>1797871</v>
      </c>
    </row>
    <row r="243" spans="2:6" ht="12.75">
      <c r="B243" t="s">
        <v>276</v>
      </c>
      <c r="C243" t="s">
        <v>238</v>
      </c>
      <c r="D243" t="s">
        <v>239</v>
      </c>
      <c r="E243" t="s">
        <v>217</v>
      </c>
      <c r="F243" s="15">
        <v>6952082</v>
      </c>
    </row>
    <row r="244" spans="2:6" ht="12.75">
      <c r="B244" t="s">
        <v>276</v>
      </c>
      <c r="C244" t="s">
        <v>238</v>
      </c>
      <c r="D244" t="s">
        <v>239</v>
      </c>
      <c r="E244" t="s">
        <v>218</v>
      </c>
      <c r="F244" s="15">
        <v>8259420</v>
      </c>
    </row>
    <row r="245" spans="2:6" ht="12.75">
      <c r="B245" t="s">
        <v>277</v>
      </c>
      <c r="C245" t="s">
        <v>238</v>
      </c>
      <c r="D245" t="s">
        <v>239</v>
      </c>
      <c r="E245" t="s">
        <v>216</v>
      </c>
      <c r="F245" s="15">
        <v>12006786</v>
      </c>
    </row>
    <row r="246" spans="2:6" ht="12.75">
      <c r="B246" t="s">
        <v>277</v>
      </c>
      <c r="C246" t="s">
        <v>238</v>
      </c>
      <c r="D246" t="s">
        <v>239</v>
      </c>
      <c r="E246" t="s">
        <v>217</v>
      </c>
      <c r="F246" s="15">
        <v>22186330</v>
      </c>
    </row>
    <row r="247" spans="2:6" ht="12.75">
      <c r="B247" t="s">
        <v>277</v>
      </c>
      <c r="C247" t="s">
        <v>238</v>
      </c>
      <c r="D247" t="s">
        <v>239</v>
      </c>
      <c r="E247" t="s">
        <v>218</v>
      </c>
      <c r="F247" s="15">
        <v>49275065</v>
      </c>
    </row>
    <row r="248" ht="12.75">
      <c r="F248">
        <f>SUM(F229:F247)/3000000</f>
        <v>189.27645533333333</v>
      </c>
    </row>
    <row r="250" spans="2:6" ht="12.75">
      <c r="B250" t="s">
        <v>37</v>
      </c>
      <c r="C250" t="s">
        <v>200</v>
      </c>
      <c r="D250" t="s">
        <v>201</v>
      </c>
      <c r="E250" t="s">
        <v>202</v>
      </c>
      <c r="F250" t="s">
        <v>38</v>
      </c>
    </row>
    <row r="251" spans="2:6" ht="12.75">
      <c r="B251" t="s">
        <v>132</v>
      </c>
      <c r="C251" t="s">
        <v>209</v>
      </c>
      <c r="D251" t="s">
        <v>203</v>
      </c>
      <c r="E251" t="s">
        <v>216</v>
      </c>
      <c r="F251" s="15">
        <v>4723427</v>
      </c>
    </row>
    <row r="252" spans="2:6" ht="12.75">
      <c r="B252" t="s">
        <v>132</v>
      </c>
      <c r="C252" t="s">
        <v>209</v>
      </c>
      <c r="D252" t="s">
        <v>203</v>
      </c>
      <c r="E252" t="s">
        <v>217</v>
      </c>
      <c r="F252" s="15">
        <v>4429480</v>
      </c>
    </row>
    <row r="253" spans="2:6" ht="12.75">
      <c r="B253" t="s">
        <v>132</v>
      </c>
      <c r="C253" t="s">
        <v>209</v>
      </c>
      <c r="D253" t="s">
        <v>203</v>
      </c>
      <c r="E253" t="s">
        <v>218</v>
      </c>
      <c r="F253" s="15">
        <v>6562129</v>
      </c>
    </row>
    <row r="254" ht="12.75">
      <c r="F254">
        <f>AVERAGE(F251:F253)/1000000</f>
        <v>5.238345333333333</v>
      </c>
    </row>
    <row r="256" spans="2:6" ht="12.75">
      <c r="B256" t="s">
        <v>37</v>
      </c>
      <c r="C256" t="s">
        <v>200</v>
      </c>
      <c r="D256" t="s">
        <v>201</v>
      </c>
      <c r="E256" t="s">
        <v>202</v>
      </c>
      <c r="F256" t="s">
        <v>38</v>
      </c>
    </row>
    <row r="257" spans="2:6" ht="12.75">
      <c r="B257" t="s">
        <v>132</v>
      </c>
      <c r="C257" t="s">
        <v>213</v>
      </c>
      <c r="D257" t="s">
        <v>207</v>
      </c>
      <c r="E257" t="s">
        <v>216</v>
      </c>
      <c r="F257" s="15">
        <v>2344.86</v>
      </c>
    </row>
    <row r="258" spans="2:6" ht="12.75">
      <c r="B258" t="s">
        <v>132</v>
      </c>
      <c r="C258" t="s">
        <v>213</v>
      </c>
      <c r="D258" t="s">
        <v>207</v>
      </c>
      <c r="E258" t="s">
        <v>217</v>
      </c>
      <c r="F258" s="15">
        <v>1840.9</v>
      </c>
    </row>
    <row r="259" spans="2:6" ht="12.75">
      <c r="B259" t="s">
        <v>132</v>
      </c>
      <c r="C259" t="s">
        <v>213</v>
      </c>
      <c r="D259" t="s">
        <v>207</v>
      </c>
      <c r="E259" t="s">
        <v>218</v>
      </c>
      <c r="F259" s="15">
        <v>3514.77</v>
      </c>
    </row>
    <row r="260" ht="12.75">
      <c r="F260">
        <f>AVERAGE(F257:F259)/1000</f>
        <v>2.566843333333334</v>
      </c>
    </row>
    <row r="262" spans="2:6" ht="12.75">
      <c r="B262" t="s">
        <v>37</v>
      </c>
      <c r="C262" t="s">
        <v>200</v>
      </c>
      <c r="D262" t="s">
        <v>201</v>
      </c>
      <c r="E262" t="s">
        <v>202</v>
      </c>
      <c r="F262" t="s">
        <v>38</v>
      </c>
    </row>
    <row r="263" spans="2:6" ht="12.75">
      <c r="B263" t="s">
        <v>118</v>
      </c>
      <c r="C263" t="s">
        <v>209</v>
      </c>
      <c r="D263" t="s">
        <v>203</v>
      </c>
      <c r="E263" t="s">
        <v>216</v>
      </c>
      <c r="F263" s="15">
        <v>4458653</v>
      </c>
    </row>
    <row r="264" spans="2:6" ht="12.75">
      <c r="B264" t="s">
        <v>118</v>
      </c>
      <c r="C264" t="s">
        <v>209</v>
      </c>
      <c r="D264" t="s">
        <v>203</v>
      </c>
      <c r="E264" t="s">
        <v>217</v>
      </c>
      <c r="F264" s="15">
        <v>5561939</v>
      </c>
    </row>
    <row r="265" spans="2:6" ht="12.75">
      <c r="B265" t="s">
        <v>118</v>
      </c>
      <c r="C265" t="s">
        <v>209</v>
      </c>
      <c r="D265" t="s">
        <v>203</v>
      </c>
      <c r="E265" t="s">
        <v>218</v>
      </c>
      <c r="F265" s="15">
        <v>6383934</v>
      </c>
    </row>
    <row r="266" ht="12.75">
      <c r="F266">
        <f>AVERAGE(F263:F265)/1000000</f>
        <v>5.468175333333333</v>
      </c>
    </row>
    <row r="268" spans="2:6" ht="12.75">
      <c r="B268" t="s">
        <v>37</v>
      </c>
      <c r="C268" t="s">
        <v>200</v>
      </c>
      <c r="D268" t="s">
        <v>201</v>
      </c>
      <c r="E268" t="s">
        <v>202</v>
      </c>
      <c r="F268" t="s">
        <v>38</v>
      </c>
    </row>
    <row r="269" spans="2:6" ht="12.75">
      <c r="B269" t="s">
        <v>118</v>
      </c>
      <c r="C269" t="s">
        <v>213</v>
      </c>
      <c r="D269" t="s">
        <v>207</v>
      </c>
      <c r="E269" t="s">
        <v>216</v>
      </c>
      <c r="F269" s="15">
        <v>2672.03</v>
      </c>
    </row>
    <row r="270" spans="2:6" ht="12.75">
      <c r="B270" t="s">
        <v>118</v>
      </c>
      <c r="C270" t="s">
        <v>213</v>
      </c>
      <c r="D270" t="s">
        <v>207</v>
      </c>
      <c r="E270" t="s">
        <v>217</v>
      </c>
      <c r="F270" s="15">
        <v>5213.7</v>
      </c>
    </row>
    <row r="271" spans="2:6" ht="12.75">
      <c r="B271" t="s">
        <v>118</v>
      </c>
      <c r="C271" t="s">
        <v>213</v>
      </c>
      <c r="D271" t="s">
        <v>207</v>
      </c>
      <c r="E271" t="s">
        <v>218</v>
      </c>
      <c r="F271" s="15">
        <v>4733.49</v>
      </c>
    </row>
    <row r="272" ht="12.75">
      <c r="F272">
        <f>AVERAGE(F269:F271)/1000</f>
        <v>4.206406666666667</v>
      </c>
    </row>
    <row r="274" spans="2:6" ht="12.75">
      <c r="B274" t="s">
        <v>37</v>
      </c>
      <c r="C274" t="s">
        <v>200</v>
      </c>
      <c r="D274" t="s">
        <v>201</v>
      </c>
      <c r="E274" t="s">
        <v>202</v>
      </c>
      <c r="F274" t="s">
        <v>38</v>
      </c>
    </row>
    <row r="275" spans="2:6" ht="12.75">
      <c r="B275" t="s">
        <v>278</v>
      </c>
      <c r="C275" t="s">
        <v>238</v>
      </c>
      <c r="D275" t="s">
        <v>239</v>
      </c>
      <c r="E275" t="s">
        <v>216</v>
      </c>
      <c r="F275" s="15">
        <v>21278</v>
      </c>
    </row>
    <row r="276" spans="2:6" ht="12.75">
      <c r="B276" t="s">
        <v>278</v>
      </c>
      <c r="C276" t="s">
        <v>238</v>
      </c>
      <c r="D276" t="s">
        <v>239</v>
      </c>
      <c r="E276" t="s">
        <v>217</v>
      </c>
      <c r="F276" s="15">
        <v>21744</v>
      </c>
    </row>
    <row r="277" spans="2:6" ht="12.75">
      <c r="B277" t="s">
        <v>278</v>
      </c>
      <c r="C277" t="s">
        <v>238</v>
      </c>
      <c r="D277" t="s">
        <v>239</v>
      </c>
      <c r="E277" t="s">
        <v>218</v>
      </c>
      <c r="F277" s="15">
        <v>326400</v>
      </c>
    </row>
    <row r="278" spans="2:6" ht="12.75">
      <c r="B278" t="s">
        <v>279</v>
      </c>
      <c r="C278" t="s">
        <v>238</v>
      </c>
      <c r="D278" t="s">
        <v>239</v>
      </c>
      <c r="E278" t="s">
        <v>216</v>
      </c>
      <c r="F278" s="15">
        <v>38505</v>
      </c>
    </row>
    <row r="279" spans="2:6" ht="12.75">
      <c r="B279" t="s">
        <v>279</v>
      </c>
      <c r="C279" t="s">
        <v>238</v>
      </c>
      <c r="D279" t="s">
        <v>239</v>
      </c>
      <c r="E279" t="s">
        <v>218</v>
      </c>
      <c r="F279" s="15">
        <v>17650</v>
      </c>
    </row>
    <row r="280" spans="2:6" ht="12.75">
      <c r="B280" t="s">
        <v>280</v>
      </c>
      <c r="C280" t="s">
        <v>238</v>
      </c>
      <c r="D280" t="s">
        <v>239</v>
      </c>
      <c r="E280" t="s">
        <v>216</v>
      </c>
      <c r="F280" s="15">
        <v>73877212</v>
      </c>
    </row>
    <row r="281" spans="2:6" ht="12.75">
      <c r="B281" t="s">
        <v>280</v>
      </c>
      <c r="C281" t="s">
        <v>238</v>
      </c>
      <c r="D281" t="s">
        <v>239</v>
      </c>
      <c r="E281" t="s">
        <v>217</v>
      </c>
      <c r="F281" s="15">
        <v>85330206</v>
      </c>
    </row>
    <row r="282" spans="2:6" ht="12.75">
      <c r="B282" t="s">
        <v>280</v>
      </c>
      <c r="C282" t="s">
        <v>238</v>
      </c>
      <c r="D282" t="s">
        <v>239</v>
      </c>
      <c r="E282" t="s">
        <v>218</v>
      </c>
      <c r="F282" s="15">
        <v>126002738</v>
      </c>
    </row>
    <row r="283" spans="2:6" ht="12.75">
      <c r="B283" t="s">
        <v>281</v>
      </c>
      <c r="C283" t="s">
        <v>238</v>
      </c>
      <c r="D283" t="s">
        <v>239</v>
      </c>
      <c r="E283" t="s">
        <v>216</v>
      </c>
      <c r="F283" s="15">
        <v>2875441</v>
      </c>
    </row>
    <row r="284" spans="2:6" ht="12.75">
      <c r="B284" t="s">
        <v>281</v>
      </c>
      <c r="C284" t="s">
        <v>238</v>
      </c>
      <c r="D284" t="s">
        <v>239</v>
      </c>
      <c r="E284" t="s">
        <v>217</v>
      </c>
      <c r="F284" s="15">
        <v>3040652</v>
      </c>
    </row>
    <row r="285" spans="2:6" ht="12.75">
      <c r="B285" t="s">
        <v>281</v>
      </c>
      <c r="C285" t="s">
        <v>238</v>
      </c>
      <c r="D285" t="s">
        <v>239</v>
      </c>
      <c r="E285" t="s">
        <v>218</v>
      </c>
      <c r="F285" s="15">
        <v>4885152</v>
      </c>
    </row>
    <row r="286" ht="12.75">
      <c r="F286">
        <f>SUM(F275:F285)/3000000</f>
        <v>98.812326</v>
      </c>
    </row>
    <row r="288" spans="2:6" ht="12.75">
      <c r="B288" t="s">
        <v>37</v>
      </c>
      <c r="C288" t="s">
        <v>200</v>
      </c>
      <c r="D288" t="s">
        <v>201</v>
      </c>
      <c r="E288" t="s">
        <v>202</v>
      </c>
      <c r="F288" t="s">
        <v>38</v>
      </c>
    </row>
    <row r="289" spans="2:6" ht="12.75">
      <c r="B289" t="s">
        <v>278</v>
      </c>
      <c r="C289" t="s">
        <v>221</v>
      </c>
      <c r="D289" t="s">
        <v>203</v>
      </c>
      <c r="E289" t="s">
        <v>216</v>
      </c>
      <c r="F289" s="15">
        <v>9617</v>
      </c>
    </row>
    <row r="290" spans="2:6" ht="12.75">
      <c r="B290" t="s">
        <v>278</v>
      </c>
      <c r="C290" t="s">
        <v>221</v>
      </c>
      <c r="D290" t="s">
        <v>203</v>
      </c>
      <c r="E290" t="s">
        <v>217</v>
      </c>
      <c r="F290" s="15">
        <v>17717</v>
      </c>
    </row>
    <row r="291" spans="2:6" ht="12.75">
      <c r="B291" t="s">
        <v>278</v>
      </c>
      <c r="C291" t="s">
        <v>221</v>
      </c>
      <c r="D291" t="s">
        <v>203</v>
      </c>
      <c r="E291" t="s">
        <v>218</v>
      </c>
      <c r="F291" s="15">
        <v>133787</v>
      </c>
    </row>
    <row r="292" spans="2:6" ht="12.75">
      <c r="B292" t="s">
        <v>279</v>
      </c>
      <c r="C292" t="s">
        <v>221</v>
      </c>
      <c r="D292" t="s">
        <v>203</v>
      </c>
      <c r="E292" t="s">
        <v>216</v>
      </c>
      <c r="F292" s="15">
        <v>15534</v>
      </c>
    </row>
    <row r="293" spans="2:6" ht="12.75">
      <c r="B293" t="s">
        <v>279</v>
      </c>
      <c r="C293" t="s">
        <v>221</v>
      </c>
      <c r="D293" t="s">
        <v>203</v>
      </c>
      <c r="E293" t="s">
        <v>218</v>
      </c>
      <c r="F293" s="15">
        <v>11603</v>
      </c>
    </row>
    <row r="294" spans="2:6" ht="12.75">
      <c r="B294" t="s">
        <v>280</v>
      </c>
      <c r="C294" t="s">
        <v>221</v>
      </c>
      <c r="D294" t="s">
        <v>203</v>
      </c>
      <c r="E294" t="s">
        <v>216</v>
      </c>
      <c r="F294" s="15">
        <v>39418761</v>
      </c>
    </row>
    <row r="295" spans="2:6" ht="12.75">
      <c r="B295" t="s">
        <v>280</v>
      </c>
      <c r="C295" t="s">
        <v>221</v>
      </c>
      <c r="D295" t="s">
        <v>203</v>
      </c>
      <c r="E295" t="s">
        <v>217</v>
      </c>
      <c r="F295" s="15">
        <v>45895175</v>
      </c>
    </row>
    <row r="296" spans="2:6" ht="12.75">
      <c r="B296" t="s">
        <v>280</v>
      </c>
      <c r="C296" t="s">
        <v>221</v>
      </c>
      <c r="D296" t="s">
        <v>203</v>
      </c>
      <c r="E296" t="s">
        <v>218</v>
      </c>
      <c r="F296" s="15">
        <v>68840597</v>
      </c>
    </row>
    <row r="297" spans="2:6" ht="12.75">
      <c r="B297" t="s">
        <v>281</v>
      </c>
      <c r="C297" t="s">
        <v>221</v>
      </c>
      <c r="D297" t="s">
        <v>203</v>
      </c>
      <c r="E297" t="s">
        <v>216</v>
      </c>
      <c r="F297" s="15">
        <v>1638726</v>
      </c>
    </row>
    <row r="298" spans="2:6" ht="12.75">
      <c r="B298" t="s">
        <v>281</v>
      </c>
      <c r="C298" t="s">
        <v>221</v>
      </c>
      <c r="D298" t="s">
        <v>203</v>
      </c>
      <c r="E298" t="s">
        <v>217</v>
      </c>
      <c r="F298" s="15">
        <v>1729266</v>
      </c>
    </row>
    <row r="299" spans="2:6" ht="12.75">
      <c r="B299" t="s">
        <v>281</v>
      </c>
      <c r="C299" t="s">
        <v>221</v>
      </c>
      <c r="D299" t="s">
        <v>203</v>
      </c>
      <c r="E299" t="s">
        <v>218</v>
      </c>
      <c r="F299" s="15">
        <v>3069301</v>
      </c>
    </row>
    <row r="300" ht="12.75">
      <c r="F300">
        <f>SUM(F289:F299)/3000000</f>
        <v>53.593361333333334</v>
      </c>
    </row>
    <row r="302" spans="2:6" ht="12.75">
      <c r="B302" t="s">
        <v>37</v>
      </c>
      <c r="C302" t="s">
        <v>200</v>
      </c>
      <c r="D302" t="s">
        <v>201</v>
      </c>
      <c r="E302" t="s">
        <v>202</v>
      </c>
      <c r="F302" t="s">
        <v>38</v>
      </c>
    </row>
    <row r="303" spans="2:6" ht="12.75">
      <c r="B303" t="s">
        <v>212</v>
      </c>
      <c r="C303" t="s">
        <v>213</v>
      </c>
      <c r="D303" t="s">
        <v>207</v>
      </c>
      <c r="E303" t="s">
        <v>216</v>
      </c>
      <c r="F303" s="15">
        <v>11592.76</v>
      </c>
    </row>
    <row r="304" spans="2:6" ht="12.75">
      <c r="B304" t="s">
        <v>212</v>
      </c>
      <c r="C304" t="s">
        <v>213</v>
      </c>
      <c r="D304" t="s">
        <v>207</v>
      </c>
      <c r="E304" t="s">
        <v>217</v>
      </c>
      <c r="F304" s="15">
        <v>36733.7</v>
      </c>
    </row>
    <row r="305" spans="2:6" ht="12.75">
      <c r="B305" t="s">
        <v>212</v>
      </c>
      <c r="C305" t="s">
        <v>213</v>
      </c>
      <c r="D305" t="s">
        <v>207</v>
      </c>
      <c r="E305" t="s">
        <v>218</v>
      </c>
      <c r="F305" s="15">
        <v>62664.35</v>
      </c>
    </row>
    <row r="306" ht="12.75">
      <c r="F306">
        <f>AVERAGE(F303:F305)/1000</f>
        <v>36.99693666666667</v>
      </c>
    </row>
    <row r="308" spans="2:6" ht="12.75">
      <c r="B308" t="s">
        <v>37</v>
      </c>
      <c r="C308" t="s">
        <v>200</v>
      </c>
      <c r="D308" t="s">
        <v>201</v>
      </c>
      <c r="E308" t="s">
        <v>202</v>
      </c>
      <c r="F308" t="s">
        <v>38</v>
      </c>
    </row>
    <row r="309" spans="2:6" ht="12.75">
      <c r="B309" t="s">
        <v>211</v>
      </c>
      <c r="C309" t="s">
        <v>213</v>
      </c>
      <c r="D309" t="s">
        <v>207</v>
      </c>
      <c r="E309" t="s">
        <v>216</v>
      </c>
      <c r="F309" s="15">
        <v>4902.9</v>
      </c>
    </row>
    <row r="310" spans="2:6" ht="12.75">
      <c r="B310" t="s">
        <v>211</v>
      </c>
      <c r="C310" t="s">
        <v>213</v>
      </c>
      <c r="D310" t="s">
        <v>207</v>
      </c>
      <c r="E310" t="s">
        <v>217</v>
      </c>
      <c r="F310" s="15">
        <v>6303</v>
      </c>
    </row>
    <row r="311" spans="2:6" ht="12.75">
      <c r="B311" t="s">
        <v>211</v>
      </c>
      <c r="C311" t="s">
        <v>213</v>
      </c>
      <c r="D311" t="s">
        <v>207</v>
      </c>
      <c r="E311" t="s">
        <v>218</v>
      </c>
      <c r="F311" s="15">
        <v>6014.06</v>
      </c>
    </row>
    <row r="312" ht="12.75">
      <c r="F312">
        <f>AVERAGE(F309:F311)/1000</f>
        <v>5.739986666666667</v>
      </c>
    </row>
    <row r="314" spans="2:6" ht="12.75">
      <c r="B314" t="s">
        <v>37</v>
      </c>
      <c r="C314" t="s">
        <v>200</v>
      </c>
      <c r="D314" t="s">
        <v>201</v>
      </c>
      <c r="E314" t="s">
        <v>202</v>
      </c>
      <c r="F314" t="s">
        <v>38</v>
      </c>
    </row>
    <row r="315" spans="2:6" ht="12.75">
      <c r="B315" t="s">
        <v>210</v>
      </c>
      <c r="C315" t="s">
        <v>213</v>
      </c>
      <c r="D315" t="s">
        <v>207</v>
      </c>
      <c r="E315" t="s">
        <v>216</v>
      </c>
      <c r="F315" s="15">
        <v>64022.29</v>
      </c>
    </row>
    <row r="316" spans="2:6" ht="12.75">
      <c r="B316" t="s">
        <v>210</v>
      </c>
      <c r="C316" t="s">
        <v>213</v>
      </c>
      <c r="D316" t="s">
        <v>207</v>
      </c>
      <c r="E316" t="s">
        <v>217</v>
      </c>
      <c r="F316" s="15">
        <v>79701.21</v>
      </c>
    </row>
    <row r="317" spans="2:6" ht="12.75">
      <c r="B317" t="s">
        <v>210</v>
      </c>
      <c r="C317" t="s">
        <v>213</v>
      </c>
      <c r="D317" t="s">
        <v>207</v>
      </c>
      <c r="E317" t="s">
        <v>218</v>
      </c>
      <c r="F317" s="15">
        <v>91378.75</v>
      </c>
    </row>
    <row r="318" ht="12.75">
      <c r="F318">
        <f>AVERAGE(F315:F317)/1000</f>
        <v>78.36741666666667</v>
      </c>
    </row>
    <row r="320" spans="2:6" ht="12.75">
      <c r="B320" t="s">
        <v>37</v>
      </c>
      <c r="C320" t="s">
        <v>200</v>
      </c>
      <c r="D320" t="s">
        <v>201</v>
      </c>
      <c r="E320" t="s">
        <v>202</v>
      </c>
      <c r="F320" t="s">
        <v>38</v>
      </c>
    </row>
    <row r="321" spans="2:6" ht="12.75">
      <c r="B321" t="s">
        <v>86</v>
      </c>
      <c r="C321" t="s">
        <v>213</v>
      </c>
      <c r="D321" t="s">
        <v>207</v>
      </c>
      <c r="E321" t="s">
        <v>216</v>
      </c>
      <c r="F321" s="15">
        <v>116472.62</v>
      </c>
    </row>
    <row r="322" spans="2:6" ht="12.75">
      <c r="B322" t="s">
        <v>86</v>
      </c>
      <c r="C322" t="s">
        <v>213</v>
      </c>
      <c r="D322" t="s">
        <v>207</v>
      </c>
      <c r="E322" t="s">
        <v>217</v>
      </c>
      <c r="F322" s="15">
        <v>91252.18</v>
      </c>
    </row>
    <row r="323" spans="2:6" ht="12.75">
      <c r="B323" t="s">
        <v>86</v>
      </c>
      <c r="C323" t="s">
        <v>213</v>
      </c>
      <c r="D323" t="s">
        <v>207</v>
      </c>
      <c r="E323" t="s">
        <v>218</v>
      </c>
      <c r="F323" s="15">
        <v>86792.32</v>
      </c>
    </row>
    <row r="324" ht="12.75">
      <c r="F324">
        <f>AVERAGE(F321:F323)/1000</f>
        <v>98.17237333333334</v>
      </c>
    </row>
    <row r="326" spans="2:6" ht="12.75">
      <c r="B326" t="s">
        <v>37</v>
      </c>
      <c r="C326" t="s">
        <v>200</v>
      </c>
      <c r="D326" t="s">
        <v>201</v>
      </c>
      <c r="E326" t="s">
        <v>202</v>
      </c>
      <c r="F326" t="s">
        <v>38</v>
      </c>
    </row>
    <row r="327" spans="2:6" ht="12.75">
      <c r="B327" t="s">
        <v>240</v>
      </c>
      <c r="C327" t="s">
        <v>221</v>
      </c>
      <c r="D327" t="s">
        <v>203</v>
      </c>
      <c r="E327" t="s">
        <v>216</v>
      </c>
      <c r="F327" s="15">
        <v>18025306</v>
      </c>
    </row>
    <row r="328" spans="2:6" ht="12.75">
      <c r="B328" t="s">
        <v>240</v>
      </c>
      <c r="C328" t="s">
        <v>221</v>
      </c>
      <c r="D328" t="s">
        <v>203</v>
      </c>
      <c r="E328" t="s">
        <v>217</v>
      </c>
      <c r="F328" s="15">
        <v>21754120</v>
      </c>
    </row>
    <row r="329" spans="2:6" ht="12.75">
      <c r="B329" t="s">
        <v>240</v>
      </c>
      <c r="C329" t="s">
        <v>221</v>
      </c>
      <c r="D329" t="s">
        <v>203</v>
      </c>
      <c r="E329" t="s">
        <v>218</v>
      </c>
      <c r="F329" s="15">
        <v>26441548</v>
      </c>
    </row>
    <row r="330" spans="2:6" ht="12.75">
      <c r="B330" t="s">
        <v>241</v>
      </c>
      <c r="C330" t="s">
        <v>221</v>
      </c>
      <c r="D330" t="s">
        <v>203</v>
      </c>
      <c r="E330" t="s">
        <v>216</v>
      </c>
      <c r="F330" s="15">
        <v>25449425</v>
      </c>
    </row>
    <row r="331" spans="2:6" ht="12.75">
      <c r="B331" t="s">
        <v>241</v>
      </c>
      <c r="C331" t="s">
        <v>221</v>
      </c>
      <c r="D331" t="s">
        <v>203</v>
      </c>
      <c r="E331" t="s">
        <v>217</v>
      </c>
      <c r="F331" s="15">
        <v>21131855</v>
      </c>
    </row>
    <row r="332" spans="2:6" ht="12.75">
      <c r="B332" t="s">
        <v>241</v>
      </c>
      <c r="C332" t="s">
        <v>221</v>
      </c>
      <c r="D332" t="s">
        <v>203</v>
      </c>
      <c r="E332" t="s">
        <v>218</v>
      </c>
      <c r="F332" s="15">
        <v>25493927</v>
      </c>
    </row>
    <row r="333" ht="12.75">
      <c r="F333">
        <f>SUM(F327:F332)/3000000</f>
        <v>46.098727</v>
      </c>
    </row>
    <row r="335" spans="2:6" ht="12.75">
      <c r="B335" t="s">
        <v>37</v>
      </c>
      <c r="C335" t="s">
        <v>200</v>
      </c>
      <c r="D335" t="s">
        <v>201</v>
      </c>
      <c r="E335" t="s">
        <v>202</v>
      </c>
      <c r="F335" t="s">
        <v>38</v>
      </c>
    </row>
    <row r="336" spans="2:6" ht="12.75">
      <c r="B336" t="s">
        <v>240</v>
      </c>
      <c r="C336" t="s">
        <v>238</v>
      </c>
      <c r="D336" t="s">
        <v>239</v>
      </c>
      <c r="E336" t="s">
        <v>216</v>
      </c>
      <c r="F336" s="15">
        <v>24058195</v>
      </c>
    </row>
    <row r="337" spans="2:6" ht="12.75">
      <c r="B337" t="s">
        <v>240</v>
      </c>
      <c r="C337" t="s">
        <v>238</v>
      </c>
      <c r="D337" t="s">
        <v>239</v>
      </c>
      <c r="E337" t="s">
        <v>217</v>
      </c>
      <c r="F337" s="15">
        <v>28315328</v>
      </c>
    </row>
    <row r="338" spans="2:6" ht="12.75">
      <c r="B338" t="s">
        <v>240</v>
      </c>
      <c r="C338" t="s">
        <v>238</v>
      </c>
      <c r="D338" t="s">
        <v>239</v>
      </c>
      <c r="E338" t="s">
        <v>218</v>
      </c>
      <c r="F338" s="15">
        <v>32877481</v>
      </c>
    </row>
    <row r="339" spans="2:6" ht="12.75">
      <c r="B339" t="s">
        <v>241</v>
      </c>
      <c r="C339" t="s">
        <v>238</v>
      </c>
      <c r="D339" t="s">
        <v>239</v>
      </c>
      <c r="E339" t="s">
        <v>216</v>
      </c>
      <c r="F339" s="15">
        <v>38529458</v>
      </c>
    </row>
    <row r="340" spans="2:6" ht="12.75">
      <c r="B340" t="s">
        <v>241</v>
      </c>
      <c r="C340" t="s">
        <v>238</v>
      </c>
      <c r="D340" t="s">
        <v>239</v>
      </c>
      <c r="E340" t="s">
        <v>217</v>
      </c>
      <c r="F340" s="15">
        <v>35678421</v>
      </c>
    </row>
    <row r="341" spans="2:6" ht="12.75">
      <c r="B341" t="s">
        <v>241</v>
      </c>
      <c r="C341" t="s">
        <v>238</v>
      </c>
      <c r="D341" t="s">
        <v>239</v>
      </c>
      <c r="E341" t="s">
        <v>218</v>
      </c>
      <c r="F341" s="15">
        <v>40108129</v>
      </c>
    </row>
    <row r="342" ht="12.75">
      <c r="F342">
        <f>SUM(F336:F341)/3000000</f>
        <v>66.52233733333334</v>
      </c>
    </row>
    <row r="344" spans="2:6" ht="12.75">
      <c r="B344" t="s">
        <v>37</v>
      </c>
      <c r="C344" t="s">
        <v>200</v>
      </c>
      <c r="D344" t="s">
        <v>201</v>
      </c>
      <c r="E344" t="s">
        <v>202</v>
      </c>
      <c r="F344" t="s">
        <v>38</v>
      </c>
    </row>
    <row r="345" spans="2:6" ht="12.75">
      <c r="B345" t="s">
        <v>308</v>
      </c>
      <c r="C345" t="s">
        <v>221</v>
      </c>
      <c r="D345" t="s">
        <v>203</v>
      </c>
      <c r="E345" t="s">
        <v>216</v>
      </c>
      <c r="F345" s="15">
        <v>45273114</v>
      </c>
    </row>
    <row r="346" spans="2:6" ht="12.75">
      <c r="B346" t="s">
        <v>308</v>
      </c>
      <c r="C346" t="s">
        <v>221</v>
      </c>
      <c r="D346" t="s">
        <v>203</v>
      </c>
      <c r="E346" t="s">
        <v>217</v>
      </c>
      <c r="F346" s="15">
        <v>52781474</v>
      </c>
    </row>
    <row r="347" spans="2:6" ht="12.75">
      <c r="B347" t="s">
        <v>267</v>
      </c>
      <c r="C347" t="s">
        <v>221</v>
      </c>
      <c r="D347" t="s">
        <v>203</v>
      </c>
      <c r="E347" t="s">
        <v>218</v>
      </c>
      <c r="F347" s="15">
        <v>2822943</v>
      </c>
    </row>
    <row r="348" spans="2:6" ht="12.75">
      <c r="B348" t="s">
        <v>268</v>
      </c>
      <c r="C348" t="s">
        <v>221</v>
      </c>
      <c r="D348" t="s">
        <v>203</v>
      </c>
      <c r="E348" t="s">
        <v>218</v>
      </c>
      <c r="F348" s="15">
        <v>42171642</v>
      </c>
    </row>
    <row r="349" ht="12.75">
      <c r="F349">
        <f>SUM(F345:F348)/3000000</f>
        <v>47.68305766666667</v>
      </c>
    </row>
    <row r="351" spans="2:6" ht="12.75">
      <c r="B351" t="s">
        <v>37</v>
      </c>
      <c r="C351" t="s">
        <v>200</v>
      </c>
      <c r="D351" t="s">
        <v>201</v>
      </c>
      <c r="E351" t="s">
        <v>202</v>
      </c>
      <c r="F351" t="s">
        <v>38</v>
      </c>
    </row>
    <row r="352" spans="2:6" ht="12.75">
      <c r="B352" t="s">
        <v>308</v>
      </c>
      <c r="C352" t="s">
        <v>238</v>
      </c>
      <c r="D352" t="s">
        <v>239</v>
      </c>
      <c r="E352" t="s">
        <v>216</v>
      </c>
      <c r="F352" s="15">
        <v>26803251</v>
      </c>
    </row>
    <row r="353" spans="2:6" ht="12.75">
      <c r="B353" t="s">
        <v>308</v>
      </c>
      <c r="C353" t="s">
        <v>238</v>
      </c>
      <c r="D353" t="s">
        <v>239</v>
      </c>
      <c r="E353" t="s">
        <v>217</v>
      </c>
      <c r="F353" s="15">
        <v>30358412</v>
      </c>
    </row>
    <row r="354" spans="2:6" ht="12.75">
      <c r="B354" t="s">
        <v>267</v>
      </c>
      <c r="C354" t="s">
        <v>238</v>
      </c>
      <c r="D354" t="s">
        <v>239</v>
      </c>
      <c r="E354" t="s">
        <v>218</v>
      </c>
      <c r="F354" s="15">
        <v>1576378</v>
      </c>
    </row>
    <row r="355" spans="2:6" ht="12.75">
      <c r="B355" t="s">
        <v>268</v>
      </c>
      <c r="C355" t="s">
        <v>238</v>
      </c>
      <c r="D355" t="s">
        <v>239</v>
      </c>
      <c r="E355" t="s">
        <v>218</v>
      </c>
      <c r="F355" s="15">
        <v>22727115</v>
      </c>
    </row>
    <row r="356" ht="12.75">
      <c r="F356">
        <f>SUM(F352:F355)/3000000</f>
        <v>27.155052</v>
      </c>
    </row>
    <row r="358" spans="2:6" ht="12.75">
      <c r="B358" t="s">
        <v>37</v>
      </c>
      <c r="C358" t="s">
        <v>200</v>
      </c>
      <c r="D358" t="s">
        <v>201</v>
      </c>
      <c r="E358" t="s">
        <v>202</v>
      </c>
      <c r="F358" t="s">
        <v>38</v>
      </c>
    </row>
    <row r="359" spans="2:6" ht="12.75">
      <c r="B359" t="s">
        <v>77</v>
      </c>
      <c r="C359" t="s">
        <v>209</v>
      </c>
      <c r="D359" t="s">
        <v>203</v>
      </c>
      <c r="E359" t="s">
        <v>216</v>
      </c>
      <c r="F359" s="15">
        <v>65490871</v>
      </c>
    </row>
    <row r="360" spans="2:6" ht="12.75">
      <c r="B360" t="s">
        <v>77</v>
      </c>
      <c r="C360" t="s">
        <v>209</v>
      </c>
      <c r="D360" t="s">
        <v>203</v>
      </c>
      <c r="E360" t="s">
        <v>217</v>
      </c>
      <c r="F360" s="15">
        <v>186848793</v>
      </c>
    </row>
    <row r="361" spans="2:6" ht="12.75">
      <c r="B361" t="s">
        <v>77</v>
      </c>
      <c r="C361" t="s">
        <v>209</v>
      </c>
      <c r="D361" t="s">
        <v>203</v>
      </c>
      <c r="E361" t="s">
        <v>218</v>
      </c>
      <c r="F361" s="15">
        <v>210171594</v>
      </c>
    </row>
    <row r="362" ht="12.75">
      <c r="F362">
        <f>AVERAGE(F359:F361)/1000000</f>
        <v>154.17041933333334</v>
      </c>
    </row>
    <row r="364" spans="2:6" ht="12.75">
      <c r="B364" t="s">
        <v>37</v>
      </c>
      <c r="C364" t="s">
        <v>200</v>
      </c>
      <c r="D364" t="s">
        <v>201</v>
      </c>
      <c r="E364" t="s">
        <v>202</v>
      </c>
      <c r="F364" t="s">
        <v>38</v>
      </c>
    </row>
    <row r="365" spans="2:6" ht="12.75">
      <c r="B365" t="s">
        <v>77</v>
      </c>
      <c r="C365" t="s">
        <v>213</v>
      </c>
      <c r="D365" t="s">
        <v>207</v>
      </c>
      <c r="E365" t="s">
        <v>216</v>
      </c>
      <c r="F365" s="15">
        <v>558914.47</v>
      </c>
    </row>
    <row r="366" spans="2:6" ht="12.75">
      <c r="B366" t="s">
        <v>77</v>
      </c>
      <c r="C366" t="s">
        <v>213</v>
      </c>
      <c r="D366" t="s">
        <v>207</v>
      </c>
      <c r="E366" t="s">
        <v>217</v>
      </c>
      <c r="F366" s="15">
        <v>1454403.5</v>
      </c>
    </row>
    <row r="367" spans="2:6" ht="12.75">
      <c r="B367" t="s">
        <v>77</v>
      </c>
      <c r="C367" t="s">
        <v>213</v>
      </c>
      <c r="D367" t="s">
        <v>207</v>
      </c>
      <c r="E367" t="s">
        <v>218</v>
      </c>
      <c r="F367" s="15">
        <v>1790431.65</v>
      </c>
    </row>
    <row r="368" ht="12.75">
      <c r="F368">
        <f>AVERAGE(F365:F367)/1000</f>
        <v>1267.91654</v>
      </c>
    </row>
    <row r="370" spans="2:6" ht="12.75">
      <c r="B370" t="s">
        <v>37</v>
      </c>
      <c r="C370" t="s">
        <v>200</v>
      </c>
      <c r="D370" t="s">
        <v>201</v>
      </c>
      <c r="E370" t="s">
        <v>202</v>
      </c>
      <c r="F370" t="s">
        <v>38</v>
      </c>
    </row>
    <row r="371" spans="2:6" ht="12.75">
      <c r="B371" t="s">
        <v>44</v>
      </c>
      <c r="C371" t="s">
        <v>209</v>
      </c>
      <c r="D371" t="s">
        <v>203</v>
      </c>
      <c r="E371" t="s">
        <v>216</v>
      </c>
      <c r="F371" s="15">
        <v>107507510</v>
      </c>
    </row>
    <row r="372" spans="2:6" ht="12.75">
      <c r="B372" t="s">
        <v>44</v>
      </c>
      <c r="C372" t="s">
        <v>209</v>
      </c>
      <c r="D372" t="s">
        <v>203</v>
      </c>
      <c r="E372" t="s">
        <v>217</v>
      </c>
      <c r="F372" s="15">
        <v>61637591</v>
      </c>
    </row>
    <row r="373" spans="2:6" ht="12.75">
      <c r="B373" t="s">
        <v>44</v>
      </c>
      <c r="C373" t="s">
        <v>209</v>
      </c>
      <c r="D373" t="s">
        <v>203</v>
      </c>
      <c r="E373" t="s">
        <v>218</v>
      </c>
      <c r="F373" s="15">
        <v>77435695</v>
      </c>
    </row>
    <row r="374" ht="12.75">
      <c r="F374">
        <f>AVERAGE(F371:F373)/1000000</f>
        <v>82.19359866666667</v>
      </c>
    </row>
    <row r="376" spans="2:6" ht="12.75">
      <c r="B376" t="s">
        <v>37</v>
      </c>
      <c r="C376" t="s">
        <v>200</v>
      </c>
      <c r="D376" t="s">
        <v>201</v>
      </c>
      <c r="E376" t="s">
        <v>202</v>
      </c>
      <c r="F376" t="s">
        <v>38</v>
      </c>
    </row>
    <row r="377" spans="2:6" ht="12.75">
      <c r="B377" t="s">
        <v>44</v>
      </c>
      <c r="C377" t="s">
        <v>213</v>
      </c>
      <c r="D377" t="s">
        <v>208</v>
      </c>
      <c r="E377" t="s">
        <v>216</v>
      </c>
      <c r="F377" s="15">
        <v>1054236</v>
      </c>
    </row>
    <row r="378" spans="2:6" ht="12.75">
      <c r="B378" t="s">
        <v>44</v>
      </c>
      <c r="C378" t="s">
        <v>213</v>
      </c>
      <c r="D378" t="s">
        <v>208</v>
      </c>
      <c r="E378" t="s">
        <v>217</v>
      </c>
      <c r="F378" s="15">
        <v>669769</v>
      </c>
    </row>
    <row r="379" spans="2:6" ht="12.75">
      <c r="B379" t="s">
        <v>44</v>
      </c>
      <c r="C379" t="s">
        <v>213</v>
      </c>
      <c r="D379" t="s">
        <v>208</v>
      </c>
      <c r="E379" t="s">
        <v>218</v>
      </c>
      <c r="F379" s="15">
        <v>837832</v>
      </c>
    </row>
    <row r="380" ht="12.75">
      <c r="F380">
        <f>AVERAGE(F377:F379)/1000</f>
        <v>853.9456666666666</v>
      </c>
    </row>
    <row r="382" spans="2:6" ht="12.75">
      <c r="B382" t="s">
        <v>37</v>
      </c>
      <c r="C382" t="s">
        <v>200</v>
      </c>
      <c r="D382" t="s">
        <v>201</v>
      </c>
      <c r="E382" t="s">
        <v>202</v>
      </c>
      <c r="F382" t="s">
        <v>38</v>
      </c>
    </row>
    <row r="383" spans="2:6" ht="12.75">
      <c r="B383" t="s">
        <v>51</v>
      </c>
      <c r="C383" t="s">
        <v>209</v>
      </c>
      <c r="D383" t="s">
        <v>203</v>
      </c>
      <c r="E383" t="s">
        <v>216</v>
      </c>
      <c r="F383" s="15">
        <v>380400770</v>
      </c>
    </row>
    <row r="384" spans="2:6" ht="12.75">
      <c r="B384" t="s">
        <v>51</v>
      </c>
      <c r="C384" t="s">
        <v>209</v>
      </c>
      <c r="D384" t="s">
        <v>203</v>
      </c>
      <c r="E384" t="s">
        <v>217</v>
      </c>
      <c r="F384" s="15">
        <v>348209253</v>
      </c>
    </row>
    <row r="385" spans="2:6" ht="12.75">
      <c r="B385" t="s">
        <v>51</v>
      </c>
      <c r="C385" t="s">
        <v>209</v>
      </c>
      <c r="D385" t="s">
        <v>203</v>
      </c>
      <c r="E385" t="s">
        <v>218</v>
      </c>
      <c r="F385" s="15">
        <v>376881944</v>
      </c>
    </row>
    <row r="386" ht="12.75">
      <c r="F386">
        <f>AVERAGE(F383:F385)/1000000</f>
        <v>368.49732233333333</v>
      </c>
    </row>
    <row r="388" spans="2:6" ht="12.75">
      <c r="B388" t="s">
        <v>37</v>
      </c>
      <c r="C388" t="s">
        <v>200</v>
      </c>
      <c r="D388" t="s">
        <v>201</v>
      </c>
      <c r="E388" t="s">
        <v>202</v>
      </c>
      <c r="F388" t="s">
        <v>38</v>
      </c>
    </row>
    <row r="389" spans="2:6" ht="12.75">
      <c r="B389" t="s">
        <v>51</v>
      </c>
      <c r="C389" t="s">
        <v>213</v>
      </c>
      <c r="D389" t="s">
        <v>207</v>
      </c>
      <c r="E389" t="s">
        <v>216</v>
      </c>
      <c r="F389" s="15">
        <v>179947.3</v>
      </c>
    </row>
    <row r="390" spans="2:6" ht="12.75">
      <c r="B390" t="s">
        <v>51</v>
      </c>
      <c r="C390" t="s">
        <v>213</v>
      </c>
      <c r="D390" t="s">
        <v>207</v>
      </c>
      <c r="E390" t="s">
        <v>217</v>
      </c>
      <c r="F390" s="15">
        <v>173908.95</v>
      </c>
    </row>
    <row r="391" spans="2:6" ht="12.75">
      <c r="B391" t="s">
        <v>51</v>
      </c>
      <c r="C391" t="s">
        <v>213</v>
      </c>
      <c r="D391" t="s">
        <v>207</v>
      </c>
      <c r="E391" t="s">
        <v>218</v>
      </c>
      <c r="F391" s="15">
        <v>177651.45</v>
      </c>
    </row>
    <row r="392" ht="12.75">
      <c r="F392">
        <f>SUM(F389:F391)/3000</f>
        <v>177.16923333333332</v>
      </c>
    </row>
    <row r="394" spans="2:6" ht="12.75">
      <c r="B394" t="s">
        <v>37</v>
      </c>
      <c r="C394" t="s">
        <v>200</v>
      </c>
      <c r="D394" t="s">
        <v>201</v>
      </c>
      <c r="E394" t="s">
        <v>202</v>
      </c>
      <c r="F394" t="s">
        <v>38</v>
      </c>
    </row>
    <row r="395" spans="2:6" ht="12.75">
      <c r="B395" t="s">
        <v>42</v>
      </c>
      <c r="C395" t="s">
        <v>209</v>
      </c>
      <c r="D395" t="s">
        <v>203</v>
      </c>
      <c r="E395" t="s">
        <v>216</v>
      </c>
      <c r="F395" s="15">
        <v>590333576</v>
      </c>
    </row>
    <row r="396" spans="2:6" ht="12.75">
      <c r="B396" t="s">
        <v>42</v>
      </c>
      <c r="C396" t="s">
        <v>209</v>
      </c>
      <c r="D396" t="s">
        <v>203</v>
      </c>
      <c r="E396" t="s">
        <v>217</v>
      </c>
      <c r="F396" s="15">
        <v>903482942</v>
      </c>
    </row>
    <row r="397" spans="2:6" ht="12.75">
      <c r="B397" t="s">
        <v>42</v>
      </c>
      <c r="C397" t="s">
        <v>209</v>
      </c>
      <c r="D397" t="s">
        <v>203</v>
      </c>
      <c r="E397" t="s">
        <v>218</v>
      </c>
      <c r="F397" s="15">
        <v>911194261</v>
      </c>
    </row>
    <row r="398" ht="12.75">
      <c r="F398">
        <f>SUM(F395:F397)/3000000</f>
        <v>801.6702596666667</v>
      </c>
    </row>
    <row r="400" spans="2:6" ht="12.75">
      <c r="B400" t="s">
        <v>37</v>
      </c>
      <c r="C400" t="s">
        <v>200</v>
      </c>
      <c r="D400" t="s">
        <v>201</v>
      </c>
      <c r="E400" t="s">
        <v>202</v>
      </c>
      <c r="F400" t="s">
        <v>38</v>
      </c>
    </row>
    <row r="401" spans="2:6" ht="12.75">
      <c r="B401" t="s">
        <v>42</v>
      </c>
      <c r="C401" t="s">
        <v>213</v>
      </c>
      <c r="D401" t="s">
        <v>208</v>
      </c>
      <c r="E401" t="s">
        <v>216</v>
      </c>
      <c r="F401" s="15">
        <v>904688</v>
      </c>
    </row>
    <row r="402" spans="2:6" ht="12.75">
      <c r="B402" t="s">
        <v>42</v>
      </c>
      <c r="C402" t="s">
        <v>213</v>
      </c>
      <c r="D402" t="s">
        <v>208</v>
      </c>
      <c r="E402" t="s">
        <v>217</v>
      </c>
      <c r="F402" s="15">
        <v>1273226</v>
      </c>
    </row>
    <row r="403" spans="2:6" ht="12.75">
      <c r="B403" t="s">
        <v>42</v>
      </c>
      <c r="C403" t="s">
        <v>213</v>
      </c>
      <c r="D403" t="s">
        <v>208</v>
      </c>
      <c r="E403" t="s">
        <v>218</v>
      </c>
      <c r="F403" s="15">
        <v>1202271</v>
      </c>
    </row>
    <row r="404" ht="12.75">
      <c r="F404">
        <f>SUM(F401:F403)/3000</f>
        <v>1126.7283333333332</v>
      </c>
    </row>
    <row r="406" spans="2:6" ht="12.75">
      <c r="B406" t="s">
        <v>37</v>
      </c>
      <c r="C406" t="s">
        <v>200</v>
      </c>
      <c r="D406" t="s">
        <v>201</v>
      </c>
      <c r="E406" t="s">
        <v>202</v>
      </c>
      <c r="F406" t="s">
        <v>38</v>
      </c>
    </row>
    <row r="407" spans="2:6" ht="12.75">
      <c r="B407" t="s">
        <v>48</v>
      </c>
      <c r="C407" t="s">
        <v>209</v>
      </c>
      <c r="D407" t="s">
        <v>203</v>
      </c>
      <c r="E407" t="s">
        <v>216</v>
      </c>
      <c r="F407" s="15">
        <v>191669271</v>
      </c>
    </row>
    <row r="408" spans="2:6" ht="12.75">
      <c r="B408" t="s">
        <v>48</v>
      </c>
      <c r="C408" t="s">
        <v>209</v>
      </c>
      <c r="D408" t="s">
        <v>203</v>
      </c>
      <c r="E408" t="s">
        <v>217</v>
      </c>
      <c r="F408" s="15">
        <v>290128751</v>
      </c>
    </row>
    <row r="409" spans="2:6" ht="12.75">
      <c r="B409" t="s">
        <v>48</v>
      </c>
      <c r="C409" t="s">
        <v>209</v>
      </c>
      <c r="D409" t="s">
        <v>203</v>
      </c>
      <c r="E409" t="s">
        <v>218</v>
      </c>
      <c r="F409" s="15">
        <v>367443525</v>
      </c>
    </row>
    <row r="410" ht="12.75">
      <c r="F410">
        <f>SUM(F407:F409)/3000000</f>
        <v>283.08051566666666</v>
      </c>
    </row>
    <row r="412" spans="2:6" ht="12.75">
      <c r="B412" t="s">
        <v>37</v>
      </c>
      <c r="C412" t="s">
        <v>200</v>
      </c>
      <c r="D412" t="s">
        <v>201</v>
      </c>
      <c r="E412" t="s">
        <v>202</v>
      </c>
      <c r="F412" t="s">
        <v>38</v>
      </c>
    </row>
    <row r="413" spans="2:6" ht="12.75">
      <c r="B413" t="s">
        <v>48</v>
      </c>
      <c r="C413" t="s">
        <v>213</v>
      </c>
      <c r="D413" t="s">
        <v>207</v>
      </c>
      <c r="E413" t="s">
        <v>216</v>
      </c>
      <c r="F413" s="15">
        <v>81442.01</v>
      </c>
    </row>
    <row r="414" spans="2:6" ht="12.75">
      <c r="B414" t="s">
        <v>48</v>
      </c>
      <c r="C414" t="s">
        <v>213</v>
      </c>
      <c r="D414" t="s">
        <v>207</v>
      </c>
      <c r="E414" t="s">
        <v>217</v>
      </c>
      <c r="F414" s="15">
        <v>126899.11</v>
      </c>
    </row>
    <row r="415" spans="2:6" ht="12.75">
      <c r="B415" t="s">
        <v>48</v>
      </c>
      <c r="C415" t="s">
        <v>213</v>
      </c>
      <c r="D415" t="s">
        <v>207</v>
      </c>
      <c r="E415" t="s">
        <v>218</v>
      </c>
      <c r="F415" s="15">
        <v>154932.55</v>
      </c>
    </row>
    <row r="416" ht="12.75">
      <c r="F416">
        <f>SUM(F413:F415)/3000</f>
        <v>121.09122333333333</v>
      </c>
    </row>
    <row r="418" spans="2:6" ht="12.75">
      <c r="B418" t="s">
        <v>37</v>
      </c>
      <c r="C418" t="s">
        <v>200</v>
      </c>
      <c r="D418" t="s">
        <v>201</v>
      </c>
      <c r="E418" t="s">
        <v>202</v>
      </c>
      <c r="F418" t="s">
        <v>38</v>
      </c>
    </row>
    <row r="419" spans="2:6" ht="12.75">
      <c r="B419" t="s">
        <v>39</v>
      </c>
      <c r="C419" t="s">
        <v>209</v>
      </c>
      <c r="D419" t="s">
        <v>203</v>
      </c>
      <c r="E419" t="s">
        <v>216</v>
      </c>
      <c r="F419" s="15">
        <v>3330309057</v>
      </c>
    </row>
    <row r="420" spans="2:6" ht="12.75">
      <c r="B420" t="s">
        <v>39</v>
      </c>
      <c r="C420" t="s">
        <v>209</v>
      </c>
      <c r="D420" t="s">
        <v>203</v>
      </c>
      <c r="E420" t="s">
        <v>217</v>
      </c>
      <c r="F420" s="15">
        <v>4142858205</v>
      </c>
    </row>
    <row r="421" spans="2:6" ht="12.75">
      <c r="B421" t="s">
        <v>39</v>
      </c>
      <c r="C421" t="s">
        <v>209</v>
      </c>
      <c r="D421" t="s">
        <v>203</v>
      </c>
      <c r="E421" t="s">
        <v>218</v>
      </c>
      <c r="F421" s="15">
        <v>4663339103</v>
      </c>
    </row>
    <row r="422" ht="12.75">
      <c r="F422">
        <f>SUM(F419:F421)/3000000</f>
        <v>4045.502121666667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0"/>
  <sheetViews>
    <sheetView workbookViewId="0" topLeftCell="A148">
      <selection activeCell="A29" sqref="A29"/>
    </sheetView>
  </sheetViews>
  <sheetFormatPr defaultColWidth="9.140625" defaultRowHeight="12.75"/>
  <cols>
    <col min="1" max="1" width="45.28125" style="0" bestFit="1" customWidth="1"/>
    <col min="2" max="2" width="16.421875" style="0" bestFit="1" customWidth="1"/>
  </cols>
  <sheetData>
    <row r="1" ht="12.75">
      <c r="A1" t="s">
        <v>326</v>
      </c>
    </row>
    <row r="3" spans="1:2" ht="12.75">
      <c r="A3" t="s">
        <v>37</v>
      </c>
      <c r="B3" t="s">
        <v>38</v>
      </c>
    </row>
    <row r="4" spans="1:2" ht="12.75">
      <c r="A4" t="s">
        <v>39</v>
      </c>
      <c r="B4" s="27">
        <v>12270448053</v>
      </c>
    </row>
    <row r="5" spans="1:2" ht="12.75">
      <c r="A5" t="s">
        <v>40</v>
      </c>
      <c r="B5" s="27">
        <v>4227431871</v>
      </c>
    </row>
    <row r="6" spans="1:2" ht="12.75">
      <c r="A6" t="s">
        <v>41</v>
      </c>
      <c r="B6" s="27">
        <v>1158380075</v>
      </c>
    </row>
    <row r="7" spans="1:2" ht="12.75">
      <c r="A7" t="s">
        <v>42</v>
      </c>
      <c r="B7" s="27">
        <v>523709513</v>
      </c>
    </row>
    <row r="8" spans="1:2" ht="12.75">
      <c r="A8" t="s">
        <v>43</v>
      </c>
      <c r="B8" s="27">
        <v>32901950</v>
      </c>
    </row>
    <row r="9" spans="1:2" ht="12.75">
      <c r="A9" t="s">
        <v>44</v>
      </c>
      <c r="B9" s="27">
        <v>598203857</v>
      </c>
    </row>
    <row r="10" spans="1:2" ht="12.75">
      <c r="A10" t="s">
        <v>45</v>
      </c>
      <c r="B10" s="27">
        <v>75750</v>
      </c>
    </row>
    <row r="11" spans="1:2" ht="12.75">
      <c r="A11" t="s">
        <v>46</v>
      </c>
      <c r="B11" s="27">
        <v>3489005</v>
      </c>
    </row>
    <row r="12" spans="1:2" ht="12.75">
      <c r="A12" t="s">
        <v>47</v>
      </c>
      <c r="B12" s="27">
        <v>2280824253</v>
      </c>
    </row>
    <row r="13" spans="1:2" ht="12.75">
      <c r="A13" t="s">
        <v>48</v>
      </c>
      <c r="B13" s="27">
        <v>1248898708</v>
      </c>
    </row>
    <row r="14" spans="1:2" ht="12.75">
      <c r="A14" t="s">
        <v>49</v>
      </c>
      <c r="B14" s="27">
        <v>1240161558</v>
      </c>
    </row>
    <row r="15" spans="1:2" ht="12.75">
      <c r="A15" t="s">
        <v>50</v>
      </c>
      <c r="B15" s="27">
        <v>8737150</v>
      </c>
    </row>
    <row r="16" spans="1:2" ht="12.75">
      <c r="A16" t="s">
        <v>51</v>
      </c>
      <c r="B16" s="27">
        <v>940591520</v>
      </c>
    </row>
    <row r="17" spans="1:2" ht="12.75">
      <c r="A17" t="s">
        <v>52</v>
      </c>
      <c r="B17" s="27">
        <v>745351323</v>
      </c>
    </row>
    <row r="18" spans="1:2" ht="12.75">
      <c r="A18" t="s">
        <v>53</v>
      </c>
      <c r="B18" s="27">
        <v>195240197</v>
      </c>
    </row>
    <row r="19" spans="1:2" ht="12.75">
      <c r="A19" t="s">
        <v>54</v>
      </c>
      <c r="B19" s="27">
        <v>164029</v>
      </c>
    </row>
    <row r="20" spans="1:2" ht="12.75">
      <c r="A20" t="s">
        <v>55</v>
      </c>
      <c r="B20" s="27">
        <v>55387220</v>
      </c>
    </row>
    <row r="21" spans="1:2" ht="12.75">
      <c r="A21" t="s">
        <v>56</v>
      </c>
      <c r="B21" s="27">
        <v>7029939</v>
      </c>
    </row>
    <row r="22" spans="1:2" ht="12.75">
      <c r="A22" t="s">
        <v>57</v>
      </c>
      <c r="B22" s="27">
        <v>28752837</v>
      </c>
    </row>
    <row r="23" spans="1:2" ht="12.75">
      <c r="A23" t="s">
        <v>58</v>
      </c>
      <c r="B23" s="27">
        <v>166698394</v>
      </c>
    </row>
    <row r="24" spans="1:2" ht="12.75">
      <c r="A24" t="s">
        <v>59</v>
      </c>
      <c r="B24" s="27">
        <v>33068270</v>
      </c>
    </row>
    <row r="25" spans="1:2" ht="12.75">
      <c r="A25" t="s">
        <v>60</v>
      </c>
      <c r="B25" s="27">
        <v>119244913</v>
      </c>
    </row>
    <row r="26" spans="1:2" ht="12.75">
      <c r="A26" t="s">
        <v>61</v>
      </c>
      <c r="B26" s="27">
        <v>13028002</v>
      </c>
    </row>
    <row r="27" spans="1:2" ht="12.75">
      <c r="A27" t="s">
        <v>62</v>
      </c>
      <c r="B27" s="27">
        <v>1357209</v>
      </c>
    </row>
    <row r="28" spans="1:2" ht="12.75">
      <c r="A28" t="s">
        <v>63</v>
      </c>
      <c r="B28" s="27">
        <v>427822796</v>
      </c>
    </row>
    <row r="29" spans="1:2" ht="12.75">
      <c r="A29" t="s">
        <v>64</v>
      </c>
      <c r="B29" s="27">
        <v>2749749</v>
      </c>
    </row>
    <row r="30" spans="1:2" ht="12.75">
      <c r="A30" t="s">
        <v>65</v>
      </c>
      <c r="B30" s="27">
        <v>36034941</v>
      </c>
    </row>
    <row r="31" spans="1:2" ht="12.75">
      <c r="A31" t="s">
        <v>66</v>
      </c>
      <c r="B31" s="27">
        <v>21055091</v>
      </c>
    </row>
    <row r="32" spans="1:2" ht="12.75">
      <c r="A32" t="s">
        <v>309</v>
      </c>
      <c r="B32" s="27">
        <v>116507</v>
      </c>
    </row>
    <row r="33" spans="1:2" ht="12.75">
      <c r="A33" t="s">
        <v>67</v>
      </c>
      <c r="B33" s="27">
        <v>367866508</v>
      </c>
    </row>
    <row r="34" spans="1:2" ht="12.75">
      <c r="A34" t="s">
        <v>68</v>
      </c>
      <c r="B34" s="27">
        <v>23175980</v>
      </c>
    </row>
    <row r="35" spans="1:2" ht="12.75">
      <c r="A35" t="s">
        <v>69</v>
      </c>
      <c r="B35" s="27">
        <v>96479971</v>
      </c>
    </row>
    <row r="36" spans="1:2" ht="12.75">
      <c r="A36" t="s">
        <v>70</v>
      </c>
      <c r="B36" s="27">
        <v>817596</v>
      </c>
    </row>
    <row r="37" spans="1:2" ht="12.75">
      <c r="A37" t="s">
        <v>71</v>
      </c>
      <c r="B37" s="27">
        <v>64414057</v>
      </c>
    </row>
    <row r="38" spans="1:2" ht="12.75">
      <c r="A38" t="s">
        <v>72</v>
      </c>
      <c r="B38" s="27">
        <v>31248318</v>
      </c>
    </row>
    <row r="39" spans="1:2" ht="12.75">
      <c r="A39" t="s">
        <v>310</v>
      </c>
      <c r="B39" s="27">
        <v>714424</v>
      </c>
    </row>
    <row r="40" spans="1:2" ht="12.75">
      <c r="A40" t="s">
        <v>311</v>
      </c>
      <c r="B40" s="27">
        <v>648793</v>
      </c>
    </row>
    <row r="41" spans="1:2" ht="12.75">
      <c r="A41" t="s">
        <v>312</v>
      </c>
      <c r="B41" s="27">
        <v>65631</v>
      </c>
    </row>
    <row r="42" spans="1:2" ht="12.75">
      <c r="A42" t="s">
        <v>73</v>
      </c>
      <c r="B42" s="27">
        <v>1151209</v>
      </c>
    </row>
    <row r="43" spans="1:2" ht="12.75">
      <c r="A43" t="s">
        <v>74</v>
      </c>
      <c r="B43" s="27">
        <v>24798588</v>
      </c>
    </row>
    <row r="44" spans="1:2" ht="12.75">
      <c r="A44" t="s">
        <v>75</v>
      </c>
      <c r="B44" s="27">
        <v>47451812</v>
      </c>
    </row>
    <row r="45" spans="1:2" ht="12.75">
      <c r="A45" t="s">
        <v>76</v>
      </c>
      <c r="B45" s="27">
        <v>2374616164</v>
      </c>
    </row>
    <row r="46" spans="1:2" ht="12.75">
      <c r="A46" t="s">
        <v>77</v>
      </c>
      <c r="B46" s="27">
        <v>169928417</v>
      </c>
    </row>
    <row r="47" spans="1:2" ht="12.75">
      <c r="A47" t="s">
        <v>78</v>
      </c>
      <c r="B47" s="27">
        <v>20112298</v>
      </c>
    </row>
    <row r="48" spans="1:2" ht="12.75">
      <c r="A48" t="s">
        <v>79</v>
      </c>
      <c r="B48" s="27">
        <v>167976302</v>
      </c>
    </row>
    <row r="49" spans="1:2" ht="12.75">
      <c r="A49" t="s">
        <v>80</v>
      </c>
      <c r="B49" s="27">
        <v>13370112</v>
      </c>
    </row>
    <row r="50" spans="1:2" ht="12.75">
      <c r="A50" t="s">
        <v>81</v>
      </c>
      <c r="B50" s="27">
        <v>205110</v>
      </c>
    </row>
    <row r="51" spans="1:2" ht="12.75">
      <c r="A51" t="s">
        <v>82</v>
      </c>
      <c r="B51" s="27">
        <v>834072024</v>
      </c>
    </row>
    <row r="52" spans="1:2" ht="12.75">
      <c r="A52" t="s">
        <v>83</v>
      </c>
      <c r="B52" s="27">
        <v>93235258</v>
      </c>
    </row>
    <row r="53" spans="1:2" ht="12.75">
      <c r="A53" t="s">
        <v>84</v>
      </c>
      <c r="B53" s="27">
        <v>825649703</v>
      </c>
    </row>
    <row r="54" spans="1:2" ht="12.75">
      <c r="A54" t="s">
        <v>85</v>
      </c>
      <c r="B54" s="27">
        <v>250066940</v>
      </c>
    </row>
    <row r="55" spans="1:2" ht="12.75">
      <c r="A55" t="s">
        <v>86</v>
      </c>
      <c r="B55" s="27">
        <v>310285212</v>
      </c>
    </row>
    <row r="56" spans="1:2" ht="12.75">
      <c r="A56" t="s">
        <v>87</v>
      </c>
      <c r="B56" s="27">
        <v>225064095</v>
      </c>
    </row>
    <row r="57" spans="1:2" ht="12.75">
      <c r="A57" t="s">
        <v>88</v>
      </c>
      <c r="B57" s="27">
        <v>21676183</v>
      </c>
    </row>
    <row r="58" spans="1:2" ht="12.75">
      <c r="A58" t="s">
        <v>89</v>
      </c>
      <c r="B58" s="27">
        <v>197581050</v>
      </c>
    </row>
    <row r="59" spans="1:2" ht="12.75">
      <c r="A59" t="s">
        <v>313</v>
      </c>
      <c r="B59" s="27">
        <v>10093</v>
      </c>
    </row>
    <row r="60" spans="1:2" ht="12.75">
      <c r="A60" t="s">
        <v>90</v>
      </c>
      <c r="B60" s="27">
        <v>1236211</v>
      </c>
    </row>
    <row r="61" spans="1:2" ht="12.75">
      <c r="A61" t="s">
        <v>314</v>
      </c>
      <c r="B61" s="27">
        <v>17437</v>
      </c>
    </row>
    <row r="62" spans="1:2" ht="12.75">
      <c r="A62" t="s">
        <v>91</v>
      </c>
      <c r="B62" s="27">
        <v>920313</v>
      </c>
    </row>
    <row r="63" spans="1:2" ht="12.75">
      <c r="A63" t="s">
        <v>92</v>
      </c>
      <c r="B63" s="27">
        <v>18828</v>
      </c>
    </row>
    <row r="64" spans="1:2" ht="12.75">
      <c r="A64" t="s">
        <v>93</v>
      </c>
      <c r="B64" s="27">
        <v>13939</v>
      </c>
    </row>
    <row r="65" spans="1:2" ht="12.75">
      <c r="A65" t="s">
        <v>315</v>
      </c>
      <c r="B65" s="27">
        <v>30455</v>
      </c>
    </row>
    <row r="66" spans="1:2" ht="12.75">
      <c r="A66" t="s">
        <v>94</v>
      </c>
      <c r="B66" s="27">
        <v>2963</v>
      </c>
    </row>
    <row r="67" spans="1:2" ht="12.75">
      <c r="A67" t="s">
        <v>95</v>
      </c>
      <c r="B67" s="27">
        <v>976646</v>
      </c>
    </row>
    <row r="68" spans="1:2" ht="12.75">
      <c r="A68" t="s">
        <v>96</v>
      </c>
      <c r="B68" s="27">
        <v>2579977</v>
      </c>
    </row>
    <row r="69" spans="1:2" ht="12.75">
      <c r="A69" t="s">
        <v>97</v>
      </c>
      <c r="B69" s="27">
        <v>85221117</v>
      </c>
    </row>
    <row r="70" spans="1:2" ht="12.75">
      <c r="A70" t="s">
        <v>316</v>
      </c>
      <c r="B70" s="27">
        <v>4257</v>
      </c>
    </row>
    <row r="71" spans="1:2" ht="12.75">
      <c r="A71" t="s">
        <v>98</v>
      </c>
      <c r="B71" s="27">
        <v>793450</v>
      </c>
    </row>
    <row r="72" spans="1:2" ht="12.75">
      <c r="A72" t="s">
        <v>99</v>
      </c>
      <c r="B72" s="27">
        <v>84423410</v>
      </c>
    </row>
    <row r="73" spans="1:2" ht="12.75">
      <c r="A73" t="s">
        <v>100</v>
      </c>
      <c r="B73" s="27">
        <v>42217246</v>
      </c>
    </row>
    <row r="74" spans="1:2" ht="12.75">
      <c r="A74" t="s">
        <v>101</v>
      </c>
      <c r="B74" s="27">
        <v>6552679</v>
      </c>
    </row>
    <row r="75" spans="1:2" ht="12.75">
      <c r="A75" t="s">
        <v>102</v>
      </c>
      <c r="B75" s="27">
        <v>3377466</v>
      </c>
    </row>
    <row r="76" spans="1:2" ht="12.75">
      <c r="A76" t="s">
        <v>103</v>
      </c>
      <c r="B76" s="27">
        <v>187070</v>
      </c>
    </row>
    <row r="77" spans="1:2" ht="12.75">
      <c r="A77" t="s">
        <v>104</v>
      </c>
      <c r="B77" s="27">
        <v>8585</v>
      </c>
    </row>
    <row r="78" spans="1:2" ht="12.75">
      <c r="A78" t="s">
        <v>105</v>
      </c>
      <c r="B78" s="27">
        <v>8733465</v>
      </c>
    </row>
    <row r="79" spans="1:2" ht="12.75">
      <c r="A79" t="s">
        <v>106</v>
      </c>
      <c r="B79" s="27">
        <v>66717</v>
      </c>
    </row>
    <row r="80" spans="1:2" ht="12.75">
      <c r="A80" t="s">
        <v>107</v>
      </c>
      <c r="B80" s="27">
        <v>23291264</v>
      </c>
    </row>
    <row r="81" spans="1:2" ht="12.75">
      <c r="A81" t="s">
        <v>108</v>
      </c>
      <c r="B81" s="27">
        <v>30499007</v>
      </c>
    </row>
    <row r="82" spans="1:2" ht="12.75">
      <c r="A82" t="s">
        <v>109</v>
      </c>
      <c r="B82" s="27">
        <v>2731400</v>
      </c>
    </row>
    <row r="83" spans="1:2" ht="12.75">
      <c r="A83" t="s">
        <v>110</v>
      </c>
      <c r="B83" s="27">
        <v>2198168</v>
      </c>
    </row>
    <row r="84" spans="1:2" ht="12.75">
      <c r="A84" t="s">
        <v>111</v>
      </c>
      <c r="B84" s="27">
        <v>868333</v>
      </c>
    </row>
    <row r="85" spans="1:2" ht="12.75">
      <c r="A85" t="s">
        <v>112</v>
      </c>
      <c r="B85" s="27">
        <v>40919</v>
      </c>
    </row>
    <row r="86" spans="1:2" ht="12.75">
      <c r="A86" t="s">
        <v>113</v>
      </c>
      <c r="B86" s="27">
        <v>5510</v>
      </c>
    </row>
    <row r="87" spans="1:2" ht="12.75">
      <c r="A87" t="s">
        <v>114</v>
      </c>
      <c r="B87" s="27">
        <v>217669</v>
      </c>
    </row>
    <row r="88" spans="1:2" ht="12.75">
      <c r="A88" t="s">
        <v>115</v>
      </c>
      <c r="B88" s="27">
        <v>24437008</v>
      </c>
    </row>
    <row r="89" spans="1:2" ht="12.75">
      <c r="A89" t="s">
        <v>116</v>
      </c>
      <c r="B89" s="27">
        <v>1935902053</v>
      </c>
    </row>
    <row r="90" spans="1:2" ht="12.75">
      <c r="A90" t="s">
        <v>117</v>
      </c>
      <c r="B90" s="27">
        <v>1331155322</v>
      </c>
    </row>
    <row r="91" spans="1:2" ht="12.75">
      <c r="A91" t="s">
        <v>118</v>
      </c>
      <c r="B91" s="27">
        <v>271939292</v>
      </c>
    </row>
    <row r="92" spans="1:2" ht="12.75">
      <c r="A92" t="s">
        <v>119</v>
      </c>
      <c r="B92" s="27">
        <v>2986464</v>
      </c>
    </row>
    <row r="93" spans="1:2" ht="12.75">
      <c r="A93" t="s">
        <v>120</v>
      </c>
      <c r="B93" s="27">
        <v>15088331</v>
      </c>
    </row>
    <row r="94" spans="1:2" ht="12.75">
      <c r="A94" t="s">
        <v>121</v>
      </c>
      <c r="B94" s="27">
        <v>12361416</v>
      </c>
    </row>
    <row r="95" spans="1:2" ht="12.75">
      <c r="A95" t="s">
        <v>122</v>
      </c>
      <c r="B95" s="27">
        <v>26329077</v>
      </c>
    </row>
    <row r="96" spans="1:2" ht="12.75">
      <c r="A96" t="s">
        <v>123</v>
      </c>
      <c r="B96" s="27">
        <v>9131816</v>
      </c>
    </row>
    <row r="97" spans="1:2" ht="12.75">
      <c r="A97" t="s">
        <v>124</v>
      </c>
      <c r="B97" s="27">
        <v>2047546</v>
      </c>
    </row>
    <row r="98" spans="1:2" ht="12.75">
      <c r="A98" t="s">
        <v>125</v>
      </c>
      <c r="B98" s="27">
        <v>63424828</v>
      </c>
    </row>
    <row r="99" spans="1:2" ht="12.75">
      <c r="A99" t="s">
        <v>126</v>
      </c>
      <c r="B99" s="27">
        <v>851366</v>
      </c>
    </row>
    <row r="100" spans="1:2" ht="12.75">
      <c r="A100" t="s">
        <v>127</v>
      </c>
      <c r="B100" s="27">
        <v>6708</v>
      </c>
    </row>
    <row r="101" spans="1:2" ht="12.75">
      <c r="A101" t="s">
        <v>128</v>
      </c>
      <c r="B101" s="27">
        <v>138185</v>
      </c>
    </row>
    <row r="102" spans="1:2" ht="12.75">
      <c r="A102" t="s">
        <v>129</v>
      </c>
      <c r="B102" s="27">
        <v>16341391</v>
      </c>
    </row>
    <row r="103" spans="1:2" ht="12.75">
      <c r="A103" t="s">
        <v>130</v>
      </c>
      <c r="B103" s="27">
        <v>21079362</v>
      </c>
    </row>
    <row r="104" spans="1:2" ht="12.75">
      <c r="A104" t="s">
        <v>131</v>
      </c>
      <c r="B104" s="27">
        <v>12044756</v>
      </c>
    </row>
    <row r="105" spans="1:2" ht="12.75">
      <c r="A105" t="s">
        <v>132</v>
      </c>
      <c r="B105" s="27">
        <v>116191319</v>
      </c>
    </row>
    <row r="106" spans="1:2" ht="12.75">
      <c r="A106" t="s">
        <v>133</v>
      </c>
      <c r="B106" s="27">
        <v>604050655</v>
      </c>
    </row>
    <row r="107" spans="1:2" ht="12.75">
      <c r="A107" t="s">
        <v>134</v>
      </c>
      <c r="B107" s="27">
        <v>973575</v>
      </c>
    </row>
    <row r="108" spans="1:2" ht="12.75">
      <c r="A108" t="s">
        <v>135</v>
      </c>
      <c r="B108" s="27">
        <v>1744095</v>
      </c>
    </row>
    <row r="109" spans="1:2" ht="12.75">
      <c r="A109" t="s">
        <v>136</v>
      </c>
      <c r="B109" s="27">
        <v>154425140</v>
      </c>
    </row>
    <row r="110" spans="1:2" ht="12.75">
      <c r="A110" t="s">
        <v>137</v>
      </c>
      <c r="B110" s="27">
        <v>604746731</v>
      </c>
    </row>
    <row r="111" spans="1:2" ht="12.75">
      <c r="A111" t="s">
        <v>138</v>
      </c>
      <c r="B111" s="27">
        <v>2527582</v>
      </c>
    </row>
    <row r="112" spans="1:2" ht="12.75">
      <c r="A112" t="s">
        <v>139</v>
      </c>
      <c r="B112" s="27">
        <v>9234362</v>
      </c>
    </row>
    <row r="113" spans="1:2" ht="12.75">
      <c r="A113" t="s">
        <v>140</v>
      </c>
      <c r="B113" s="27">
        <v>10996</v>
      </c>
    </row>
    <row r="114" spans="1:2" ht="12.75">
      <c r="A114" t="s">
        <v>141</v>
      </c>
      <c r="B114" s="27">
        <v>1927748</v>
      </c>
    </row>
    <row r="115" spans="1:2" ht="12.75">
      <c r="A115" t="s">
        <v>142</v>
      </c>
      <c r="B115" s="27">
        <v>751188</v>
      </c>
    </row>
    <row r="116" spans="1:2" ht="12.75">
      <c r="A116" t="s">
        <v>143</v>
      </c>
      <c r="B116" s="27">
        <v>1355349</v>
      </c>
    </row>
    <row r="117" spans="1:2" ht="12.75">
      <c r="A117" t="s">
        <v>144</v>
      </c>
      <c r="B117" s="27">
        <v>8092</v>
      </c>
    </row>
    <row r="118" spans="1:2" ht="12.75">
      <c r="A118" t="s">
        <v>317</v>
      </c>
      <c r="B118" s="27">
        <v>2480</v>
      </c>
    </row>
    <row r="119" spans="1:2" ht="12.75">
      <c r="A119" t="s">
        <v>145</v>
      </c>
      <c r="B119" s="27">
        <v>21483179</v>
      </c>
    </row>
    <row r="120" spans="1:2" ht="12.75">
      <c r="A120" t="s">
        <v>146</v>
      </c>
      <c r="B120" s="27">
        <v>24732267</v>
      </c>
    </row>
    <row r="121" spans="1:2" ht="12.75">
      <c r="A121" t="s">
        <v>147</v>
      </c>
      <c r="B121" s="27">
        <v>11909361</v>
      </c>
    </row>
    <row r="122" spans="1:2" ht="12.75">
      <c r="A122" t="s">
        <v>148</v>
      </c>
      <c r="B122" s="27">
        <v>21246</v>
      </c>
    </row>
    <row r="123" spans="1:2" ht="12.75">
      <c r="A123" t="s">
        <v>149</v>
      </c>
      <c r="B123" s="27">
        <v>1155714</v>
      </c>
    </row>
    <row r="124" spans="1:2" ht="12.75">
      <c r="A124" t="s">
        <v>150</v>
      </c>
      <c r="B124" s="27">
        <v>12668824</v>
      </c>
    </row>
    <row r="125" spans="1:2" ht="12.75">
      <c r="A125" t="s">
        <v>151</v>
      </c>
      <c r="B125" s="27">
        <v>148670311</v>
      </c>
    </row>
    <row r="126" spans="1:2" ht="12.75">
      <c r="A126" t="s">
        <v>152</v>
      </c>
      <c r="B126" s="27">
        <v>1106920</v>
      </c>
    </row>
    <row r="127" spans="1:2" ht="12.75">
      <c r="A127" t="s">
        <v>153</v>
      </c>
      <c r="B127" s="27">
        <v>49072220</v>
      </c>
    </row>
    <row r="128" spans="1:2" ht="12.75">
      <c r="A128" t="s">
        <v>154</v>
      </c>
      <c r="B128" s="27">
        <v>318108892</v>
      </c>
    </row>
    <row r="129" spans="1:2" ht="12.75">
      <c r="A129" t="s">
        <v>155</v>
      </c>
      <c r="B129" s="27">
        <v>603080446</v>
      </c>
    </row>
    <row r="130" spans="1:2" ht="12.75">
      <c r="A130" t="s">
        <v>156</v>
      </c>
      <c r="B130" s="27">
        <v>19171500</v>
      </c>
    </row>
    <row r="131" spans="1:2" ht="12.75">
      <c r="A131" t="s">
        <v>157</v>
      </c>
      <c r="B131" s="27">
        <v>279518</v>
      </c>
    </row>
    <row r="132" spans="1:2" ht="12.75">
      <c r="A132" t="s">
        <v>158</v>
      </c>
      <c r="B132" s="27">
        <v>403084269</v>
      </c>
    </row>
    <row r="133" spans="1:2" ht="12.75">
      <c r="A133" t="s">
        <v>159</v>
      </c>
      <c r="B133" s="27">
        <v>180545159</v>
      </c>
    </row>
    <row r="134" spans="1:2" ht="12.75">
      <c r="A134" t="s">
        <v>210</v>
      </c>
      <c r="B134" s="27">
        <v>712513508</v>
      </c>
    </row>
    <row r="135" spans="1:2" ht="12.75">
      <c r="A135" t="s">
        <v>211</v>
      </c>
      <c r="B135" s="27">
        <v>129815646</v>
      </c>
    </row>
    <row r="136" spans="1:2" ht="12.75">
      <c r="A136" t="s">
        <v>212</v>
      </c>
      <c r="B136" s="27">
        <v>63241615</v>
      </c>
    </row>
    <row r="137" spans="1:2" ht="12.75">
      <c r="A137" t="s">
        <v>318</v>
      </c>
      <c r="B137" s="27">
        <v>7700776</v>
      </c>
    </row>
    <row r="138" spans="1:2" ht="12.75">
      <c r="A138" t="s">
        <v>319</v>
      </c>
      <c r="B138" s="27">
        <v>77077</v>
      </c>
    </row>
    <row r="139" spans="1:2" ht="12.75">
      <c r="A139" t="s">
        <v>320</v>
      </c>
      <c r="B139" s="27">
        <v>7623699</v>
      </c>
    </row>
    <row r="140" spans="1:2" ht="12.75">
      <c r="A140" t="s">
        <v>321</v>
      </c>
      <c r="B140" s="27">
        <v>17586624</v>
      </c>
    </row>
    <row r="141" spans="1:2" ht="12.75">
      <c r="A141" t="s">
        <v>322</v>
      </c>
      <c r="B141" s="27">
        <v>21388442</v>
      </c>
    </row>
    <row r="142" spans="1:2" ht="12.75">
      <c r="A142" t="s">
        <v>323</v>
      </c>
      <c r="B142" s="27">
        <v>12013868</v>
      </c>
    </row>
    <row r="143" spans="1:2" ht="12.75">
      <c r="A143" t="s">
        <v>324</v>
      </c>
      <c r="B143" s="27">
        <v>2553266</v>
      </c>
    </row>
    <row r="144" spans="1:2" ht="12.75">
      <c r="A144" t="s">
        <v>160</v>
      </c>
      <c r="B144" s="27">
        <v>23902924</v>
      </c>
    </row>
    <row r="145" spans="1:2" ht="12.75">
      <c r="A145" t="s">
        <v>161</v>
      </c>
      <c r="B145" s="27">
        <v>20510251</v>
      </c>
    </row>
    <row r="146" spans="1:2" ht="12.75">
      <c r="A146" t="s">
        <v>162</v>
      </c>
      <c r="B146" s="27">
        <v>440258</v>
      </c>
    </row>
    <row r="147" spans="1:2" ht="12.75">
      <c r="A147" t="s">
        <v>163</v>
      </c>
      <c r="B147" s="27">
        <v>2952415</v>
      </c>
    </row>
    <row r="148" spans="1:2" ht="12.75">
      <c r="A148" t="s">
        <v>164</v>
      </c>
      <c r="B148" s="27">
        <v>361542465</v>
      </c>
    </row>
    <row r="149" spans="1:2" ht="12.75">
      <c r="A149" t="s">
        <v>165</v>
      </c>
      <c r="B149" s="27">
        <v>9650205</v>
      </c>
    </row>
    <row r="150" spans="1:2" ht="12.75">
      <c r="A150" t="s">
        <v>166</v>
      </c>
      <c r="B150" s="27">
        <v>231942243</v>
      </c>
    </row>
    <row r="151" spans="1:2" ht="12.75">
      <c r="A151" t="s">
        <v>167</v>
      </c>
      <c r="B151" s="27">
        <v>119950017</v>
      </c>
    </row>
    <row r="152" spans="1:2" ht="12.75">
      <c r="A152" t="s">
        <v>168</v>
      </c>
      <c r="B152" s="27">
        <v>939736236</v>
      </c>
    </row>
    <row r="153" spans="1:2" ht="12.75">
      <c r="A153" t="s">
        <v>169</v>
      </c>
      <c r="B153" s="27">
        <v>221522942</v>
      </c>
    </row>
    <row r="154" spans="1:2" ht="12.75">
      <c r="A154" t="s">
        <v>170</v>
      </c>
      <c r="B154" s="27">
        <v>58148406</v>
      </c>
    </row>
    <row r="155" spans="1:2" ht="12.75">
      <c r="A155" t="s">
        <v>171</v>
      </c>
      <c r="B155" s="27">
        <v>21585091</v>
      </c>
    </row>
    <row r="156" spans="1:2" ht="12.75">
      <c r="A156" t="s">
        <v>172</v>
      </c>
      <c r="B156" s="27">
        <v>104898096</v>
      </c>
    </row>
    <row r="157" spans="1:2" ht="12.75">
      <c r="A157" t="s">
        <v>173</v>
      </c>
      <c r="B157" s="27">
        <v>22243580</v>
      </c>
    </row>
    <row r="158" spans="1:2" ht="12.75">
      <c r="A158" t="s">
        <v>174</v>
      </c>
      <c r="B158" s="27">
        <v>12881323</v>
      </c>
    </row>
    <row r="159" spans="1:2" ht="12.75">
      <c r="A159" t="s">
        <v>175</v>
      </c>
      <c r="B159" s="27">
        <v>1766446</v>
      </c>
    </row>
    <row r="160" spans="1:2" ht="12.75">
      <c r="A160" t="s">
        <v>176</v>
      </c>
      <c r="B160" s="27">
        <v>526789079</v>
      </c>
    </row>
    <row r="161" spans="1:2" ht="12.75">
      <c r="A161" t="s">
        <v>177</v>
      </c>
      <c r="B161" s="27">
        <v>2612</v>
      </c>
    </row>
    <row r="162" spans="1:2" ht="12.75">
      <c r="A162" t="s">
        <v>178</v>
      </c>
      <c r="B162" s="27">
        <v>748931</v>
      </c>
    </row>
    <row r="163" spans="1:2" ht="12.75">
      <c r="A163" t="s">
        <v>179</v>
      </c>
      <c r="B163" s="27">
        <v>551388</v>
      </c>
    </row>
    <row r="164" spans="1:2" ht="12.75">
      <c r="A164" t="s">
        <v>180</v>
      </c>
      <c r="B164" s="27">
        <v>11100</v>
      </c>
    </row>
    <row r="165" spans="1:2" ht="12.75">
      <c r="A165" t="s">
        <v>181</v>
      </c>
      <c r="B165" s="27">
        <v>161259</v>
      </c>
    </row>
    <row r="166" spans="1:2" ht="12.75">
      <c r="A166" t="s">
        <v>182</v>
      </c>
      <c r="B166" s="27">
        <v>4406</v>
      </c>
    </row>
    <row r="167" spans="1:2" ht="12.75">
      <c r="A167" t="s">
        <v>183</v>
      </c>
      <c r="B167" s="27">
        <v>43741</v>
      </c>
    </row>
    <row r="168" spans="1:2" ht="12.75">
      <c r="A168" t="s">
        <v>184</v>
      </c>
      <c r="B168" s="27">
        <v>353532794</v>
      </c>
    </row>
    <row r="169" spans="1:2" ht="12.75">
      <c r="A169" t="s">
        <v>185</v>
      </c>
      <c r="B169" s="27">
        <v>7295043</v>
      </c>
    </row>
    <row r="170" spans="1:2" ht="12.75">
      <c r="A170" t="s">
        <v>186</v>
      </c>
      <c r="B170" s="27">
        <v>2304</v>
      </c>
    </row>
    <row r="171" spans="1:2" ht="12.75">
      <c r="A171" t="s">
        <v>187</v>
      </c>
      <c r="B171" s="27">
        <v>164435501</v>
      </c>
    </row>
    <row r="172" spans="1:2" ht="12.75">
      <c r="A172" t="s">
        <v>188</v>
      </c>
      <c r="B172" s="27">
        <v>191424215</v>
      </c>
    </row>
    <row r="173" spans="1:2" ht="12.75">
      <c r="A173" t="s">
        <v>325</v>
      </c>
      <c r="B173" s="27">
        <v>9100</v>
      </c>
    </row>
    <row r="174" spans="1:2" ht="12.75">
      <c r="A174" t="s">
        <v>189</v>
      </c>
      <c r="B174" s="27">
        <v>137551522</v>
      </c>
    </row>
    <row r="175" spans="1:2" ht="12.75">
      <c r="A175" t="s">
        <v>190</v>
      </c>
      <c r="B175" s="27">
        <v>17750346</v>
      </c>
    </row>
    <row r="176" spans="1:2" ht="12.75">
      <c r="A176" t="s">
        <v>191</v>
      </c>
      <c r="B176" s="27">
        <v>286458257</v>
      </c>
    </row>
    <row r="177" spans="1:2" ht="12.75">
      <c r="A177" t="s">
        <v>192</v>
      </c>
      <c r="B177" s="27">
        <v>12585828</v>
      </c>
    </row>
    <row r="178" ht="12.75">
      <c r="B178" s="27"/>
    </row>
    <row r="179" ht="12.75">
      <c r="B179" s="27"/>
    </row>
    <row r="180" ht="12.75">
      <c r="B180" s="2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8.7109375" style="0" customWidth="1"/>
    <col min="3" max="4" width="7.7109375" style="0" customWidth="1"/>
    <col min="5" max="5" width="7.57421875" style="0" customWidth="1"/>
    <col min="6" max="6" width="6.7109375" style="0" bestFit="1" customWidth="1"/>
    <col min="7" max="7" width="7.28125" style="0" customWidth="1"/>
    <col min="8" max="8" width="9.421875" style="0" customWidth="1"/>
    <col min="9" max="9" width="7.00390625" style="0" bestFit="1" customWidth="1"/>
    <col min="10" max="10" width="8.421875" style="0" customWidth="1"/>
    <col min="11" max="11" width="7.57421875" style="0" bestFit="1" customWidth="1"/>
  </cols>
  <sheetData>
    <row r="1" spans="1:11" ht="12.75">
      <c r="A1" s="13" t="s">
        <v>378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3" t="s">
        <v>0</v>
      </c>
      <c r="D3" s="3"/>
      <c r="E3" s="3" t="s">
        <v>1</v>
      </c>
      <c r="F3" s="3" t="s">
        <v>2</v>
      </c>
      <c r="G3" s="3"/>
      <c r="H3" s="3" t="s">
        <v>1</v>
      </c>
      <c r="I3" s="3" t="s">
        <v>3</v>
      </c>
      <c r="J3" s="3"/>
      <c r="K3" s="3" t="s">
        <v>1</v>
      </c>
    </row>
    <row r="4" spans="1:11" ht="12.75">
      <c r="A4" s="2"/>
      <c r="B4" s="2"/>
      <c r="C4" s="4" t="s">
        <v>4</v>
      </c>
      <c r="D4" s="4" t="s">
        <v>357</v>
      </c>
      <c r="E4" s="4"/>
      <c r="F4" s="4" t="s">
        <v>4</v>
      </c>
      <c r="G4" s="4" t="s">
        <v>357</v>
      </c>
      <c r="H4" s="4"/>
      <c r="I4" s="4" t="s">
        <v>4</v>
      </c>
      <c r="J4" s="4" t="s">
        <v>357</v>
      </c>
      <c r="K4" s="2"/>
    </row>
    <row r="5" spans="1:11" ht="25.5">
      <c r="A5" s="2"/>
      <c r="B5" s="2"/>
      <c r="C5" s="5" t="s">
        <v>34</v>
      </c>
      <c r="D5" s="5"/>
      <c r="E5" s="6" t="s">
        <v>5</v>
      </c>
      <c r="F5" s="5" t="s">
        <v>35</v>
      </c>
      <c r="G5" s="5"/>
      <c r="H5" s="6" t="s">
        <v>5</v>
      </c>
      <c r="I5" s="5" t="s">
        <v>36</v>
      </c>
      <c r="J5" s="5"/>
      <c r="K5" s="6" t="s">
        <v>5</v>
      </c>
    </row>
    <row r="6" spans="1:15" ht="12.75">
      <c r="A6" s="1" t="s">
        <v>6</v>
      </c>
      <c r="C6" s="26">
        <v>4043.694</v>
      </c>
      <c r="D6" s="26">
        <v>13649.215</v>
      </c>
      <c r="E6" s="7">
        <f>100*(D6/C6-1)</f>
        <v>237.5432216186487</v>
      </c>
      <c r="F6" s="9" t="s">
        <v>7</v>
      </c>
      <c r="G6" s="9" t="s">
        <v>7</v>
      </c>
      <c r="H6" s="9" t="s">
        <v>7</v>
      </c>
      <c r="I6" s="9" t="s">
        <v>7</v>
      </c>
      <c r="J6" s="9" t="s">
        <v>7</v>
      </c>
      <c r="K6" s="9" t="s">
        <v>7</v>
      </c>
      <c r="O6" s="50">
        <f>100*(D6/D$6)</f>
        <v>100</v>
      </c>
    </row>
    <row r="7" spans="1:15" ht="6" customHeight="1">
      <c r="A7" s="1"/>
      <c r="C7" s="10"/>
      <c r="D7" s="10"/>
      <c r="E7" s="30"/>
      <c r="F7" s="10"/>
      <c r="G7" s="10"/>
      <c r="H7" s="2"/>
      <c r="I7" s="2"/>
      <c r="J7" s="2"/>
      <c r="K7" s="2"/>
      <c r="O7" s="50"/>
    </row>
    <row r="8" spans="1:15" ht="12.75">
      <c r="A8" s="1" t="s">
        <v>8</v>
      </c>
      <c r="C8" s="26">
        <v>1783.592</v>
      </c>
      <c r="D8" s="26">
        <v>4454.292</v>
      </c>
      <c r="E8" s="7">
        <f aca="true" t="shared" si="0" ref="E8:E16">100*(D8/C8-1)</f>
        <v>149.73715961946453</v>
      </c>
      <c r="F8" s="9" t="s">
        <v>7</v>
      </c>
      <c r="G8" s="9" t="s">
        <v>7</v>
      </c>
      <c r="H8" s="9" t="s">
        <v>7</v>
      </c>
      <c r="I8" s="9" t="s">
        <v>7</v>
      </c>
      <c r="J8" s="9" t="s">
        <v>7</v>
      </c>
      <c r="K8" s="9" t="s">
        <v>7</v>
      </c>
      <c r="O8" s="50">
        <f aca="true" t="shared" si="1" ref="O8:O16">100*(D8/D$6)</f>
        <v>32.63405258104587</v>
      </c>
    </row>
    <row r="9" spans="1:15" ht="12.75">
      <c r="A9" s="1"/>
      <c r="B9" s="14" t="s">
        <v>18</v>
      </c>
      <c r="C9" s="24">
        <v>283.08051566666666</v>
      </c>
      <c r="D9" s="26">
        <v>1003.749</v>
      </c>
      <c r="E9" s="7">
        <f t="shared" si="0"/>
        <v>254.58074450519086</v>
      </c>
      <c r="F9" s="7">
        <v>121.09122333333333</v>
      </c>
      <c r="G9" s="26">
        <v>309.3437</v>
      </c>
      <c r="H9" s="7">
        <f>100*(G9/F9-1)</f>
        <v>155.4633535648207</v>
      </c>
      <c r="I9" s="11">
        <v>2.33713</v>
      </c>
      <c r="J9" s="33">
        <v>3.2278666</v>
      </c>
      <c r="K9" s="7">
        <f>100*(J9/I9-1)</f>
        <v>38.1124113763462</v>
      </c>
      <c r="O9" s="50">
        <f t="shared" si="1"/>
        <v>7.353895443803911</v>
      </c>
    </row>
    <row r="10" spans="1:15" ht="13.5">
      <c r="A10" s="1"/>
      <c r="B10" s="12" t="s">
        <v>376</v>
      </c>
      <c r="C10" s="24">
        <v>801.6702596666667</v>
      </c>
      <c r="D10" s="31">
        <v>982.639</v>
      </c>
      <c r="E10" s="7">
        <f t="shared" si="0"/>
        <v>22.57396206871638</v>
      </c>
      <c r="F10" s="7">
        <v>1126.7283333333332</v>
      </c>
      <c r="G10" s="26">
        <v>998.625</v>
      </c>
      <c r="H10" s="7">
        <f>100*(G10/F10-1)</f>
        <v>-11.369496048293204</v>
      </c>
      <c r="I10" s="11">
        <v>706.633</v>
      </c>
      <c r="J10" s="33">
        <v>1919.9</v>
      </c>
      <c r="K10" s="7">
        <f>100*(J10/I10-1)</f>
        <v>171.69690631487634</v>
      </c>
      <c r="O10" s="50">
        <f t="shared" si="1"/>
        <v>7.199234534733316</v>
      </c>
    </row>
    <row r="11" spans="1:15" ht="12.75">
      <c r="A11" s="1"/>
      <c r="B11" s="14" t="s">
        <v>19</v>
      </c>
      <c r="C11" s="24">
        <v>368.49732233333333</v>
      </c>
      <c r="D11" s="31">
        <v>875.243</v>
      </c>
      <c r="E11" s="7">
        <f t="shared" si="0"/>
        <v>137.51678694920813</v>
      </c>
      <c r="F11" s="7">
        <v>177.16923333333332</v>
      </c>
      <c r="G11" s="26">
        <v>348.4916</v>
      </c>
      <c r="H11" s="7">
        <f>100*(G11/F11-1)</f>
        <v>96.69984084896608</v>
      </c>
      <c r="I11" s="11">
        <v>2.079167</v>
      </c>
      <c r="J11" s="33">
        <v>2.5095</v>
      </c>
      <c r="K11" s="7">
        <f>100*(J11/I11-1)</f>
        <v>20.697375439298526</v>
      </c>
      <c r="O11" s="50">
        <f t="shared" si="1"/>
        <v>6.41240540206891</v>
      </c>
    </row>
    <row r="12" spans="1:15" ht="13.5">
      <c r="A12" s="1"/>
      <c r="B12" s="12" t="s">
        <v>193</v>
      </c>
      <c r="C12" s="24">
        <v>82.19359866666667</v>
      </c>
      <c r="D12" s="31">
        <v>610.267</v>
      </c>
      <c r="E12" s="7">
        <f t="shared" si="0"/>
        <v>642.4750952624876</v>
      </c>
      <c r="F12" s="7">
        <v>853.9456666666666</v>
      </c>
      <c r="G12" s="26">
        <v>8044.500666666667</v>
      </c>
      <c r="H12" s="7">
        <f>100*(G12/F12-1)</f>
        <v>842.0389353421003</v>
      </c>
      <c r="I12" s="11">
        <v>0.065466</v>
      </c>
      <c r="J12" s="33">
        <v>0.0681333</v>
      </c>
      <c r="K12" s="7">
        <f>100*(J12/I12-1)</f>
        <v>4.074328659151316</v>
      </c>
      <c r="O12" s="50">
        <f t="shared" si="1"/>
        <v>4.471077640728789</v>
      </c>
    </row>
    <row r="13" spans="1:15" ht="12.75">
      <c r="A13" s="42"/>
      <c r="B13" s="41" t="s">
        <v>358</v>
      </c>
      <c r="C13" s="46" t="s">
        <v>7</v>
      </c>
      <c r="D13" s="31">
        <v>156.542</v>
      </c>
      <c r="E13" s="44" t="s">
        <v>7</v>
      </c>
      <c r="F13" s="48" t="s">
        <v>7</v>
      </c>
      <c r="G13" s="46">
        <v>25.9334</v>
      </c>
      <c r="H13" s="44" t="s">
        <v>7</v>
      </c>
      <c r="I13" s="48" t="s">
        <v>7</v>
      </c>
      <c r="J13" s="47">
        <v>6.04353</v>
      </c>
      <c r="K13" s="44" t="s">
        <v>7</v>
      </c>
      <c r="O13" s="50">
        <f t="shared" si="1"/>
        <v>1.1468937957237835</v>
      </c>
    </row>
    <row r="14" spans="1:15" ht="12.75">
      <c r="A14" s="42"/>
      <c r="B14" s="41" t="s">
        <v>359</v>
      </c>
      <c r="C14" s="31"/>
      <c r="D14" s="31"/>
      <c r="E14" s="26"/>
      <c r="F14" s="48"/>
      <c r="G14" s="48"/>
      <c r="H14" s="44"/>
      <c r="I14" s="48"/>
      <c r="J14" s="47"/>
      <c r="K14" s="44"/>
      <c r="O14" s="50"/>
    </row>
    <row r="15" spans="1:15" ht="12.75">
      <c r="A15" s="1"/>
      <c r="B15" s="14" t="s">
        <v>20</v>
      </c>
      <c r="C15" s="24">
        <v>64.85063433333333</v>
      </c>
      <c r="D15" s="24">
        <v>54.255</v>
      </c>
      <c r="E15" s="7">
        <f>100*(D15/C15-1)</f>
        <v>-16.338520728836038</v>
      </c>
      <c r="F15" s="9" t="s">
        <v>7</v>
      </c>
      <c r="G15" s="9" t="s">
        <v>7</v>
      </c>
      <c r="H15" s="29" t="s">
        <v>7</v>
      </c>
      <c r="I15" s="9" t="s">
        <v>7</v>
      </c>
      <c r="J15" s="34" t="s">
        <v>7</v>
      </c>
      <c r="K15" s="29" t="s">
        <v>7</v>
      </c>
      <c r="O15" s="50">
        <f t="shared" si="1"/>
        <v>0.39749538709735327</v>
      </c>
    </row>
    <row r="16" spans="1:15" ht="12.75">
      <c r="A16" s="1"/>
      <c r="B16" s="14" t="s">
        <v>10</v>
      </c>
      <c r="C16" s="7">
        <f>C8-SUM(C9:C12)</f>
        <v>248.15030366666656</v>
      </c>
      <c r="D16" s="7">
        <f>D8-SUM(D9:D12)</f>
        <v>982.3940000000002</v>
      </c>
      <c r="E16" s="7">
        <f t="shared" si="0"/>
        <v>295.88668056583276</v>
      </c>
      <c r="F16" s="9" t="s">
        <v>7</v>
      </c>
      <c r="G16" s="9" t="s">
        <v>7</v>
      </c>
      <c r="H16" s="29" t="s">
        <v>7</v>
      </c>
      <c r="I16" s="9" t="s">
        <v>7</v>
      </c>
      <c r="J16" s="34" t="s">
        <v>7</v>
      </c>
      <c r="K16" s="29" t="s">
        <v>7</v>
      </c>
      <c r="O16" s="50">
        <f t="shared" si="1"/>
        <v>7.197439559710944</v>
      </c>
    </row>
    <row r="17" spans="1:15" ht="6" customHeight="1">
      <c r="A17" s="2"/>
      <c r="B17" s="2"/>
      <c r="C17" s="2"/>
      <c r="D17" s="2"/>
      <c r="E17" s="30"/>
      <c r="F17" s="2"/>
      <c r="G17" s="2"/>
      <c r="H17" s="30"/>
      <c r="I17" s="2"/>
      <c r="J17" s="35"/>
      <c r="K17" s="30"/>
      <c r="O17" s="50"/>
    </row>
    <row r="18" spans="1:15" ht="12.75" customHeight="1">
      <c r="A18" s="1" t="s">
        <v>27</v>
      </c>
      <c r="B18" s="2"/>
      <c r="C18" s="26">
        <v>758.992</v>
      </c>
      <c r="D18" s="26">
        <v>2899.009</v>
      </c>
      <c r="E18" s="7">
        <f aca="true" t="shared" si="2" ref="E18:E24">100*(D18/C18-1)</f>
        <v>281.9551457722875</v>
      </c>
      <c r="F18" s="9" t="s">
        <v>7</v>
      </c>
      <c r="G18" s="9" t="s">
        <v>7</v>
      </c>
      <c r="H18" s="29" t="s">
        <v>7</v>
      </c>
      <c r="I18" s="9" t="s">
        <v>7</v>
      </c>
      <c r="J18" s="34" t="s">
        <v>7</v>
      </c>
      <c r="K18" s="29" t="s">
        <v>7</v>
      </c>
      <c r="O18" s="50">
        <f aca="true" t="shared" si="3" ref="O18:O81">100*(D18/D$6)</f>
        <v>21.239382631162304</v>
      </c>
    </row>
    <row r="19" spans="1:15" s="20" customFormat="1" ht="12.75" customHeight="1">
      <c r="A19" s="37"/>
      <c r="B19" s="40" t="s">
        <v>31</v>
      </c>
      <c r="C19" s="26">
        <v>146.20708833333333</v>
      </c>
      <c r="D19" s="26">
        <v>408.677</v>
      </c>
      <c r="E19" s="26">
        <f t="shared" si="2"/>
        <v>179.5192795771085</v>
      </c>
      <c r="F19" s="26">
        <v>77.440502</v>
      </c>
      <c r="G19" s="26">
        <v>180.602</v>
      </c>
      <c r="H19" s="26">
        <f aca="true" t="shared" si="4" ref="H19:H24">100*(G19/F19-1)</f>
        <v>133.21388076745683</v>
      </c>
      <c r="I19" s="38">
        <v>1.99667</v>
      </c>
      <c r="J19" s="39">
        <v>2.26303</v>
      </c>
      <c r="K19" s="26">
        <f aca="true" t="shared" si="5" ref="K19:K24">100*(J19/I19-1)</f>
        <v>13.340211452067695</v>
      </c>
      <c r="L19"/>
      <c r="O19" s="50">
        <f t="shared" si="3"/>
        <v>2.994142886605567</v>
      </c>
    </row>
    <row r="20" spans="1:15" ht="12.75" customHeight="1">
      <c r="A20" s="2"/>
      <c r="B20" s="2" t="s">
        <v>28</v>
      </c>
      <c r="C20" s="7">
        <v>154.17041933333334</v>
      </c>
      <c r="D20" s="26">
        <v>319.774</v>
      </c>
      <c r="E20" s="7">
        <f t="shared" si="2"/>
        <v>107.41592413302942</v>
      </c>
      <c r="F20" s="7">
        <v>1267.91654</v>
      </c>
      <c r="G20" s="26">
        <v>1846.0283</v>
      </c>
      <c r="H20" s="7">
        <f t="shared" si="4"/>
        <v>45.595411193232</v>
      </c>
      <c r="I20" s="11">
        <v>0.1210333</v>
      </c>
      <c r="J20" s="33">
        <v>0.166333</v>
      </c>
      <c r="K20" s="7">
        <f t="shared" si="5"/>
        <v>37.42746830830854</v>
      </c>
      <c r="O20" s="50">
        <f t="shared" si="3"/>
        <v>2.342801399201346</v>
      </c>
    </row>
    <row r="21" spans="1:15" s="20" customFormat="1" ht="12.75" customHeight="1">
      <c r="A21" s="37"/>
      <c r="B21" s="37" t="s">
        <v>30</v>
      </c>
      <c r="C21" s="26">
        <v>17.42152433333333</v>
      </c>
      <c r="D21" s="26">
        <v>319.564</v>
      </c>
      <c r="E21" s="26">
        <f t="shared" si="2"/>
        <v>1734.3056203673568</v>
      </c>
      <c r="F21" s="26">
        <v>8.313497666666667</v>
      </c>
      <c r="G21" s="26">
        <v>106.9198</v>
      </c>
      <c r="H21" s="26">
        <f t="shared" si="4"/>
        <v>1186.0988754312114</v>
      </c>
      <c r="I21" s="38">
        <v>2.19223</v>
      </c>
      <c r="J21" s="39">
        <v>2.98743</v>
      </c>
      <c r="K21" s="26">
        <f t="shared" si="5"/>
        <v>36.27356618602975</v>
      </c>
      <c r="L21"/>
      <c r="O21" s="50">
        <f t="shared" si="3"/>
        <v>2.3412628491821694</v>
      </c>
    </row>
    <row r="22" spans="1:15" ht="12.75" customHeight="1">
      <c r="A22" s="2"/>
      <c r="B22" s="2" t="s">
        <v>29</v>
      </c>
      <c r="C22" s="7">
        <v>53.88466966666667</v>
      </c>
      <c r="D22" s="26">
        <v>259.542</v>
      </c>
      <c r="E22" s="7">
        <f t="shared" si="2"/>
        <v>381.66204155196664</v>
      </c>
      <c r="F22" s="7">
        <v>575.9149833333332</v>
      </c>
      <c r="G22" s="26">
        <v>1649.49283</v>
      </c>
      <c r="H22" s="7">
        <f t="shared" si="4"/>
        <v>186.4125570154322</v>
      </c>
      <c r="I22" s="11">
        <v>0.098333</v>
      </c>
      <c r="J22" s="33">
        <v>0.1542333</v>
      </c>
      <c r="K22" s="7">
        <f t="shared" si="5"/>
        <v>56.847955416798015</v>
      </c>
      <c r="O22" s="50">
        <f t="shared" si="3"/>
        <v>1.901515947986752</v>
      </c>
    </row>
    <row r="23" spans="1:15" s="20" customFormat="1" ht="12.75" customHeight="1">
      <c r="A23" s="37"/>
      <c r="B23" s="37" t="s">
        <v>347</v>
      </c>
      <c r="C23" s="26">
        <v>14.135764666666667</v>
      </c>
      <c r="D23" s="26">
        <v>216.996</v>
      </c>
      <c r="E23" s="26">
        <f t="shared" si="2"/>
        <v>1435.084978541663</v>
      </c>
      <c r="F23" s="26">
        <v>12.121985666666667</v>
      </c>
      <c r="G23" s="26">
        <v>153.78873</v>
      </c>
      <c r="H23" s="26">
        <f t="shared" si="4"/>
        <v>1168.6760587656195</v>
      </c>
      <c r="I23" s="38">
        <v>1.2241</v>
      </c>
      <c r="J23" s="39">
        <v>1.40913</v>
      </c>
      <c r="K23" s="26">
        <f t="shared" si="5"/>
        <v>15.115595131116732</v>
      </c>
      <c r="L23"/>
      <c r="O23" s="50">
        <f t="shared" si="3"/>
        <v>1.5898057141015072</v>
      </c>
    </row>
    <row r="24" spans="1:15" s="20" customFormat="1" ht="12.75" customHeight="1">
      <c r="A24" s="37"/>
      <c r="B24" s="40" t="s">
        <v>195</v>
      </c>
      <c r="C24" s="26">
        <v>47.68305766666667</v>
      </c>
      <c r="D24" s="26">
        <v>148.311</v>
      </c>
      <c r="E24" s="26">
        <f t="shared" si="2"/>
        <v>211.0350033271426</v>
      </c>
      <c r="F24" s="26">
        <v>27.155052</v>
      </c>
      <c r="G24" s="26">
        <v>70.23193</v>
      </c>
      <c r="H24" s="26">
        <f t="shared" si="4"/>
        <v>158.63301605903754</v>
      </c>
      <c r="I24" s="38">
        <v>1.7599</v>
      </c>
      <c r="J24" s="39">
        <v>2.11723</v>
      </c>
      <c r="K24" s="26">
        <f t="shared" si="5"/>
        <v>20.303994545144622</v>
      </c>
      <c r="L24"/>
      <c r="O24" s="50">
        <f t="shared" si="3"/>
        <v>1.0865899614007106</v>
      </c>
    </row>
    <row r="25" spans="1:15" s="20" customFormat="1" ht="12.75" customHeight="1">
      <c r="A25" s="37"/>
      <c r="B25" s="40" t="s">
        <v>194</v>
      </c>
      <c r="C25" s="26"/>
      <c r="D25" s="26"/>
      <c r="E25" s="26"/>
      <c r="F25" s="26"/>
      <c r="G25" s="26"/>
      <c r="H25" s="26"/>
      <c r="I25" s="38"/>
      <c r="J25" s="39"/>
      <c r="K25" s="26"/>
      <c r="L25"/>
      <c r="O25" s="50"/>
    </row>
    <row r="26" spans="2:15" s="20" customFormat="1" ht="12.75">
      <c r="B26" s="37" t="s">
        <v>33</v>
      </c>
      <c r="C26" s="31">
        <v>46.098727</v>
      </c>
      <c r="D26" s="26">
        <v>109.253</v>
      </c>
      <c r="E26" s="26">
        <f>100*(D26/C26-1)</f>
        <v>136.99786764176807</v>
      </c>
      <c r="F26" s="31">
        <v>66.52233733333334</v>
      </c>
      <c r="G26" s="26">
        <v>85.11577</v>
      </c>
      <c r="H26" s="26">
        <f>100*(G26/F26-1)</f>
        <v>27.950660502949233</v>
      </c>
      <c r="I26" s="38">
        <v>0.6921333</v>
      </c>
      <c r="J26" s="39">
        <v>1.28177</v>
      </c>
      <c r="K26" s="26">
        <f>100*(J26/I26-1)</f>
        <v>85.19120522015054</v>
      </c>
      <c r="L26"/>
      <c r="O26" s="50">
        <f t="shared" si="3"/>
        <v>0.8004343106911277</v>
      </c>
    </row>
    <row r="27" spans="2:15" s="20" customFormat="1" ht="12.75">
      <c r="B27" s="37" t="s">
        <v>360</v>
      </c>
      <c r="C27" s="31">
        <v>43.602</v>
      </c>
      <c r="D27" s="26">
        <v>99.999</v>
      </c>
      <c r="E27" s="26">
        <f>100*(D27/C27-1)</f>
        <v>129.34498417503787</v>
      </c>
      <c r="F27" s="31">
        <v>165.775</v>
      </c>
      <c r="G27" s="26">
        <v>189.57869</v>
      </c>
      <c r="H27" s="26">
        <f>100*(G27/F27-1)</f>
        <v>14.359034836374596</v>
      </c>
      <c r="I27" s="38">
        <v>0.2606666</v>
      </c>
      <c r="J27" s="39">
        <v>0.5241</v>
      </c>
      <c r="K27" s="26">
        <f>100*(J27/I27-1)</f>
        <v>101.06143249653003</v>
      </c>
      <c r="L27"/>
      <c r="O27" s="50">
        <f t="shared" si="3"/>
        <v>0.7326355398460643</v>
      </c>
    </row>
    <row r="28" spans="2:15" s="20" customFormat="1" ht="12.75">
      <c r="B28" s="37" t="s">
        <v>361</v>
      </c>
      <c r="C28" s="31"/>
      <c r="D28" s="26"/>
      <c r="E28" s="26"/>
      <c r="F28" s="31"/>
      <c r="G28" s="26"/>
      <c r="H28" s="26"/>
      <c r="I28" s="38"/>
      <c r="J28" s="39"/>
      <c r="K28" s="26"/>
      <c r="L28"/>
      <c r="O28" s="50"/>
    </row>
    <row r="29" spans="2:15" ht="13.5">
      <c r="B29" s="12" t="s">
        <v>196</v>
      </c>
      <c r="C29" s="7">
        <v>12.274951333333334</v>
      </c>
      <c r="D29" s="26">
        <v>92.071</v>
      </c>
      <c r="E29" s="7">
        <f>100*(D29/C29-1)</f>
        <v>650.0722202455983</v>
      </c>
      <c r="F29" s="7">
        <v>12.437153333333333</v>
      </c>
      <c r="G29" s="26">
        <v>51.2999</v>
      </c>
      <c r="H29" s="7">
        <f>100*(G29/F29-1)</f>
        <v>312.4730042726819</v>
      </c>
      <c r="I29" s="11">
        <v>0.9917</v>
      </c>
      <c r="J29" s="33">
        <v>1.79487</v>
      </c>
      <c r="K29" s="7">
        <f>100*(J29/I29-1)</f>
        <v>80.98921044670766</v>
      </c>
      <c r="O29" s="50">
        <f t="shared" si="3"/>
        <v>0.674551613407804</v>
      </c>
    </row>
    <row r="30" spans="1:15" ht="12.75">
      <c r="A30" s="20"/>
      <c r="B30" s="41" t="s">
        <v>351</v>
      </c>
      <c r="C30" s="26" t="s">
        <v>355</v>
      </c>
      <c r="D30" s="26">
        <v>79.883</v>
      </c>
      <c r="E30" s="26">
        <v>38120.81481112825</v>
      </c>
      <c r="F30" s="26" t="s">
        <v>355</v>
      </c>
      <c r="G30" s="26">
        <v>41.95137</v>
      </c>
      <c r="H30" s="26">
        <v>50589.23820863606</v>
      </c>
      <c r="I30" s="38">
        <v>2.4412558015211525</v>
      </c>
      <c r="J30" s="39">
        <v>1.8407612580896022</v>
      </c>
      <c r="K30" s="26">
        <v>-24.5977723046221</v>
      </c>
      <c r="O30" s="50">
        <f t="shared" si="3"/>
        <v>0.5852571008662403</v>
      </c>
    </row>
    <row r="31" spans="1:15" ht="12.75">
      <c r="A31" s="20"/>
      <c r="B31" s="37" t="s">
        <v>32</v>
      </c>
      <c r="C31" s="26">
        <v>12.670246666666667</v>
      </c>
      <c r="D31" s="26">
        <v>82.354</v>
      </c>
      <c r="E31" s="26">
        <f>100*(D31/C31-1)</f>
        <v>549.9794531756024</v>
      </c>
      <c r="F31" s="26">
        <v>45.70957766666667</v>
      </c>
      <c r="G31" s="26">
        <v>557.66383</v>
      </c>
      <c r="H31" s="26">
        <f>100*(G31/F31-1)</f>
        <v>1120.0152757190572</v>
      </c>
      <c r="I31" s="38">
        <v>0.1105</v>
      </c>
      <c r="J31" s="39">
        <v>0.1555</v>
      </c>
      <c r="K31" s="26">
        <f>100*(J31/I31-1)</f>
        <v>40.72398190045248</v>
      </c>
      <c r="O31" s="50">
        <f t="shared" si="3"/>
        <v>0.6033607060918887</v>
      </c>
    </row>
    <row r="32" spans="1:15" ht="12.75">
      <c r="A32" s="20"/>
      <c r="B32" s="37" t="s">
        <v>344</v>
      </c>
      <c r="C32" s="26">
        <v>2.9951703333333333</v>
      </c>
      <c r="D32" s="26">
        <v>72.959</v>
      </c>
      <c r="E32" s="26">
        <f>100*(D32/C32-1)</f>
        <v>2335.888175975746</v>
      </c>
      <c r="F32" s="26">
        <v>12.749028666666666</v>
      </c>
      <c r="G32" s="26">
        <v>214.7301</v>
      </c>
      <c r="H32" s="26">
        <f>100*(G32/F32-1)</f>
        <v>1584.2859610272008</v>
      </c>
      <c r="I32" s="38">
        <v>0.2369</v>
      </c>
      <c r="J32" s="39">
        <v>0.3375333</v>
      </c>
      <c r="K32" s="26">
        <f>100*(J32/I32-1)</f>
        <v>42.47923174335162</v>
      </c>
      <c r="O32" s="50">
        <f t="shared" si="3"/>
        <v>0.5345289088053782</v>
      </c>
    </row>
    <row r="33" spans="2:15" s="20" customFormat="1" ht="12.75">
      <c r="B33" s="41" t="s">
        <v>350</v>
      </c>
      <c r="C33" s="44" t="s">
        <v>7</v>
      </c>
      <c r="D33" s="26">
        <v>71.882584</v>
      </c>
      <c r="E33" s="44" t="s">
        <v>7</v>
      </c>
      <c r="F33" s="44" t="s">
        <v>7</v>
      </c>
      <c r="G33" s="26">
        <v>35.66376266666666</v>
      </c>
      <c r="H33" s="44" t="s">
        <v>7</v>
      </c>
      <c r="I33" s="44" t="s">
        <v>7</v>
      </c>
      <c r="J33" s="39">
        <f>D33/G33</f>
        <v>2.0155636597252666</v>
      </c>
      <c r="K33" s="44" t="s">
        <v>7</v>
      </c>
      <c r="L33"/>
      <c r="O33" s="50">
        <f t="shared" si="3"/>
        <v>0.5266426237699384</v>
      </c>
    </row>
    <row r="34" spans="2:15" ht="12.75">
      <c r="B34" s="14" t="s">
        <v>349</v>
      </c>
      <c r="C34" s="7"/>
      <c r="D34" s="26"/>
      <c r="E34" s="7"/>
      <c r="F34" s="7"/>
      <c r="G34" s="26"/>
      <c r="H34" s="7"/>
      <c r="I34" s="11"/>
      <c r="J34" s="33"/>
      <c r="K34" s="7"/>
      <c r="O34" s="50"/>
    </row>
    <row r="35" spans="2:15" ht="12.75">
      <c r="B35" s="2" t="s">
        <v>10</v>
      </c>
      <c r="C35" s="7">
        <f>C18-SUM(C19:C33)</f>
        <v>207.84838066666657</v>
      </c>
      <c r="D35" s="7">
        <f>D18-SUM(D19:D33)</f>
        <v>617.7434160000007</v>
      </c>
      <c r="E35" s="7">
        <f>100*(D35/C35-1)</f>
        <v>197.2086739471387</v>
      </c>
      <c r="F35" s="9" t="s">
        <v>7</v>
      </c>
      <c r="G35" s="9" t="s">
        <v>7</v>
      </c>
      <c r="H35" s="29" t="s">
        <v>7</v>
      </c>
      <c r="I35" s="9" t="s">
        <v>7</v>
      </c>
      <c r="J35" s="34" t="s">
        <v>7</v>
      </c>
      <c r="K35" s="29" t="s">
        <v>7</v>
      </c>
      <c r="O35" s="50">
        <f t="shared" si="3"/>
        <v>4.525853069205817</v>
      </c>
    </row>
    <row r="36" spans="1:15" ht="6" customHeight="1">
      <c r="A36" s="2"/>
      <c r="B36" s="2"/>
      <c r="C36" s="2"/>
      <c r="D36" s="2"/>
      <c r="E36" s="30"/>
      <c r="F36" s="2"/>
      <c r="G36" s="2"/>
      <c r="H36" s="30"/>
      <c r="I36" s="2"/>
      <c r="J36" s="35"/>
      <c r="K36" s="30"/>
      <c r="O36" s="50"/>
    </row>
    <row r="37" spans="1:15" ht="12.75">
      <c r="A37" s="1" t="s">
        <v>362</v>
      </c>
      <c r="B37" s="2"/>
      <c r="C37" s="26">
        <v>70.79</v>
      </c>
      <c r="D37" s="26">
        <v>374.645</v>
      </c>
      <c r="E37" s="7">
        <f>100*(D37/C37-1)</f>
        <v>429.23435513490597</v>
      </c>
      <c r="F37" s="26">
        <v>99.6203</v>
      </c>
      <c r="G37" s="26">
        <v>194.0269</v>
      </c>
      <c r="H37" s="7">
        <f>100*(G37/F37-1)</f>
        <v>94.7664281276005</v>
      </c>
      <c r="I37" s="11">
        <v>0.7232667</v>
      </c>
      <c r="J37" s="33">
        <v>1.9254</v>
      </c>
      <c r="K37" s="7">
        <f>100*(J37/I37-1)</f>
        <v>166.20885490787836</v>
      </c>
      <c r="O37" s="50">
        <f t="shared" si="3"/>
        <v>2.7448098663549514</v>
      </c>
    </row>
    <row r="38" spans="1:15" s="43" customFormat="1" ht="12.75">
      <c r="A38" s="37"/>
      <c r="B38" s="37" t="s">
        <v>340</v>
      </c>
      <c r="C38" s="26">
        <v>9.522185666666667</v>
      </c>
      <c r="D38" s="26">
        <v>122.552</v>
      </c>
      <c r="E38" s="26">
        <f>100*(D38/C38-1)</f>
        <v>1187.015442568035</v>
      </c>
      <c r="F38" s="26">
        <v>5.551937333333333</v>
      </c>
      <c r="G38" s="26">
        <v>33.7612</v>
      </c>
      <c r="H38" s="26">
        <f>100*(G38/F38-1)</f>
        <v>508.09764183217254</v>
      </c>
      <c r="I38" s="38">
        <v>1.71897</v>
      </c>
      <c r="J38" s="39">
        <v>3.65633</v>
      </c>
      <c r="K38" s="26">
        <f>100*(J38/I38-1)</f>
        <v>112.7047010709902</v>
      </c>
      <c r="L38"/>
      <c r="O38" s="50">
        <f t="shared" si="3"/>
        <v>0.8978684854770037</v>
      </c>
    </row>
    <row r="39" spans="1:15" s="43" customFormat="1" ht="12.75">
      <c r="A39" s="42"/>
      <c r="B39" s="37" t="s">
        <v>363</v>
      </c>
      <c r="C39" s="26">
        <v>10.142</v>
      </c>
      <c r="D39" s="26">
        <v>52.308</v>
      </c>
      <c r="E39" s="26">
        <f>100*(D39/C39-1)</f>
        <v>415.75626109248674</v>
      </c>
      <c r="F39" s="26">
        <v>8.6044</v>
      </c>
      <c r="G39" s="26">
        <v>14.30643</v>
      </c>
      <c r="H39" s="26">
        <f>100*(G39/F39-1)</f>
        <v>66.26876946678443</v>
      </c>
      <c r="I39" s="38">
        <v>1.16947</v>
      </c>
      <c r="J39" s="39">
        <v>3.68507</v>
      </c>
      <c r="K39" s="26">
        <f>100*(J39/I39-1)</f>
        <v>215.10598818268102</v>
      </c>
      <c r="L39"/>
      <c r="O39" s="50">
        <f t="shared" si="3"/>
        <v>0.3832308304909843</v>
      </c>
    </row>
    <row r="40" spans="1:15" ht="12.75">
      <c r="A40" s="1"/>
      <c r="B40" s="2" t="s">
        <v>10</v>
      </c>
      <c r="C40" s="7">
        <f>C37-C38-C39</f>
        <v>51.12581433333334</v>
      </c>
      <c r="D40" s="7">
        <f>D37-D38-D39</f>
        <v>199.78499999999997</v>
      </c>
      <c r="E40" s="7">
        <f>100*(D40/C40-1)</f>
        <v>290.7712817979368</v>
      </c>
      <c r="F40" s="7">
        <f>F37-F38-F39</f>
        <v>85.46396266666667</v>
      </c>
      <c r="G40" s="7">
        <f>G37-G38-G39</f>
        <v>145.95927</v>
      </c>
      <c r="H40" s="7">
        <f>100*(G40/F40-1)</f>
        <v>70.78458036082638</v>
      </c>
      <c r="I40" s="11">
        <f>C40/F40</f>
        <v>0.5982148818998517</v>
      </c>
      <c r="J40" s="33">
        <f>D40/G40</f>
        <v>1.3687722609190904</v>
      </c>
      <c r="K40" s="7">
        <f>100*(J40/I40-1)</f>
        <v>128.80946334401608</v>
      </c>
      <c r="O40" s="50">
        <f t="shared" si="3"/>
        <v>1.4637105503869634</v>
      </c>
    </row>
    <row r="41" spans="1:15" ht="6" customHeight="1">
      <c r="A41" s="1"/>
      <c r="B41" s="12"/>
      <c r="C41" s="2"/>
      <c r="D41" s="4"/>
      <c r="E41" s="7"/>
      <c r="F41" s="2"/>
      <c r="G41" s="7"/>
      <c r="H41" s="7"/>
      <c r="I41" s="11"/>
      <c r="J41" s="33"/>
      <c r="K41" s="7"/>
      <c r="O41" s="50"/>
    </row>
    <row r="42" spans="1:15" ht="12.75">
      <c r="A42" s="1" t="s">
        <v>9</v>
      </c>
      <c r="B42" s="2"/>
      <c r="C42" s="31">
        <v>195.291</v>
      </c>
      <c r="D42" s="26">
        <v>1715.063</v>
      </c>
      <c r="E42" s="7">
        <f aca="true" t="shared" si="6" ref="E42:E49">100*(D42/C42-1)</f>
        <v>778.2089292389306</v>
      </c>
      <c r="F42" s="9" t="s">
        <v>7</v>
      </c>
      <c r="G42" s="9" t="s">
        <v>7</v>
      </c>
      <c r="H42" s="29" t="s">
        <v>7</v>
      </c>
      <c r="I42" s="9" t="s">
        <v>7</v>
      </c>
      <c r="J42" s="34" t="s">
        <v>7</v>
      </c>
      <c r="K42" s="29" t="s">
        <v>7</v>
      </c>
      <c r="O42" s="50">
        <f t="shared" si="3"/>
        <v>12.565286721617325</v>
      </c>
    </row>
    <row r="43" spans="1:15" ht="12.75">
      <c r="A43" s="1"/>
      <c r="B43" s="2" t="s">
        <v>21</v>
      </c>
      <c r="C43" s="24">
        <v>53.593361333333334</v>
      </c>
      <c r="D43" s="24">
        <v>561.31</v>
      </c>
      <c r="E43" s="7">
        <f t="shared" si="6"/>
        <v>947.3498695273724</v>
      </c>
      <c r="F43" s="24">
        <v>98.812326</v>
      </c>
      <c r="G43" s="24">
        <v>762.5713</v>
      </c>
      <c r="H43" s="7">
        <f aca="true" t="shared" si="7" ref="H43:H48">100*(G43/F43-1)</f>
        <v>671.7370199341325</v>
      </c>
      <c r="I43" s="11">
        <v>0.5409667</v>
      </c>
      <c r="J43" s="33">
        <v>0.7356</v>
      </c>
      <c r="K43" s="7">
        <f aca="true" t="shared" si="8" ref="K43:K48">100*(J43/I43-1)</f>
        <v>35.9787949979176</v>
      </c>
      <c r="O43" s="50">
        <f t="shared" si="3"/>
        <v>4.1123976726866704</v>
      </c>
    </row>
    <row r="44" spans="1:15" ht="12.75">
      <c r="A44" s="1"/>
      <c r="B44" s="2" t="s">
        <v>15</v>
      </c>
      <c r="C44" s="24">
        <v>5.468175333333333</v>
      </c>
      <c r="D44" s="31">
        <v>264.801</v>
      </c>
      <c r="E44" s="7">
        <f t="shared" si="6"/>
        <v>4742.584296553281</v>
      </c>
      <c r="F44" s="24">
        <v>4.206406666666667</v>
      </c>
      <c r="G44" s="26">
        <v>129.5105</v>
      </c>
      <c r="H44" s="7">
        <f t="shared" si="7"/>
        <v>2978.886809168871</v>
      </c>
      <c r="I44" s="11">
        <v>1.361367</v>
      </c>
      <c r="J44" s="33">
        <v>2.051633</v>
      </c>
      <c r="K44" s="7">
        <f t="shared" si="8"/>
        <v>50.70388807720474</v>
      </c>
      <c r="O44" s="50">
        <f t="shared" si="3"/>
        <v>1.9400456363241403</v>
      </c>
    </row>
    <row r="45" spans="1:15" ht="12.75">
      <c r="A45" s="1"/>
      <c r="B45" s="2" t="s">
        <v>16</v>
      </c>
      <c r="C45" s="24">
        <v>5.238345333333333</v>
      </c>
      <c r="D45" s="31">
        <v>146.231</v>
      </c>
      <c r="E45" s="7">
        <f t="shared" si="6"/>
        <v>2691.5494434756624</v>
      </c>
      <c r="F45" s="24">
        <v>2.566843333333334</v>
      </c>
      <c r="G45" s="31">
        <v>63.74263</v>
      </c>
      <c r="H45" s="7">
        <f t="shared" si="7"/>
        <v>2383.3081619057384</v>
      </c>
      <c r="I45" s="11">
        <v>2.095867</v>
      </c>
      <c r="J45" s="33">
        <v>2.2817</v>
      </c>
      <c r="K45" s="7">
        <f t="shared" si="8"/>
        <v>8.866640869864352</v>
      </c>
      <c r="O45" s="50">
        <f t="shared" si="3"/>
        <v>1.0713509897821962</v>
      </c>
    </row>
    <row r="46" spans="1:15" ht="13.5">
      <c r="A46" s="1"/>
      <c r="B46" s="12" t="s">
        <v>307</v>
      </c>
      <c r="C46" s="24">
        <v>32.867083</v>
      </c>
      <c r="D46" s="24">
        <v>111.294</v>
      </c>
      <c r="E46" s="7">
        <f t="shared" si="6"/>
        <v>238.6184286570244</v>
      </c>
      <c r="F46" s="24">
        <v>189.27645533333333</v>
      </c>
      <c r="G46" s="24">
        <v>364.021</v>
      </c>
      <c r="H46" s="7">
        <f t="shared" si="7"/>
        <v>92.32238862405013</v>
      </c>
      <c r="I46" s="11">
        <v>0.1685333</v>
      </c>
      <c r="J46" s="33">
        <v>0.2735667</v>
      </c>
      <c r="K46" s="7">
        <f t="shared" si="8"/>
        <v>62.32204555420204</v>
      </c>
      <c r="O46" s="50">
        <f t="shared" si="3"/>
        <v>0.8153875515917949</v>
      </c>
    </row>
    <row r="47" spans="1:15" ht="12.75">
      <c r="A47" s="42"/>
      <c r="B47" s="37" t="s">
        <v>288</v>
      </c>
      <c r="C47" s="31">
        <v>2.883777</v>
      </c>
      <c r="D47" s="31">
        <v>74.313</v>
      </c>
      <c r="E47" s="26">
        <f>100*(D47/C47-1)</f>
        <v>2476.932959795435</v>
      </c>
      <c r="F47" s="31">
        <v>1.7381933333333333</v>
      </c>
      <c r="G47" s="31">
        <v>24.6665</v>
      </c>
      <c r="H47" s="26">
        <f t="shared" si="7"/>
        <v>1319.0884021340166</v>
      </c>
      <c r="I47" s="38">
        <v>1.67697</v>
      </c>
      <c r="J47" s="39">
        <v>3.0189</v>
      </c>
      <c r="K47" s="26">
        <f t="shared" si="8"/>
        <v>80.0211095010644</v>
      </c>
      <c r="O47" s="50">
        <f t="shared" si="3"/>
        <v>0.544448893214738</v>
      </c>
    </row>
    <row r="48" spans="1:15" ht="12.75">
      <c r="A48" s="1"/>
      <c r="B48" s="2" t="s">
        <v>339</v>
      </c>
      <c r="C48" s="31">
        <v>3.432768</v>
      </c>
      <c r="D48" s="31">
        <v>73.99</v>
      </c>
      <c r="E48" s="7">
        <f>100*(D48/C48-1)</f>
        <v>2055.40345284039</v>
      </c>
      <c r="F48" s="31">
        <v>3.686713333333333</v>
      </c>
      <c r="G48" s="31">
        <v>50.0463</v>
      </c>
      <c r="H48" s="7">
        <f t="shared" si="7"/>
        <v>1257.4773917870843</v>
      </c>
      <c r="I48" s="11">
        <v>0.9351</v>
      </c>
      <c r="J48" s="33">
        <v>1.477</v>
      </c>
      <c r="K48" s="7">
        <f t="shared" si="8"/>
        <v>57.951021281146396</v>
      </c>
      <c r="O48" s="50">
        <f t="shared" si="3"/>
        <v>0.5420824567566705</v>
      </c>
    </row>
    <row r="49" spans="1:15" ht="12.75">
      <c r="A49" s="1"/>
      <c r="B49" s="2" t="s">
        <v>10</v>
      </c>
      <c r="C49" s="24">
        <f>C42-SUM(C43:C48)</f>
        <v>91.80749</v>
      </c>
      <c r="D49" s="24">
        <f>D42-SUM(D43:D48)</f>
        <v>483.124</v>
      </c>
      <c r="E49" s="7">
        <f t="shared" si="6"/>
        <v>426.2359312949303</v>
      </c>
      <c r="F49" s="9" t="s">
        <v>7</v>
      </c>
      <c r="G49" s="9" t="s">
        <v>7</v>
      </c>
      <c r="H49" s="29" t="s">
        <v>7</v>
      </c>
      <c r="I49" s="9" t="s">
        <v>7</v>
      </c>
      <c r="J49" s="34" t="s">
        <v>7</v>
      </c>
      <c r="K49" s="29" t="s">
        <v>7</v>
      </c>
      <c r="O49" s="50">
        <f t="shared" si="3"/>
        <v>3.539573521261113</v>
      </c>
    </row>
    <row r="50" spans="1:15" ht="6" customHeight="1">
      <c r="A50" s="1"/>
      <c r="B50" s="2"/>
      <c r="C50" s="2"/>
      <c r="D50" s="2"/>
      <c r="E50" s="30"/>
      <c r="F50" s="2"/>
      <c r="G50" s="2"/>
      <c r="H50" s="30"/>
      <c r="I50" s="2"/>
      <c r="J50" s="35"/>
      <c r="K50" s="30"/>
      <c r="O50" s="50"/>
    </row>
    <row r="51" spans="1:15" ht="12.75">
      <c r="A51" s="1" t="s">
        <v>11</v>
      </c>
      <c r="B51" s="1"/>
      <c r="C51" s="26">
        <v>192.686</v>
      </c>
      <c r="D51" s="26">
        <v>631.856</v>
      </c>
      <c r="E51" s="7">
        <f>100*(D51/C51-1)</f>
        <v>227.92003570575963</v>
      </c>
      <c r="F51" s="32" t="s">
        <v>7</v>
      </c>
      <c r="G51" s="32" t="s">
        <v>7</v>
      </c>
      <c r="H51" s="32" t="s">
        <v>7</v>
      </c>
      <c r="I51" s="32" t="s">
        <v>7</v>
      </c>
      <c r="J51" s="32" t="s">
        <v>7</v>
      </c>
      <c r="K51" s="29" t="s">
        <v>7</v>
      </c>
      <c r="O51" s="50">
        <f t="shared" si="3"/>
        <v>4.62924790912884</v>
      </c>
    </row>
    <row r="52" spans="1:15" ht="12.75">
      <c r="A52" s="1"/>
      <c r="B52" s="14" t="s">
        <v>330</v>
      </c>
      <c r="C52" s="26">
        <v>59.415402666666665</v>
      </c>
      <c r="D52" s="26">
        <v>395.42</v>
      </c>
      <c r="E52" s="7">
        <f>100*(D52/C52-1)</f>
        <v>565.5176641962561</v>
      </c>
      <c r="F52" s="26">
        <v>34.64707333333333</v>
      </c>
      <c r="G52" s="26">
        <v>160.5025</v>
      </c>
      <c r="H52" s="7">
        <f>100*(G52/F52-1)</f>
        <v>363.2498059961198</v>
      </c>
      <c r="I52" s="11">
        <v>1.717333</v>
      </c>
      <c r="J52" s="33">
        <v>2.4685</v>
      </c>
      <c r="K52" s="7">
        <f>100*(J52/I52-1)</f>
        <v>43.7403229309633</v>
      </c>
      <c r="O52" s="50">
        <f t="shared" si="3"/>
        <v>2.897016421823526</v>
      </c>
    </row>
    <row r="53" spans="1:15" s="20" customFormat="1" ht="12.75">
      <c r="A53" s="42"/>
      <c r="B53" s="41" t="s">
        <v>338</v>
      </c>
      <c r="C53" s="26">
        <v>28.430357</v>
      </c>
      <c r="D53" s="26">
        <v>120.409</v>
      </c>
      <c r="E53" s="26">
        <f>100*(D53/C53-1)</f>
        <v>323.5226451781805</v>
      </c>
      <c r="F53" s="26">
        <v>11.504805666666666</v>
      </c>
      <c r="G53" s="26">
        <v>27.73503</v>
      </c>
      <c r="H53" s="26">
        <f>100*(G53/F53-1)</f>
        <v>141.073433168522</v>
      </c>
      <c r="I53" s="38">
        <v>2.49033</v>
      </c>
      <c r="J53" s="39">
        <v>4.31757</v>
      </c>
      <c r="K53" s="26">
        <f>100*(J53/I53-1)</f>
        <v>73.37340834347255</v>
      </c>
      <c r="L53"/>
      <c r="O53" s="50">
        <f t="shared" si="3"/>
        <v>0.8821679488527363</v>
      </c>
    </row>
    <row r="54" spans="1:15" ht="12.75">
      <c r="A54" s="1"/>
      <c r="B54" s="14" t="s">
        <v>10</v>
      </c>
      <c r="C54" s="7">
        <f>C51-C52-C53</f>
        <v>104.84024033333334</v>
      </c>
      <c r="D54" s="7">
        <f>D51-D52-D53</f>
        <v>116.02699999999997</v>
      </c>
      <c r="E54" s="7">
        <f>100*(D54/C54-1)</f>
        <v>10.670291894695193</v>
      </c>
      <c r="F54" s="32" t="s">
        <v>7</v>
      </c>
      <c r="G54" s="32" t="s">
        <v>7</v>
      </c>
      <c r="H54" s="32" t="s">
        <v>7</v>
      </c>
      <c r="I54" s="32" t="s">
        <v>7</v>
      </c>
      <c r="J54" s="32" t="s">
        <v>7</v>
      </c>
      <c r="K54" s="32" t="s">
        <v>7</v>
      </c>
      <c r="O54" s="50">
        <f t="shared" si="3"/>
        <v>0.8500635384525775</v>
      </c>
    </row>
    <row r="55" spans="1:15" ht="6" customHeight="1">
      <c r="A55" s="1"/>
      <c r="B55" s="2"/>
      <c r="C55" s="2"/>
      <c r="D55" s="2"/>
      <c r="E55" s="30"/>
      <c r="F55" s="2"/>
      <c r="G55" s="2"/>
      <c r="H55" s="30"/>
      <c r="I55" s="2"/>
      <c r="J55" s="35"/>
      <c r="K55" s="30"/>
      <c r="O55" s="50"/>
    </row>
    <row r="56" spans="1:15" ht="12.75" customHeight="1">
      <c r="A56" s="13" t="s">
        <v>14</v>
      </c>
      <c r="B56" s="2"/>
      <c r="C56" s="26">
        <v>147.587</v>
      </c>
      <c r="D56" s="26">
        <v>715.769</v>
      </c>
      <c r="E56" s="7">
        <f>100*(D56/C56-1)</f>
        <v>384.9810620176574</v>
      </c>
      <c r="F56" s="31">
        <v>78.36437</v>
      </c>
      <c r="G56" s="36">
        <v>314.62263</v>
      </c>
      <c r="H56" s="7">
        <f>100*(G56/F56-1)</f>
        <v>301.4868364283411</v>
      </c>
      <c r="I56" s="11">
        <v>1.894233</v>
      </c>
      <c r="J56" s="33">
        <v>2.2765</v>
      </c>
      <c r="K56" s="7">
        <f>100*(J56/I56-1)</f>
        <v>20.180569127451587</v>
      </c>
      <c r="O56" s="50">
        <f t="shared" si="3"/>
        <v>5.244030517505951</v>
      </c>
    </row>
    <row r="57" spans="1:15" ht="12.75" customHeight="1">
      <c r="A57" s="45"/>
      <c r="B57" s="37" t="s">
        <v>364</v>
      </c>
      <c r="C57" s="26">
        <v>17.481</v>
      </c>
      <c r="D57" s="26">
        <v>183.384</v>
      </c>
      <c r="E57" s="26">
        <f>100*(D57/C57-1)</f>
        <v>949.0475373262396</v>
      </c>
      <c r="F57" s="31">
        <v>7.50143</v>
      </c>
      <c r="G57" s="36">
        <v>112.07567</v>
      </c>
      <c r="H57" s="26">
        <f>100*(G57/F57-1)</f>
        <v>1394.0573997224528</v>
      </c>
      <c r="I57" s="38">
        <v>2.3193</v>
      </c>
      <c r="J57" s="39">
        <v>1.64057</v>
      </c>
      <c r="K57" s="26">
        <f>100*(J57/I57-1)</f>
        <v>-29.264433234165477</v>
      </c>
      <c r="O57" s="50">
        <f t="shared" si="3"/>
        <v>1.3435497938892453</v>
      </c>
    </row>
    <row r="58" spans="1:15" ht="12.75" customHeight="1">
      <c r="A58" s="45"/>
      <c r="B58" s="37" t="s">
        <v>365</v>
      </c>
      <c r="C58" s="26"/>
      <c r="D58" s="26"/>
      <c r="E58" s="26"/>
      <c r="F58" s="31"/>
      <c r="G58" s="36"/>
      <c r="H58" s="26"/>
      <c r="I58" s="38"/>
      <c r="J58" s="39"/>
      <c r="K58" s="26"/>
      <c r="O58" s="50"/>
    </row>
    <row r="59" spans="1:15" ht="12.75" customHeight="1">
      <c r="A59" s="45"/>
      <c r="B59" s="37" t="s">
        <v>366</v>
      </c>
      <c r="C59" s="26">
        <v>33.179</v>
      </c>
      <c r="D59" s="26">
        <v>128.809</v>
      </c>
      <c r="E59" s="26">
        <f>100*(D59/C59-1)</f>
        <v>288.2244793393411</v>
      </c>
      <c r="F59" s="31">
        <v>24.7172</v>
      </c>
      <c r="G59" s="36">
        <v>74.49673</v>
      </c>
      <c r="H59" s="26">
        <f>100*(G59/F59-1)</f>
        <v>201.396315116599</v>
      </c>
      <c r="I59" s="38">
        <v>1.3478</v>
      </c>
      <c r="J59" s="39">
        <v>1.72473</v>
      </c>
      <c r="K59" s="26">
        <f>100*(J59/I59-1)</f>
        <v>27.966315477073756</v>
      </c>
      <c r="O59" s="50">
        <f t="shared" si="3"/>
        <v>0.9437099496198132</v>
      </c>
    </row>
    <row r="60" spans="1:15" ht="12.75" customHeight="1">
      <c r="A60" s="45"/>
      <c r="B60" s="37" t="s">
        <v>367</v>
      </c>
      <c r="C60" s="26"/>
      <c r="D60" s="26"/>
      <c r="E60" s="26"/>
      <c r="F60" s="31"/>
      <c r="G60" s="36"/>
      <c r="H60" s="26"/>
      <c r="I60" s="38"/>
      <c r="J60" s="39"/>
      <c r="K60" s="26"/>
      <c r="O60" s="50"/>
    </row>
    <row r="61" spans="1:15" ht="12.75" customHeight="1">
      <c r="A61" s="45"/>
      <c r="B61" s="37" t="s">
        <v>368</v>
      </c>
      <c r="C61" s="44" t="s">
        <v>7</v>
      </c>
      <c r="D61" s="26">
        <v>92.098</v>
      </c>
      <c r="E61" s="44" t="s">
        <v>7</v>
      </c>
      <c r="F61" s="46" t="s">
        <v>7</v>
      </c>
      <c r="G61" s="36">
        <v>24.71303</v>
      </c>
      <c r="H61" s="44" t="s">
        <v>7</v>
      </c>
      <c r="I61" s="49" t="s">
        <v>7</v>
      </c>
      <c r="J61" s="39">
        <v>3.73033</v>
      </c>
      <c r="K61" s="44" t="s">
        <v>7</v>
      </c>
      <c r="O61" s="50">
        <f t="shared" si="3"/>
        <v>0.6747494269816982</v>
      </c>
    </row>
    <row r="62" spans="1:15" ht="12.75" customHeight="1">
      <c r="A62" s="45"/>
      <c r="B62" s="37" t="s">
        <v>369</v>
      </c>
      <c r="C62" s="26"/>
      <c r="D62" s="26"/>
      <c r="E62" s="26"/>
      <c r="F62" s="31"/>
      <c r="G62" s="36"/>
      <c r="H62" s="26"/>
      <c r="I62" s="38"/>
      <c r="J62" s="39"/>
      <c r="K62" s="26"/>
      <c r="O62" s="50"/>
    </row>
    <row r="63" spans="1:15" ht="12.75" customHeight="1">
      <c r="A63" s="45"/>
      <c r="B63" s="37" t="s">
        <v>10</v>
      </c>
      <c r="C63" s="26">
        <f>C56-C57-C59</f>
        <v>96.92699999999999</v>
      </c>
      <c r="D63" s="26">
        <f>D56-D57-D59-D61</f>
        <v>311.478</v>
      </c>
      <c r="E63" s="26">
        <f>100*(D63/C63-1)</f>
        <v>221.35318332353216</v>
      </c>
      <c r="F63" s="26">
        <f>F56-F57-F59</f>
        <v>46.145739999999996</v>
      </c>
      <c r="G63" s="26">
        <f>G56-G57-G59-G61</f>
        <v>103.3372</v>
      </c>
      <c r="H63" s="26">
        <f>100*(G63/F63-1)</f>
        <v>123.93659739772298</v>
      </c>
      <c r="I63" s="44" t="s">
        <v>7</v>
      </c>
      <c r="J63" s="44" t="s">
        <v>7</v>
      </c>
      <c r="K63" s="44" t="s">
        <v>7</v>
      </c>
      <c r="O63" s="50">
        <f t="shared" si="3"/>
        <v>2.2820213470151947</v>
      </c>
    </row>
    <row r="64" spans="1:15" ht="6" customHeight="1">
      <c r="A64" s="1"/>
      <c r="B64" s="2"/>
      <c r="C64" s="2"/>
      <c r="D64" s="2"/>
      <c r="E64" s="30"/>
      <c r="F64" s="2"/>
      <c r="G64" s="2"/>
      <c r="H64" s="30"/>
      <c r="I64" s="2"/>
      <c r="J64" s="35"/>
      <c r="K64" s="30"/>
      <c r="O64" s="50"/>
    </row>
    <row r="65" spans="1:15" ht="12.75" customHeight="1">
      <c r="A65" s="13" t="s">
        <v>13</v>
      </c>
      <c r="C65" s="26">
        <v>33.052</v>
      </c>
      <c r="D65" s="26">
        <v>129.185</v>
      </c>
      <c r="E65" s="7">
        <f>100*(D65/C65-1)</f>
        <v>290.8538061236839</v>
      </c>
      <c r="F65" s="24">
        <v>5.739986666666667</v>
      </c>
      <c r="G65" s="36">
        <v>24.1193</v>
      </c>
      <c r="H65" s="7">
        <f>100*(G65/F65-1)</f>
        <v>320.1978401808134</v>
      </c>
      <c r="I65" s="11">
        <v>5.790333</v>
      </c>
      <c r="J65" s="33">
        <v>5.3669</v>
      </c>
      <c r="K65" s="7">
        <f>100*(J65/I65-1)</f>
        <v>-7.312757314648399</v>
      </c>
      <c r="O65" s="50">
        <f t="shared" si="3"/>
        <v>0.9464646867970062</v>
      </c>
    </row>
    <row r="66" spans="1:15" s="20" customFormat="1" ht="12.75" customHeight="1">
      <c r="A66" s="45"/>
      <c r="B66" s="37" t="s">
        <v>377</v>
      </c>
      <c r="C66" s="26">
        <v>3.455</v>
      </c>
      <c r="D66" s="26">
        <v>81.837</v>
      </c>
      <c r="E66" s="26">
        <f>100*(D66/C66-1)</f>
        <v>2268.654124457308</v>
      </c>
      <c r="F66" s="31">
        <v>0.712333</v>
      </c>
      <c r="G66" s="36">
        <v>15.31447</v>
      </c>
      <c r="H66" s="26">
        <f>100*(G66/F66-1)</f>
        <v>2049.9032053828755</v>
      </c>
      <c r="I66" s="38">
        <v>4.8439</v>
      </c>
      <c r="J66" s="39">
        <v>5.35843</v>
      </c>
      <c r="K66" s="26">
        <f>100*(J66/I66-1)</f>
        <v>10.622225892359483</v>
      </c>
      <c r="L66"/>
      <c r="O66" s="50">
        <f t="shared" si="3"/>
        <v>0.5995729424732484</v>
      </c>
    </row>
    <row r="67" spans="1:15" s="20" customFormat="1" ht="12.75" customHeight="1">
      <c r="A67" s="45"/>
      <c r="B67" s="37" t="s">
        <v>370</v>
      </c>
      <c r="C67" s="26"/>
      <c r="D67" s="26"/>
      <c r="E67" s="26"/>
      <c r="F67" s="31"/>
      <c r="G67" s="36"/>
      <c r="H67" s="26"/>
      <c r="I67" s="38"/>
      <c r="J67" s="39"/>
      <c r="K67" s="26"/>
      <c r="L67"/>
      <c r="O67" s="50"/>
    </row>
    <row r="68" spans="1:15" ht="12.75" customHeight="1">
      <c r="A68" s="13"/>
      <c r="B68" s="37" t="s">
        <v>10</v>
      </c>
      <c r="C68" s="7">
        <f>C65-C66</f>
        <v>29.597</v>
      </c>
      <c r="D68" s="7">
        <f>D65-D66</f>
        <v>47.348</v>
      </c>
      <c r="E68" s="7">
        <f>100*(D68/C68-1)</f>
        <v>59.97567321012263</v>
      </c>
      <c r="F68" s="7">
        <f>F65-F66</f>
        <v>5.027653666666667</v>
      </c>
      <c r="G68" s="7">
        <f>G65-G66</f>
        <v>8.804829999999999</v>
      </c>
      <c r="H68" s="7">
        <f>100*(G68/F68-1)</f>
        <v>75.12801365726529</v>
      </c>
      <c r="I68" s="44" t="s">
        <v>7</v>
      </c>
      <c r="J68" s="44" t="s">
        <v>7</v>
      </c>
      <c r="K68" s="44" t="s">
        <v>7</v>
      </c>
      <c r="O68" s="50">
        <f t="shared" si="3"/>
        <v>0.3468917443237578</v>
      </c>
    </row>
    <row r="69" spans="1:15" ht="6" customHeight="1">
      <c r="A69" s="1"/>
      <c r="B69" s="2"/>
      <c r="C69" s="2"/>
      <c r="D69" s="2"/>
      <c r="E69" s="30"/>
      <c r="F69" s="2"/>
      <c r="G69" s="2"/>
      <c r="H69" s="30"/>
      <c r="I69" s="2"/>
      <c r="J69" s="35"/>
      <c r="K69" s="30"/>
      <c r="O69" s="50"/>
    </row>
    <row r="70" spans="1:15" ht="12.75" customHeight="1">
      <c r="A70" s="25" t="s">
        <v>17</v>
      </c>
      <c r="C70" s="7">
        <v>23.502116</v>
      </c>
      <c r="D70" s="26">
        <v>68.019</v>
      </c>
      <c r="E70" s="7">
        <f>100*(D70/C70-1)</f>
        <v>189.41649339148867</v>
      </c>
      <c r="F70" s="24">
        <v>36.99693666666667</v>
      </c>
      <c r="G70" s="36">
        <v>46.65295</v>
      </c>
      <c r="H70" s="7">
        <f>100*(G70/F70-1)</f>
        <v>26.099494183347225</v>
      </c>
      <c r="I70" s="11">
        <v>0.66833</v>
      </c>
      <c r="J70" s="33">
        <v>1.475733</v>
      </c>
      <c r="K70" s="7">
        <f>100*(J70/I70-1)</f>
        <v>120.80903146649109</v>
      </c>
      <c r="O70" s="50">
        <f t="shared" si="3"/>
        <v>0.4983363512114067</v>
      </c>
    </row>
    <row r="71" spans="1:15" ht="6" customHeight="1">
      <c r="A71" s="1"/>
      <c r="B71" s="2"/>
      <c r="C71" s="2"/>
      <c r="D71" s="2"/>
      <c r="E71" s="30"/>
      <c r="F71" s="2"/>
      <c r="G71" s="2"/>
      <c r="H71" s="30"/>
      <c r="I71" s="2"/>
      <c r="J71" s="35"/>
      <c r="K71" s="30"/>
      <c r="O71" s="50"/>
    </row>
    <row r="72" spans="1:15" ht="12.75">
      <c r="A72" s="1" t="s">
        <v>12</v>
      </c>
      <c r="C72" s="26">
        <v>195.514</v>
      </c>
      <c r="D72" s="26">
        <v>396.165</v>
      </c>
      <c r="E72" s="7">
        <f>100*(D72/C72-1)</f>
        <v>102.62743332958254</v>
      </c>
      <c r="F72" s="9" t="s">
        <v>7</v>
      </c>
      <c r="G72" s="9" t="s">
        <v>7</v>
      </c>
      <c r="H72" s="29" t="s">
        <v>7</v>
      </c>
      <c r="I72" s="9" t="s">
        <v>7</v>
      </c>
      <c r="J72" s="34" t="s">
        <v>7</v>
      </c>
      <c r="K72" s="29" t="s">
        <v>7</v>
      </c>
      <c r="O72" s="50">
        <f t="shared" si="3"/>
        <v>2.902474611177273</v>
      </c>
    </row>
    <row r="73" spans="1:15" ht="13.5">
      <c r="A73" s="1"/>
      <c r="B73" s="40" t="s">
        <v>199</v>
      </c>
      <c r="C73" s="7">
        <v>147.516059</v>
      </c>
      <c r="D73" s="26">
        <v>262.896</v>
      </c>
      <c r="E73" s="7">
        <f>100*(D73/C73-1)</f>
        <v>78.21517316972249</v>
      </c>
      <c r="F73" s="7">
        <v>262.00666266666667</v>
      </c>
      <c r="G73" s="26">
        <v>376.5676</v>
      </c>
      <c r="H73" s="7">
        <f>100*(G73/F73-1)</f>
        <v>43.72443668697139</v>
      </c>
      <c r="I73" s="11">
        <v>0.56586</v>
      </c>
      <c r="J73" s="39">
        <v>0.69696667</v>
      </c>
      <c r="K73" s="7">
        <f>100*(J73/I73-1)</f>
        <v>23.16945357508924</v>
      </c>
      <c r="O73" s="50">
        <f t="shared" si="3"/>
        <v>1.9260887897216066</v>
      </c>
    </row>
    <row r="74" spans="1:15" ht="12.75">
      <c r="A74" s="1"/>
      <c r="B74" s="41" t="s">
        <v>371</v>
      </c>
      <c r="C74" s="26">
        <v>5.116</v>
      </c>
      <c r="D74" s="26">
        <v>52.853</v>
      </c>
      <c r="E74" s="26">
        <f>100*(D74/C74-1)</f>
        <v>933.0922595777953</v>
      </c>
      <c r="F74" s="26">
        <v>4.13637</v>
      </c>
      <c r="G74" s="26">
        <v>31.79853</v>
      </c>
      <c r="H74" s="26">
        <f>100*(G74/F74-1)</f>
        <v>668.7544876304585</v>
      </c>
      <c r="I74" s="38">
        <v>1.25467</v>
      </c>
      <c r="J74" s="39">
        <v>1.66557</v>
      </c>
      <c r="K74" s="26">
        <f>100*(J74/I74-1)</f>
        <v>32.74964731762138</v>
      </c>
      <c r="O74" s="50">
        <f t="shared" si="3"/>
        <v>0.38722373411218153</v>
      </c>
    </row>
    <row r="75" spans="1:15" ht="12.75">
      <c r="A75" s="1"/>
      <c r="B75" s="14" t="s">
        <v>10</v>
      </c>
      <c r="C75" s="7">
        <f>C72-C73-C74</f>
        <v>42.881941</v>
      </c>
      <c r="D75" s="7">
        <f>D72-D73-D74</f>
        <v>80.416</v>
      </c>
      <c r="E75" s="7">
        <f>100*(D75/C75-1)</f>
        <v>87.52882477964326</v>
      </c>
      <c r="F75" s="9" t="s">
        <v>7</v>
      </c>
      <c r="G75" s="9" t="s">
        <v>7</v>
      </c>
      <c r="H75" s="29" t="s">
        <v>7</v>
      </c>
      <c r="I75" s="9" t="s">
        <v>7</v>
      </c>
      <c r="J75" s="34" t="s">
        <v>7</v>
      </c>
      <c r="K75" s="29" t="s">
        <v>7</v>
      </c>
      <c r="O75" s="50">
        <f t="shared" si="3"/>
        <v>0.5891620873434845</v>
      </c>
    </row>
    <row r="76" spans="1:15" ht="6" customHeight="1">
      <c r="A76" s="1"/>
      <c r="B76" s="2"/>
      <c r="C76" s="2"/>
      <c r="D76" s="2"/>
      <c r="E76" s="30"/>
      <c r="F76" s="2"/>
      <c r="G76" s="2"/>
      <c r="H76" s="30"/>
      <c r="I76" s="2"/>
      <c r="J76" s="35"/>
      <c r="K76" s="30"/>
      <c r="O76" s="50"/>
    </row>
    <row r="77" spans="1:15" ht="12.75" customHeight="1">
      <c r="A77" s="1" t="s">
        <v>22</v>
      </c>
      <c r="B77" s="2"/>
      <c r="C77" s="26">
        <v>317.768</v>
      </c>
      <c r="D77" s="26">
        <v>1204.993</v>
      </c>
      <c r="E77" s="7">
        <f>100*(D77/C77-1)</f>
        <v>279.20526925303994</v>
      </c>
      <c r="F77" s="26">
        <v>1221.1898</v>
      </c>
      <c r="G77" s="26">
        <v>3355.9592</v>
      </c>
      <c r="H77" s="7">
        <f>100*(G77/F77-1)</f>
        <v>174.8106150247897</v>
      </c>
      <c r="I77" s="11">
        <v>0.2588</v>
      </c>
      <c r="J77" s="33">
        <v>0.355533</v>
      </c>
      <c r="K77" s="7">
        <f>100*(J77/I77-1)</f>
        <v>37.37751159196292</v>
      </c>
      <c r="O77" s="50">
        <f t="shared" si="3"/>
        <v>8.828295253609822</v>
      </c>
    </row>
    <row r="78" spans="1:15" ht="12.75" customHeight="1">
      <c r="A78" s="1"/>
      <c r="B78" s="2" t="s">
        <v>23</v>
      </c>
      <c r="C78" s="7">
        <v>150.618171</v>
      </c>
      <c r="D78" s="31">
        <v>502.375</v>
      </c>
      <c r="E78" s="7">
        <f>100*(D78/C78-1)</f>
        <v>233.54209300549803</v>
      </c>
      <c r="F78" s="7">
        <v>297.43514999999996</v>
      </c>
      <c r="G78" s="26">
        <v>678.57613</v>
      </c>
      <c r="H78" s="7">
        <f>100*(G78/F78-1)</f>
        <v>128.14254804786862</v>
      </c>
      <c r="I78" s="11">
        <v>0.5045333</v>
      </c>
      <c r="J78" s="33">
        <v>0.7306667</v>
      </c>
      <c r="K78" s="7">
        <f>100*(J78/I78-1)</f>
        <v>44.820312157790184</v>
      </c>
      <c r="O78" s="50">
        <f t="shared" si="3"/>
        <v>3.6806145994476602</v>
      </c>
    </row>
    <row r="79" spans="1:15" ht="12.75" customHeight="1">
      <c r="A79" s="1"/>
      <c r="B79" s="2" t="s">
        <v>24</v>
      </c>
      <c r="C79" s="7">
        <v>66.87855766666667</v>
      </c>
      <c r="D79" s="24">
        <v>173.05</v>
      </c>
      <c r="E79" s="7">
        <f>100*(D79/C79-1)</f>
        <v>158.75258982484138</v>
      </c>
      <c r="F79" s="7">
        <v>520.1397453333333</v>
      </c>
      <c r="G79" s="7">
        <v>593.58917</v>
      </c>
      <c r="H79" s="7">
        <f>100*(G79/F79-1)</f>
        <v>14.12109444157097</v>
      </c>
      <c r="I79" s="11">
        <v>0.206633</v>
      </c>
      <c r="J79" s="33">
        <v>0.2879</v>
      </c>
      <c r="K79" s="7">
        <f>100*(J79/I79-1)</f>
        <v>39.32914878068845</v>
      </c>
      <c r="O79" s="50">
        <f t="shared" si="3"/>
        <v>1.2678384800884153</v>
      </c>
    </row>
    <row r="80" spans="1:15" ht="12.75" customHeight="1">
      <c r="A80" s="1"/>
      <c r="B80" s="2" t="s">
        <v>329</v>
      </c>
      <c r="C80" s="26">
        <v>12.836137</v>
      </c>
      <c r="D80" s="31">
        <v>175.546</v>
      </c>
      <c r="E80" s="7">
        <f>100*(D80/C80-1)</f>
        <v>1267.5921346118382</v>
      </c>
      <c r="F80" s="26">
        <v>54.86359</v>
      </c>
      <c r="G80" s="26">
        <v>601.56567</v>
      </c>
      <c r="H80" s="7">
        <f>100*(G80/F80-1)</f>
        <v>996.4752215449261</v>
      </c>
      <c r="I80" s="11">
        <v>0.2543667</v>
      </c>
      <c r="J80" s="33">
        <v>0.2881667</v>
      </c>
      <c r="K80" s="7">
        <f>100*(J80/I80-1)</f>
        <v>13.287902858353707</v>
      </c>
      <c r="O80" s="50">
        <f t="shared" si="3"/>
        <v>1.2861252460306325</v>
      </c>
    </row>
    <row r="81" spans="1:15" ht="12.75" customHeight="1">
      <c r="A81" s="1"/>
      <c r="B81" s="2" t="s">
        <v>10</v>
      </c>
      <c r="C81" s="7">
        <f>C77-C78-C79-C80</f>
        <v>87.43513433333331</v>
      </c>
      <c r="D81" s="7">
        <f>D77-D78-D79-D80</f>
        <v>354.022</v>
      </c>
      <c r="E81" s="7">
        <f>100*(D81/C81-1)</f>
        <v>304.8967302438678</v>
      </c>
      <c r="F81" s="7">
        <f>F77-F78-F79-F80</f>
        <v>348.7513146666668</v>
      </c>
      <c r="G81" s="7">
        <f>G77-G78-G79-G80</f>
        <v>1482.2282299999997</v>
      </c>
      <c r="H81" s="7">
        <f>100*(G81/F81-1)</f>
        <v>325.01007671231275</v>
      </c>
      <c r="I81" s="11">
        <f>C81/F81</f>
        <v>0.2507091175180314</v>
      </c>
      <c r="J81" s="33">
        <f>D81/G81</f>
        <v>0.23884445919640868</v>
      </c>
      <c r="K81" s="7">
        <f>100*(J81/I81-1)</f>
        <v>-4.732439904491859</v>
      </c>
      <c r="O81" s="50">
        <f t="shared" si="3"/>
        <v>2.5937169280431145</v>
      </c>
    </row>
    <row r="82" spans="1:15" ht="6" customHeight="1">
      <c r="A82" s="1"/>
      <c r="B82" s="2"/>
      <c r="C82" s="4"/>
      <c r="D82" s="4"/>
      <c r="E82" s="7"/>
      <c r="F82" s="7"/>
      <c r="G82" s="7"/>
      <c r="H82" s="7"/>
      <c r="I82" s="11"/>
      <c r="J82" s="33"/>
      <c r="K82" s="7"/>
      <c r="O82" s="50"/>
    </row>
    <row r="83" spans="1:15" ht="12.75" customHeight="1">
      <c r="A83" s="1" t="s">
        <v>25</v>
      </c>
      <c r="B83" s="2"/>
      <c r="C83" s="26">
        <v>49.781</v>
      </c>
      <c r="D83" s="31">
        <v>158.858</v>
      </c>
      <c r="E83" s="7">
        <f>100*(D83/C83-1)</f>
        <v>219.11371808521326</v>
      </c>
      <c r="F83" s="26">
        <v>73.1002</v>
      </c>
      <c r="G83" s="26">
        <v>189.55493</v>
      </c>
      <c r="H83" s="7">
        <f>100*(G83/F83-1)</f>
        <v>159.30836030544378</v>
      </c>
      <c r="I83" s="11">
        <v>0.6811</v>
      </c>
      <c r="J83" s="33">
        <v>0.841333</v>
      </c>
      <c r="K83" s="7">
        <f>100*(J83/I83-1)</f>
        <v>23.525620320070463</v>
      </c>
      <c r="O83" s="50">
        <f aca="true" t="shared" si="9" ref="O83:O92">100*(D83/D$6)</f>
        <v>1.1638618045067062</v>
      </c>
    </row>
    <row r="84" spans="1:15" ht="6" customHeight="1">
      <c r="A84" s="1"/>
      <c r="B84" s="2"/>
      <c r="C84" s="4"/>
      <c r="D84" s="4"/>
      <c r="E84" s="7"/>
      <c r="F84" s="7"/>
      <c r="G84" s="7"/>
      <c r="H84" s="8"/>
      <c r="I84" s="11"/>
      <c r="J84" s="11"/>
      <c r="K84" s="8"/>
      <c r="O84" s="50"/>
    </row>
    <row r="85" spans="1:15" ht="12.75" customHeight="1">
      <c r="A85" s="13" t="s">
        <v>26</v>
      </c>
      <c r="B85" s="2"/>
      <c r="C85" s="26">
        <v>84.714</v>
      </c>
      <c r="D85" s="31">
        <v>286.183</v>
      </c>
      <c r="E85" s="7">
        <f>100*(D85/C85-1)</f>
        <v>237.82255589394902</v>
      </c>
      <c r="F85" s="9" t="s">
        <v>7</v>
      </c>
      <c r="G85" s="9" t="s">
        <v>7</v>
      </c>
      <c r="H85" s="9" t="s">
        <v>7</v>
      </c>
      <c r="I85" s="9" t="s">
        <v>7</v>
      </c>
      <c r="J85" s="9" t="s">
        <v>7</v>
      </c>
      <c r="K85" s="9" t="s">
        <v>7</v>
      </c>
      <c r="O85" s="50">
        <f t="shared" si="9"/>
        <v>2.0966993339910025</v>
      </c>
    </row>
    <row r="86" spans="1:15" ht="6" customHeight="1">
      <c r="A86" s="13"/>
      <c r="B86" s="2"/>
      <c r="C86" s="7"/>
      <c r="D86" s="31"/>
      <c r="E86" s="7"/>
      <c r="F86" s="9"/>
      <c r="G86" s="9"/>
      <c r="H86" s="9"/>
      <c r="I86" s="9"/>
      <c r="J86" s="9"/>
      <c r="K86" s="9"/>
      <c r="O86" s="50"/>
    </row>
    <row r="87" spans="1:15" ht="12.75" customHeight="1">
      <c r="A87" s="25" t="s">
        <v>372</v>
      </c>
      <c r="B87" s="2"/>
      <c r="C87" s="26">
        <v>81.665</v>
      </c>
      <c r="D87" s="31">
        <v>320.888</v>
      </c>
      <c r="E87" s="26">
        <f>100*(D87/C87-1)</f>
        <v>292.9321006551154</v>
      </c>
      <c r="F87" s="46">
        <v>27.92943</v>
      </c>
      <c r="G87" s="46">
        <v>110.8187</v>
      </c>
      <c r="H87" s="26">
        <f>100*(G87/F87-1)</f>
        <v>296.7811015119177</v>
      </c>
      <c r="I87" s="49">
        <v>2.21367</v>
      </c>
      <c r="J87" s="49">
        <v>2.8932</v>
      </c>
      <c r="K87" s="26">
        <f>100*(J87/I87-1)</f>
        <v>30.696987355838946</v>
      </c>
      <c r="O87" s="50">
        <f t="shared" si="9"/>
        <v>2.350963040731646</v>
      </c>
    </row>
    <row r="88" spans="1:15" ht="12.75" customHeight="1">
      <c r="A88" s="1"/>
      <c r="B88" s="2" t="s">
        <v>373</v>
      </c>
      <c r="C88" s="24">
        <v>4.916</v>
      </c>
      <c r="D88" s="24">
        <v>111.229</v>
      </c>
      <c r="E88" s="7">
        <f>100*(D88/C88-1)</f>
        <v>2162.5915378356385</v>
      </c>
      <c r="F88" s="24">
        <v>3.5797986666666666</v>
      </c>
      <c r="G88" s="24">
        <v>56.53677</v>
      </c>
      <c r="H88" s="7">
        <f>100*(G88/F88-1)</f>
        <v>1479.328204304972</v>
      </c>
      <c r="I88" s="11">
        <v>1.67603</v>
      </c>
      <c r="J88" s="33">
        <v>1.953</v>
      </c>
      <c r="K88" s="7">
        <f>100*(J88/I88-1)</f>
        <v>16.525360524572964</v>
      </c>
      <c r="O88" s="50">
        <f t="shared" si="9"/>
        <v>0.8149113337287163</v>
      </c>
    </row>
    <row r="89" spans="1:15" ht="12.75" customHeight="1">
      <c r="A89" s="1"/>
      <c r="B89" s="2" t="s">
        <v>374</v>
      </c>
      <c r="C89" s="24"/>
      <c r="D89" s="24"/>
      <c r="E89" s="7"/>
      <c r="F89" s="24"/>
      <c r="G89" s="24"/>
      <c r="H89" s="7"/>
      <c r="I89" s="11"/>
      <c r="J89" s="33"/>
      <c r="K89" s="7"/>
      <c r="O89" s="50"/>
    </row>
    <row r="90" spans="1:15" ht="12.75" customHeight="1">
      <c r="A90" s="13"/>
      <c r="B90" s="2" t="s">
        <v>10</v>
      </c>
      <c r="C90" s="7">
        <f>C87-C88</f>
        <v>76.74900000000001</v>
      </c>
      <c r="D90" s="7">
        <f>D87-D88</f>
        <v>209.659</v>
      </c>
      <c r="E90" s="7">
        <f>100*(D90/C90-1)</f>
        <v>173.17489478690274</v>
      </c>
      <c r="F90" s="7">
        <f>F87-F88</f>
        <v>24.349631333333335</v>
      </c>
      <c r="G90" s="7">
        <f>G87-G88</f>
        <v>54.28193000000001</v>
      </c>
      <c r="H90" s="7">
        <f>100*(G90/F90-1)</f>
        <v>122.92711235299474</v>
      </c>
      <c r="I90" s="11">
        <f>C90/F90</f>
        <v>3.151957372551048</v>
      </c>
      <c r="J90" s="33">
        <f>D90/G90</f>
        <v>3.862408724229222</v>
      </c>
      <c r="K90" s="7">
        <f>100*(J90/I90-1)</f>
        <v>22.540005073202106</v>
      </c>
      <c r="O90" s="50">
        <f t="shared" si="9"/>
        <v>1.53605170700293</v>
      </c>
    </row>
    <row r="91" spans="1:15" ht="6" customHeight="1">
      <c r="A91" s="1"/>
      <c r="B91" s="2"/>
      <c r="C91" s="2"/>
      <c r="D91" s="2"/>
      <c r="E91" s="30"/>
      <c r="F91" s="2"/>
      <c r="G91" s="2"/>
      <c r="H91" s="2"/>
      <c r="I91" s="2"/>
      <c r="J91" s="2"/>
      <c r="K91" s="2"/>
      <c r="O91" s="50"/>
    </row>
    <row r="92" spans="1:15" ht="12.75">
      <c r="A92" s="1" t="s">
        <v>10</v>
      </c>
      <c r="B92" s="1"/>
      <c r="C92" s="7">
        <f>C6-C8-C18-C37-C42-C51-C56-C65-C70-C72-C77-C83-C85</f>
        <v>190.42488400000008</v>
      </c>
      <c r="D92" s="7">
        <f>D6-D8-D18-D37-D42-D51-D56-D65-D70-D72-D77-D83-D85</f>
        <v>615.1779999999987</v>
      </c>
      <c r="E92" s="7">
        <f>100*(D92/C92-1)</f>
        <v>223.0554678977767</v>
      </c>
      <c r="F92" s="9" t="s">
        <v>7</v>
      </c>
      <c r="G92" s="9" t="s">
        <v>7</v>
      </c>
      <c r="H92" s="9" t="s">
        <v>7</v>
      </c>
      <c r="I92" s="9" t="s">
        <v>7</v>
      </c>
      <c r="J92" s="9" t="s">
        <v>7</v>
      </c>
      <c r="K92" s="9" t="s">
        <v>7</v>
      </c>
      <c r="O92" s="50">
        <f t="shared" si="9"/>
        <v>4.507057731891532</v>
      </c>
    </row>
    <row r="93" spans="1:11" ht="6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 customHeight="1">
      <c r="A94" s="2" t="s">
        <v>356</v>
      </c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3.5">
      <c r="A95" s="16" t="s">
        <v>219</v>
      </c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3.5">
      <c r="A96" s="16" t="s">
        <v>197</v>
      </c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3.5">
      <c r="A97" s="16" t="s">
        <v>198</v>
      </c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3.5">
      <c r="A98" s="16" t="s">
        <v>306</v>
      </c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3.5">
      <c r="A99" s="16" t="s">
        <v>305</v>
      </c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6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>
      <c r="A101" s="2" t="s">
        <v>375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</row>
  </sheetData>
  <printOptions/>
  <pageMargins left="0.75" right="0.75" top="1" bottom="1" header="0.5" footer="0.5"/>
  <pageSetup fitToHeight="1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USDA\ERS</dc:creator>
  <cp:keywords/>
  <dc:description/>
  <cp:lastModifiedBy> </cp:lastModifiedBy>
  <cp:lastPrinted>2008-06-25T16:04:06Z</cp:lastPrinted>
  <dcterms:created xsi:type="dcterms:W3CDTF">2003-10-20T21:08:18Z</dcterms:created>
  <dcterms:modified xsi:type="dcterms:W3CDTF">2008-07-28T12:40:53Z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-1283367816</vt:i4>
  </property>
  <property fmtid="{D5CDD505-2E9C-101B-9397-08002B2CF9AE}" pid="4" name="_EmailSubject">
    <vt:lpwstr>Canada BR</vt:lpwstr>
  </property>
  <property fmtid="{D5CDD505-2E9C-101B-9397-08002B2CF9AE}" pid="5" name="_AuthorEmail">
    <vt:lpwstr>ZAHNISER@ers.usda.gov</vt:lpwstr>
  </property>
  <property fmtid="{D5CDD505-2E9C-101B-9397-08002B2CF9AE}" pid="6" name="_AuthorEmailDisplayName">
    <vt:lpwstr>Zahniser, Steven</vt:lpwstr>
  </property>
  <property fmtid="{D5CDD505-2E9C-101B-9397-08002B2CF9AE}" pid="7" name="_ReviewingToolsShownOnce">
    <vt:lpwstr/>
  </property>
</Properties>
</file>