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195" windowHeight="9210" activeTab="0"/>
  </bookViews>
  <sheets>
    <sheet name="Well Elevations" sheetId="1" r:id="rId1"/>
    <sheet name="UPG-D open" sheetId="2" r:id="rId2"/>
    <sheet name="UPG-D-40" sheetId="3" r:id="rId3"/>
    <sheet name="UPG-D-70" sheetId="4" r:id="rId4"/>
    <sheet name="UPG-D-105" sheetId="5" r:id="rId5"/>
    <sheet name="UPG-D-220" sheetId="6" r:id="rId6"/>
    <sheet name="MPG-S-12" sheetId="7" r:id="rId7"/>
    <sheet name="MPG-S-20" sheetId="8" r:id="rId8"/>
    <sheet name="MPG-D-13" sheetId="9" r:id="rId9"/>
    <sheet name="MPG-D-51" sheetId="10" r:id="rId10"/>
    <sheet name="MPG-D-112" sheetId="11" r:id="rId11"/>
    <sheet name="MPG-D-173" sheetId="12" r:id="rId12"/>
    <sheet name="Galena Queen" sheetId="13" r:id="rId13"/>
    <sheet name="Hercules" sheetId="14" r:id="rId14"/>
    <sheet name="LGP-1" sheetId="15" r:id="rId15"/>
    <sheet name="LGP-2" sheetId="16" r:id="rId16"/>
    <sheet name="LGP-3" sheetId="17" r:id="rId17"/>
    <sheet name="LGP-4" sheetId="18" r:id="rId18"/>
    <sheet name="LGP-5" sheetId="19" r:id="rId19"/>
    <sheet name="LPG-D-25" sheetId="20" r:id="rId20"/>
    <sheet name="LPG-D-86" sheetId="21" r:id="rId21"/>
    <sheet name="LPG-D-169" sheetId="22" r:id="rId22"/>
    <sheet name="GPPG-1" sheetId="23" r:id="rId23"/>
    <sheet name="GPPG-5" sheetId="24" r:id="rId24"/>
    <sheet name="GPPG-6" sheetId="25" r:id="rId25"/>
    <sheet name="GPPG-7" sheetId="26" r:id="rId26"/>
    <sheet name="GPPG-8" sheetId="27" r:id="rId27"/>
    <sheet name="GPPG-9" sheetId="28" r:id="rId28"/>
    <sheet name="GPPG-10" sheetId="29" r:id="rId29"/>
    <sheet name="GPPG-11" sheetId="30" r:id="rId30"/>
    <sheet name="GPPG-12" sheetId="31" r:id="rId31"/>
    <sheet name="GPPG-14" sheetId="32" r:id="rId32"/>
    <sheet name="GPPG-15" sheetId="33" r:id="rId33"/>
    <sheet name="GPPG-16" sheetId="34" r:id="rId34"/>
    <sheet name="GPPG-17" sheetId="35" r:id="rId35"/>
  </sheets>
  <definedNames/>
  <calcPr fullCalcOnLoad="1"/>
</workbook>
</file>

<file path=xl/sharedStrings.xml><?xml version="1.0" encoding="utf-8"?>
<sst xmlns="http://schemas.openxmlformats.org/spreadsheetml/2006/main" count="477" uniqueCount="123">
  <si>
    <t>Point ID</t>
  </si>
  <si>
    <t>GPPG 15</t>
  </si>
  <si>
    <t>GPPG 14</t>
  </si>
  <si>
    <t>GPPG 12</t>
  </si>
  <si>
    <t>GPPG 17</t>
  </si>
  <si>
    <t>GPPG 11</t>
  </si>
  <si>
    <t>GPPG 10</t>
  </si>
  <si>
    <t>GPPG 9</t>
  </si>
  <si>
    <t>GPPG 8</t>
  </si>
  <si>
    <t>GPPG 7</t>
  </si>
  <si>
    <t>GPPG 5</t>
  </si>
  <si>
    <t>GPPG 6</t>
  </si>
  <si>
    <t>GPPG 1</t>
  </si>
  <si>
    <t>GPPG 16</t>
  </si>
  <si>
    <t>NGVD29 Ortho Ht. (m)</t>
  </si>
  <si>
    <t>Point</t>
  </si>
  <si>
    <t>Top of Casing (ft.)</t>
  </si>
  <si>
    <t>Stickup (ft.)</t>
  </si>
  <si>
    <t>Date</t>
  </si>
  <si>
    <t>Water level</t>
  </si>
  <si>
    <t>below top of casing (ft.)</t>
  </si>
  <si>
    <t>Water level elevation (ft.)</t>
  </si>
  <si>
    <t>UPG-D open</t>
  </si>
  <si>
    <t>MPG-S-12</t>
  </si>
  <si>
    <t>MPG-S-20</t>
  </si>
  <si>
    <t>MPG-D-13</t>
  </si>
  <si>
    <t>dry</t>
  </si>
  <si>
    <t>MPG-D-173</t>
  </si>
  <si>
    <t>MPG-D-112</t>
  </si>
  <si>
    <t>MPG-D-51</t>
  </si>
  <si>
    <t>Comments</t>
  </si>
  <si>
    <t>LPG-D-25</t>
  </si>
  <si>
    <t>LPG-D-86</t>
  </si>
  <si>
    <t>psi</t>
  </si>
  <si>
    <t>LPG-D-159</t>
  </si>
  <si>
    <t>0-100 psi pressure gage</t>
  </si>
  <si>
    <t>hard rain night before, turned to snow</t>
  </si>
  <si>
    <t>snow and hard freeze overnight</t>
  </si>
  <si>
    <t>LGP-1</t>
  </si>
  <si>
    <t>LGP-2</t>
  </si>
  <si>
    <t>LGP-3</t>
  </si>
  <si>
    <t>LGP-4</t>
  </si>
  <si>
    <t>LGP-5</t>
  </si>
  <si>
    <t>LGP-D-159</t>
  </si>
  <si>
    <t>GPPG-1</t>
  </si>
  <si>
    <t>install date</t>
  </si>
  <si>
    <t>GPPG-5</t>
  </si>
  <si>
    <t>GPPG-6</t>
  </si>
  <si>
    <t>GPPG-7</t>
  </si>
  <si>
    <t>GPPG-8</t>
  </si>
  <si>
    <t>GPPG-9</t>
  </si>
  <si>
    <t>GPPG-10</t>
  </si>
  <si>
    <t>GPPG-11</t>
  </si>
  <si>
    <t>GPPG-12</t>
  </si>
  <si>
    <t>GPPG-14</t>
  </si>
  <si>
    <t>GPPG-15</t>
  </si>
  <si>
    <t>GPPG-16</t>
  </si>
  <si>
    <t>flowing</t>
  </si>
  <si>
    <t>GPPG-17</t>
  </si>
  <si>
    <t>0-30 psi gage</t>
  </si>
  <si>
    <t>5" fountain</t>
  </si>
  <si>
    <t>8.5" fountain</t>
  </si>
  <si>
    <t>bottom at 8.8 ft.</t>
  </si>
  <si>
    <t>7.75" fountain</t>
  </si>
  <si>
    <t>UPG-D-40</t>
  </si>
  <si>
    <t>UPG-D-70</t>
  </si>
  <si>
    <t>UPG-D-105</t>
  </si>
  <si>
    <t>completed day before</t>
  </si>
  <si>
    <t>UPG-D-220</t>
  </si>
  <si>
    <t>sheared off - top is ground surface</t>
  </si>
  <si>
    <t>Top sheared off - TOC now at ground surface</t>
  </si>
  <si>
    <t>5.5" fountain</t>
  </si>
  <si>
    <t>3.0" fountain</t>
  </si>
  <si>
    <t>3.125" fountain</t>
  </si>
  <si>
    <t>Lost to grader</t>
  </si>
  <si>
    <t>water collected in bottom cap?</t>
  </si>
  <si>
    <t>pressure transducer deployed for the winter</t>
  </si>
  <si>
    <t>Galena Queen</t>
  </si>
  <si>
    <t>Hercules</t>
  </si>
  <si>
    <t>can see water flow in</t>
  </si>
  <si>
    <t>can see water flowing in</t>
  </si>
  <si>
    <t>mine shaft - measured at the grate</t>
  </si>
  <si>
    <t>UPD-D-220</t>
  </si>
  <si>
    <t>NGVD 29 (ft.)</t>
  </si>
  <si>
    <t>open borehole until completed at four levels in July 2005</t>
  </si>
  <si>
    <t>top of casing at ground surface June 2005 and after</t>
  </si>
  <si>
    <t>top of casing at ground surface August 2005 and after</t>
  </si>
  <si>
    <t>Top of Casing (m)</t>
  </si>
  <si>
    <t>&lt;11614.1</t>
  </si>
  <si>
    <t>Total water level change is greater than 185.9 ft.</t>
  </si>
  <si>
    <t xml:space="preserve">Total water change = 1.02 ft. </t>
  </si>
  <si>
    <t>still some drilling water?</t>
  </si>
  <si>
    <t>Total water level change = 5.28 ft.</t>
  </si>
  <si>
    <t>&lt;11093</t>
  </si>
  <si>
    <t>dry to &gt; 300 ft.</t>
  </si>
  <si>
    <t>Total water level change = 6.24 ft.</t>
  </si>
  <si>
    <t>Total water level change = 15.33 ft.</t>
  </si>
  <si>
    <t>Artesian well with sealed manifold</t>
  </si>
  <si>
    <t>above top of casing (ft.)</t>
  </si>
  <si>
    <t>Total water level change = 1.16 ft.(not including first data point)</t>
  </si>
  <si>
    <t>Water level probably controlled by Prospect Gulch stream flow</t>
  </si>
  <si>
    <t>top of casing at ground surface, hit by grader</t>
  </si>
  <si>
    <t>top of casing at ground surface</t>
  </si>
  <si>
    <t>Total water level change is 1.07 ft.(does not included first data point)</t>
  </si>
  <si>
    <t>Total water level change is 1.63 ft.</t>
  </si>
  <si>
    <t>piezometer is flowing</t>
  </si>
  <si>
    <t>pipe lost to grader</t>
  </si>
  <si>
    <t>Total water level change =3.5 ft. (does not include first measurement)</t>
  </si>
  <si>
    <t xml:space="preserve">Total water level change = 4.6 ft. </t>
  </si>
  <si>
    <t>Total water level change = 0.3 ft. (does not included first data point)</t>
  </si>
  <si>
    <t>Total water level change = 1.43 ft.(not including first data point)</t>
  </si>
  <si>
    <t>Total water level change = 1.9 ft.(not including first data point)</t>
  </si>
  <si>
    <t>Total water level change is &gt; 0.9 ft.</t>
  </si>
  <si>
    <t>Total water level change is &gt; 1.4 ft.</t>
  </si>
  <si>
    <t>Total water level change is 0.8 ft.(does not included first data point)</t>
  </si>
  <si>
    <t>Total water level change is 0.6 ft.(does not included first data point)</t>
  </si>
  <si>
    <t>Total water level change is 0.8 ft.</t>
  </si>
  <si>
    <t>Total water level change = 1.7 ft.</t>
  </si>
  <si>
    <t>Total water level change =  0.8 ft.(9/4/2005 and 9/5/2005 not included)</t>
  </si>
  <si>
    <t>Total water level change = 3.6 ft.</t>
  </si>
  <si>
    <t>Total water level change = 0.5 ft.</t>
  </si>
  <si>
    <t>Total water level change = 3.8 ft.</t>
  </si>
  <si>
    <t>pressure transducer removed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</si>
</sst>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&quot;$&quot;#,##0.00"/>
    <numFmt numFmtId="167" formatCode="0.0000000000000000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0" fontId="0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15.8515625" style="0" customWidth="1"/>
    <col min="2" max="2" width="21.00390625" style="0" customWidth="1"/>
    <col min="3" max="3" width="21.8515625" style="0" customWidth="1"/>
    <col min="4" max="4" width="13.8515625" style="0" customWidth="1"/>
    <col min="5" max="6" width="18.8515625" style="0" customWidth="1"/>
    <col min="7" max="7" width="47.421875" style="0" customWidth="1"/>
  </cols>
  <sheetData>
    <row r="2" spans="1:7" ht="12.75">
      <c r="A2" s="3" t="s">
        <v>0</v>
      </c>
      <c r="B2" s="7" t="s">
        <v>14</v>
      </c>
      <c r="C2" s="3" t="s">
        <v>83</v>
      </c>
      <c r="D2" s="3" t="s">
        <v>17</v>
      </c>
      <c r="E2" s="3" t="s">
        <v>16</v>
      </c>
      <c r="F2" s="3" t="s">
        <v>87</v>
      </c>
      <c r="G2" s="10" t="s">
        <v>30</v>
      </c>
    </row>
    <row r="3" spans="1:7" ht="12.75">
      <c r="A3" s="4" t="s">
        <v>22</v>
      </c>
      <c r="B3" s="6">
        <v>3607.9472</v>
      </c>
      <c r="C3" s="8">
        <f>B3*3.28084</f>
        <v>11837.097491648</v>
      </c>
      <c r="D3" s="8">
        <v>0</v>
      </c>
      <c r="E3" s="8">
        <f aca="true" t="shared" si="0" ref="E3:E9">C3+D3</f>
        <v>11837.097491648</v>
      </c>
      <c r="F3" s="8">
        <f>E3*0.3048</f>
        <v>3607.9473154543107</v>
      </c>
      <c r="G3" s="11" t="s">
        <v>84</v>
      </c>
    </row>
    <row r="4" spans="1:7" ht="12.75">
      <c r="A4" s="4" t="s">
        <v>64</v>
      </c>
      <c r="B4" s="6">
        <v>3607.9472</v>
      </c>
      <c r="C4" s="8">
        <f>B4*3.28084</f>
        <v>11837.097491648</v>
      </c>
      <c r="D4" s="8">
        <v>0</v>
      </c>
      <c r="E4" s="8">
        <f t="shared" si="0"/>
        <v>11837.097491648</v>
      </c>
      <c r="F4" s="8">
        <f aca="true" t="shared" si="1" ref="F4:F34">E4*0.3048</f>
        <v>3607.9473154543107</v>
      </c>
      <c r="G4" s="11"/>
    </row>
    <row r="5" spans="1:7" ht="12.75">
      <c r="A5" s="4" t="s">
        <v>65</v>
      </c>
      <c r="B5" s="6">
        <v>3607.9472</v>
      </c>
      <c r="C5" s="8">
        <f>B5*3.28084</f>
        <v>11837.097491648</v>
      </c>
      <c r="D5" s="8">
        <v>0</v>
      </c>
      <c r="E5" s="8">
        <f t="shared" si="0"/>
        <v>11837.097491648</v>
      </c>
      <c r="F5" s="8">
        <f t="shared" si="1"/>
        <v>3607.9473154543107</v>
      </c>
      <c r="G5" s="11"/>
    </row>
    <row r="6" spans="1:7" ht="12.75">
      <c r="A6" s="4" t="s">
        <v>66</v>
      </c>
      <c r="B6" s="6">
        <v>3607.9472</v>
      </c>
      <c r="C6" s="8">
        <f>B6*3.28084</f>
        <v>11837.097491648</v>
      </c>
      <c r="D6" s="8">
        <v>0</v>
      </c>
      <c r="E6" s="8">
        <f t="shared" si="0"/>
        <v>11837.097491648</v>
      </c>
      <c r="F6" s="8">
        <f t="shared" si="1"/>
        <v>3607.9473154543107</v>
      </c>
      <c r="G6" s="11"/>
    </row>
    <row r="7" spans="1:7" ht="12.75">
      <c r="A7" s="4" t="s">
        <v>82</v>
      </c>
      <c r="B7" s="6">
        <v>3607.9472</v>
      </c>
      <c r="C7" s="8">
        <f>B7*3.28084</f>
        <v>11837.097491648</v>
      </c>
      <c r="D7" s="8">
        <v>0</v>
      </c>
      <c r="E7" s="8">
        <f t="shared" si="0"/>
        <v>11837.097491648</v>
      </c>
      <c r="F7" s="8">
        <f t="shared" si="1"/>
        <v>3607.9473154543107</v>
      </c>
      <c r="G7" s="11"/>
    </row>
    <row r="8" spans="1:7" ht="12.75">
      <c r="A8" s="4" t="s">
        <v>23</v>
      </c>
      <c r="B8" s="6">
        <v>3451.1327</v>
      </c>
      <c r="C8" s="8">
        <f aca="true" t="shared" si="2" ref="C8:C34">B8*3.28084</f>
        <v>11322.614207468001</v>
      </c>
      <c r="D8" s="8">
        <v>0.8</v>
      </c>
      <c r="E8" s="8">
        <f t="shared" si="0"/>
        <v>11323.414207468</v>
      </c>
      <c r="F8" s="8">
        <f t="shared" si="1"/>
        <v>3451.3766504362466</v>
      </c>
      <c r="G8" s="11"/>
    </row>
    <row r="9" spans="1:7" ht="12.75">
      <c r="A9" s="4" t="s">
        <v>24</v>
      </c>
      <c r="B9" s="6">
        <v>3451.1327</v>
      </c>
      <c r="C9" s="8">
        <f t="shared" si="2"/>
        <v>11322.614207468001</v>
      </c>
      <c r="D9" s="8">
        <v>1</v>
      </c>
      <c r="E9" s="8">
        <f t="shared" si="0"/>
        <v>11323.614207468001</v>
      </c>
      <c r="F9" s="8">
        <f t="shared" si="1"/>
        <v>3451.437610436247</v>
      </c>
      <c r="G9" s="11"/>
    </row>
    <row r="10" spans="1:7" ht="12.75">
      <c r="A10" s="4" t="s">
        <v>25</v>
      </c>
      <c r="B10" s="6">
        <v>3434.0234</v>
      </c>
      <c r="C10" s="8">
        <f t="shared" si="2"/>
        <v>11266.481331656</v>
      </c>
      <c r="D10" s="8">
        <v>-0.4</v>
      </c>
      <c r="E10" s="8">
        <f aca="true" t="shared" si="3" ref="E10:E18">C10+D10</f>
        <v>11266.081331656</v>
      </c>
      <c r="F10" s="8">
        <f t="shared" si="1"/>
        <v>3433.9015898887487</v>
      </c>
      <c r="G10" s="11"/>
    </row>
    <row r="11" spans="1:7" ht="12.75">
      <c r="A11" s="4" t="s">
        <v>29</v>
      </c>
      <c r="B11" s="6">
        <v>3434.0234</v>
      </c>
      <c r="C11" s="8">
        <f t="shared" si="2"/>
        <v>11266.481331656</v>
      </c>
      <c r="D11" s="8">
        <v>0</v>
      </c>
      <c r="E11" s="8">
        <f t="shared" si="3"/>
        <v>11266.481331656</v>
      </c>
      <c r="F11" s="8">
        <f t="shared" si="1"/>
        <v>3434.023509888749</v>
      </c>
      <c r="G11" s="11"/>
    </row>
    <row r="12" spans="1:7" ht="12.75">
      <c r="A12" s="4" t="s">
        <v>28</v>
      </c>
      <c r="B12" s="6">
        <v>3434.0234</v>
      </c>
      <c r="C12" s="8">
        <f t="shared" si="2"/>
        <v>11266.481331656</v>
      </c>
      <c r="D12" s="8">
        <v>0.13</v>
      </c>
      <c r="E12" s="8">
        <f t="shared" si="3"/>
        <v>11266.611331655999</v>
      </c>
      <c r="F12" s="8">
        <f t="shared" si="1"/>
        <v>3434.0631338887483</v>
      </c>
      <c r="G12" s="11"/>
    </row>
    <row r="13" spans="1:7" ht="12.75">
      <c r="A13" s="4" t="s">
        <v>27</v>
      </c>
      <c r="B13" s="6">
        <v>3434.0234</v>
      </c>
      <c r="C13" s="8">
        <f t="shared" si="2"/>
        <v>11266.481331656</v>
      </c>
      <c r="D13" s="8">
        <v>-0.4</v>
      </c>
      <c r="E13" s="8">
        <f t="shared" si="3"/>
        <v>11266.081331656</v>
      </c>
      <c r="F13" s="8">
        <f t="shared" si="1"/>
        <v>3433.9015898887487</v>
      </c>
      <c r="G13" s="11"/>
    </row>
    <row r="14" spans="1:6" ht="12.75">
      <c r="A14" s="4" t="s">
        <v>38</v>
      </c>
      <c r="B14" s="18">
        <v>3445.408</v>
      </c>
      <c r="C14" s="8">
        <f t="shared" si="2"/>
        <v>11303.83238272</v>
      </c>
      <c r="D14" s="8">
        <v>1.5</v>
      </c>
      <c r="E14" s="8">
        <f t="shared" si="3"/>
        <v>11305.33238272</v>
      </c>
      <c r="F14" s="8">
        <f t="shared" si="1"/>
        <v>3445.865310253056</v>
      </c>
    </row>
    <row r="15" spans="1:6" ht="12.75">
      <c r="A15" s="4" t="s">
        <v>39</v>
      </c>
      <c r="B15" s="18">
        <v>3443.5502</v>
      </c>
      <c r="C15" s="8">
        <f t="shared" si="2"/>
        <v>11297.737238168</v>
      </c>
      <c r="D15" s="8">
        <v>1.75</v>
      </c>
      <c r="E15" s="8">
        <f t="shared" si="3"/>
        <v>11299.487238168</v>
      </c>
      <c r="F15" s="8">
        <f t="shared" si="1"/>
        <v>3444.0837101936063</v>
      </c>
    </row>
    <row r="16" spans="1:6" ht="12.75">
      <c r="A16" s="4" t="s">
        <v>40</v>
      </c>
      <c r="B16" s="18">
        <v>3458.3105</v>
      </c>
      <c r="C16" s="8">
        <f t="shared" si="2"/>
        <v>11346.16342082</v>
      </c>
      <c r="D16" s="8">
        <v>1.1</v>
      </c>
      <c r="E16" s="8">
        <f t="shared" si="3"/>
        <v>11347.26342082</v>
      </c>
      <c r="F16" s="8">
        <f t="shared" si="1"/>
        <v>3458.645890665936</v>
      </c>
    </row>
    <row r="17" spans="1:6" ht="12.75">
      <c r="A17" s="4" t="s">
        <v>41</v>
      </c>
      <c r="B17" s="18">
        <v>3460.8246</v>
      </c>
      <c r="C17" s="8">
        <f t="shared" si="2"/>
        <v>11354.411780663999</v>
      </c>
      <c r="D17" s="8">
        <v>1.5</v>
      </c>
      <c r="E17" s="8">
        <f t="shared" si="3"/>
        <v>11355.911780663999</v>
      </c>
      <c r="F17" s="8">
        <f t="shared" si="1"/>
        <v>3461.281910746387</v>
      </c>
    </row>
    <row r="18" spans="1:6" ht="12.75">
      <c r="A18" s="4" t="s">
        <v>42</v>
      </c>
      <c r="B18" s="18">
        <v>3470.8192</v>
      </c>
      <c r="C18" s="8">
        <f t="shared" si="2"/>
        <v>11387.202464128</v>
      </c>
      <c r="D18" s="8">
        <v>1</v>
      </c>
      <c r="E18" s="8">
        <f t="shared" si="3"/>
        <v>11388.202464128</v>
      </c>
      <c r="F18" s="8">
        <f t="shared" si="1"/>
        <v>3471.1241110662145</v>
      </c>
    </row>
    <row r="19" spans="1:7" ht="12.75">
      <c r="A19" s="4" t="s">
        <v>31</v>
      </c>
      <c r="B19" s="6">
        <v>3146.2254</v>
      </c>
      <c r="C19" s="8">
        <f t="shared" si="2"/>
        <v>10322.262141336</v>
      </c>
      <c r="D19" s="8">
        <v>-0.85</v>
      </c>
      <c r="E19" s="8">
        <f>C19+D19</f>
        <v>10321.412141335999</v>
      </c>
      <c r="F19" s="8">
        <f t="shared" si="1"/>
        <v>3145.9664206792127</v>
      </c>
      <c r="G19" s="11"/>
    </row>
    <row r="20" spans="1:7" ht="12.75">
      <c r="A20" s="4" t="s">
        <v>32</v>
      </c>
      <c r="B20" s="6">
        <v>3146.2254</v>
      </c>
      <c r="C20" s="8">
        <f t="shared" si="2"/>
        <v>10322.262141336</v>
      </c>
      <c r="D20" s="8">
        <v>-1</v>
      </c>
      <c r="E20" s="8">
        <f>C20+D20</f>
        <v>10321.262141336</v>
      </c>
      <c r="F20" s="8">
        <f t="shared" si="1"/>
        <v>3145.9207006792126</v>
      </c>
      <c r="G20" s="11"/>
    </row>
    <row r="21" spans="1:7" ht="12.75">
      <c r="A21" s="4" t="s">
        <v>43</v>
      </c>
      <c r="B21" s="6">
        <v>3146.2254</v>
      </c>
      <c r="C21" s="8">
        <f t="shared" si="2"/>
        <v>10322.262141336</v>
      </c>
      <c r="D21" s="8">
        <v>-0.5</v>
      </c>
      <c r="E21" s="8">
        <f>C21+D21</f>
        <v>10321.762141336</v>
      </c>
      <c r="F21" s="8">
        <f t="shared" si="1"/>
        <v>3146.0731006792125</v>
      </c>
      <c r="G21" s="11"/>
    </row>
    <row r="22" spans="1:7" ht="12.75">
      <c r="A22" s="4" t="s">
        <v>12</v>
      </c>
      <c r="B22" s="6">
        <v>3126.9716</v>
      </c>
      <c r="C22" s="8">
        <f t="shared" si="2"/>
        <v>10259.093504143999</v>
      </c>
      <c r="D22" s="8">
        <v>0.5</v>
      </c>
      <c r="E22" s="8">
        <f aca="true" t="shared" si="4" ref="E22:E34">C22+D22</f>
        <v>10259.593504143999</v>
      </c>
      <c r="F22" s="8">
        <f t="shared" si="1"/>
        <v>3127.124100063091</v>
      </c>
      <c r="G22" s="11"/>
    </row>
    <row r="23" spans="1:7" ht="12.75">
      <c r="A23" s="4" t="s">
        <v>10</v>
      </c>
      <c r="B23" s="6">
        <v>3131.775</v>
      </c>
      <c r="C23" s="8">
        <f t="shared" si="2"/>
        <v>10274.852691</v>
      </c>
      <c r="D23" s="8">
        <v>0.55</v>
      </c>
      <c r="E23" s="8">
        <f t="shared" si="4"/>
        <v>10275.402691</v>
      </c>
      <c r="F23" s="8">
        <f t="shared" si="1"/>
        <v>3131.9427402168</v>
      </c>
      <c r="G23" s="11" t="s">
        <v>85</v>
      </c>
    </row>
    <row r="24" spans="1:7" ht="12.75">
      <c r="A24" s="4" t="s">
        <v>11</v>
      </c>
      <c r="B24" s="6">
        <v>3133.1047</v>
      </c>
      <c r="C24" s="8">
        <f t="shared" si="2"/>
        <v>10279.215223948</v>
      </c>
      <c r="D24" s="8">
        <v>0.5</v>
      </c>
      <c r="E24" s="8">
        <f t="shared" si="4"/>
        <v>10279.715223948</v>
      </c>
      <c r="F24" s="8">
        <f t="shared" si="1"/>
        <v>3133.2572002593506</v>
      </c>
      <c r="G24" s="11"/>
    </row>
    <row r="25" spans="1:7" ht="12.75">
      <c r="A25" s="4" t="s">
        <v>9</v>
      </c>
      <c r="B25" s="6">
        <v>3132.9705</v>
      </c>
      <c r="C25" s="8">
        <f t="shared" si="2"/>
        <v>10278.774935219999</v>
      </c>
      <c r="D25" s="8">
        <v>0.6</v>
      </c>
      <c r="E25" s="8">
        <f t="shared" si="4"/>
        <v>10279.37493522</v>
      </c>
      <c r="F25" s="8">
        <f t="shared" si="1"/>
        <v>3133.153480255056</v>
      </c>
      <c r="G25" s="11" t="s">
        <v>85</v>
      </c>
    </row>
    <row r="26" spans="1:7" ht="12.75">
      <c r="A26" s="4" t="s">
        <v>8</v>
      </c>
      <c r="B26" s="6">
        <v>3134.4878</v>
      </c>
      <c r="C26" s="8">
        <f t="shared" si="2"/>
        <v>10283.752953752</v>
      </c>
      <c r="D26" s="8">
        <v>0.45</v>
      </c>
      <c r="E26" s="8">
        <f t="shared" si="4"/>
        <v>10284.202953752001</v>
      </c>
      <c r="F26" s="8">
        <f t="shared" si="1"/>
        <v>3134.62506030361</v>
      </c>
      <c r="G26" s="11"/>
    </row>
    <row r="27" spans="1:7" ht="12.75">
      <c r="A27" s="4" t="s">
        <v>7</v>
      </c>
      <c r="B27" s="6">
        <v>3138.4663</v>
      </c>
      <c r="C27" s="8">
        <f t="shared" si="2"/>
        <v>10296.805775692</v>
      </c>
      <c r="D27" s="8">
        <v>0.4</v>
      </c>
      <c r="E27" s="8">
        <f t="shared" si="4"/>
        <v>10297.205775692</v>
      </c>
      <c r="F27" s="8">
        <f t="shared" si="1"/>
        <v>3138.588320430922</v>
      </c>
      <c r="G27" s="11"/>
    </row>
    <row r="28" spans="1:7" ht="12.75">
      <c r="A28" s="4" t="s">
        <v>6</v>
      </c>
      <c r="B28" s="6">
        <v>3138.056</v>
      </c>
      <c r="C28" s="8">
        <f t="shared" si="2"/>
        <v>10295.45964704</v>
      </c>
      <c r="D28" s="8">
        <v>0.5</v>
      </c>
      <c r="E28" s="8">
        <f t="shared" si="4"/>
        <v>10295.95964704</v>
      </c>
      <c r="F28" s="8">
        <f t="shared" si="1"/>
        <v>3138.208500417792</v>
      </c>
      <c r="G28" s="11"/>
    </row>
    <row r="29" spans="1:7" ht="12.75">
      <c r="A29" s="4" t="s">
        <v>5</v>
      </c>
      <c r="B29" s="6">
        <v>3140.4842</v>
      </c>
      <c r="C29" s="8">
        <f t="shared" si="2"/>
        <v>10303.426182727999</v>
      </c>
      <c r="D29" s="8">
        <v>0.5</v>
      </c>
      <c r="E29" s="8">
        <f t="shared" si="4"/>
        <v>10303.926182727999</v>
      </c>
      <c r="F29" s="8">
        <f t="shared" si="1"/>
        <v>3140.636700495494</v>
      </c>
      <c r="G29" s="11"/>
    </row>
    <row r="30" spans="1:7" ht="12.75">
      <c r="A30" s="4" t="s">
        <v>3</v>
      </c>
      <c r="B30" s="6">
        <v>3139.8397999999997</v>
      </c>
      <c r="C30" s="8">
        <f t="shared" si="2"/>
        <v>10301.312009431998</v>
      </c>
      <c r="D30" s="8">
        <v>0.65</v>
      </c>
      <c r="E30" s="8">
        <f t="shared" si="4"/>
        <v>10301.962009431998</v>
      </c>
      <c r="F30" s="8">
        <f t="shared" si="1"/>
        <v>3140.038020474873</v>
      </c>
      <c r="G30" s="11"/>
    </row>
    <row r="31" spans="1:7" ht="12.75">
      <c r="A31" s="4" t="s">
        <v>2</v>
      </c>
      <c r="B31" s="6">
        <v>3140.828</v>
      </c>
      <c r="C31" s="8">
        <f t="shared" si="2"/>
        <v>10304.55413552</v>
      </c>
      <c r="D31" s="8">
        <v>0.7</v>
      </c>
      <c r="E31" s="8">
        <f t="shared" si="4"/>
        <v>10305.254135520001</v>
      </c>
      <c r="F31" s="8">
        <f t="shared" si="1"/>
        <v>3141.0414605064966</v>
      </c>
      <c r="G31" s="11" t="s">
        <v>86</v>
      </c>
    </row>
    <row r="32" spans="1:7" ht="12.75">
      <c r="A32" s="4" t="s">
        <v>1</v>
      </c>
      <c r="B32" s="6">
        <v>3141.5206</v>
      </c>
      <c r="C32" s="8">
        <f t="shared" si="2"/>
        <v>10306.826445304</v>
      </c>
      <c r="D32" s="8">
        <v>0.4</v>
      </c>
      <c r="E32" s="8">
        <f t="shared" si="4"/>
        <v>10307.226445303999</v>
      </c>
      <c r="F32" s="8">
        <f t="shared" si="1"/>
        <v>3141.642620528659</v>
      </c>
      <c r="G32" s="11"/>
    </row>
    <row r="33" spans="1:7" ht="12.75">
      <c r="A33" s="4" t="s">
        <v>13</v>
      </c>
      <c r="B33" s="6">
        <v>3142.2943999999998</v>
      </c>
      <c r="C33" s="8">
        <f t="shared" si="2"/>
        <v>10309.365159296</v>
      </c>
      <c r="D33" s="8">
        <v>0.4</v>
      </c>
      <c r="E33" s="8">
        <f t="shared" si="4"/>
        <v>10309.765159296</v>
      </c>
      <c r="F33" s="8">
        <f t="shared" si="1"/>
        <v>3142.4164205534207</v>
      </c>
      <c r="G33" s="11"/>
    </row>
    <row r="34" spans="1:7" ht="12.75">
      <c r="A34" s="4" t="s">
        <v>4</v>
      </c>
      <c r="B34" s="6">
        <v>3136.4867</v>
      </c>
      <c r="C34" s="8">
        <f t="shared" si="2"/>
        <v>10290.311024827999</v>
      </c>
      <c r="D34" s="8">
        <v>0.5</v>
      </c>
      <c r="E34" s="8">
        <f t="shared" si="4"/>
        <v>10290.811024827999</v>
      </c>
      <c r="F34" s="8">
        <f t="shared" si="1"/>
        <v>3136.639200367574</v>
      </c>
      <c r="G34" s="11"/>
    </row>
    <row r="36" ht="12.75">
      <c r="A3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C19" sqref="C19"/>
    </sheetView>
  </sheetViews>
  <sheetFormatPr defaultColWidth="9.140625" defaultRowHeight="12.75"/>
  <cols>
    <col min="1" max="1" width="11.421875" style="0" bestFit="1" customWidth="1"/>
    <col min="2" max="2" width="17.8515625" style="0" customWidth="1"/>
    <col min="4" max="4" width="23.00390625" style="0" customWidth="1"/>
    <col min="5" max="5" width="24.57421875" style="0" customWidth="1"/>
    <col min="6" max="6" width="28.57421875" style="0" customWidth="1"/>
  </cols>
  <sheetData>
    <row r="2" spans="1:5" ht="12.75">
      <c r="A2" s="5"/>
      <c r="B2" s="5"/>
      <c r="C2" s="5"/>
      <c r="D2" s="5" t="s">
        <v>19</v>
      </c>
      <c r="E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29</v>
      </c>
      <c r="B4" s="14">
        <f>'Well Elevations'!E11</f>
        <v>11266.481331656</v>
      </c>
      <c r="C4" s="1">
        <v>38234</v>
      </c>
      <c r="D4" s="14">
        <v>-43.1</v>
      </c>
      <c r="E4" s="14">
        <f>B4+D4</f>
        <v>11223.381331655999</v>
      </c>
      <c r="F4" t="s">
        <v>91</v>
      </c>
    </row>
    <row r="5" spans="2:6" ht="12.75">
      <c r="B5" s="14">
        <v>11266.481331656</v>
      </c>
      <c r="C5" s="1">
        <v>38235</v>
      </c>
      <c r="D5" s="14">
        <v>-44.23</v>
      </c>
      <c r="E5" s="14">
        <f aca="true" t="shared" si="0" ref="E5:E17">B5+D5</f>
        <v>11222.251331656</v>
      </c>
      <c r="F5" t="s">
        <v>91</v>
      </c>
    </row>
    <row r="6" spans="2:5" ht="12.75">
      <c r="B6" s="14">
        <v>11266.481331656</v>
      </c>
      <c r="C6" s="1">
        <v>38240</v>
      </c>
      <c r="D6" s="14">
        <v>-45.79</v>
      </c>
      <c r="E6" s="14">
        <f t="shared" si="0"/>
        <v>11220.691331655999</v>
      </c>
    </row>
    <row r="7" spans="2:5" ht="12.75">
      <c r="B7" s="14">
        <v>11266.481331656</v>
      </c>
      <c r="C7" s="1">
        <v>38248</v>
      </c>
      <c r="D7" s="14">
        <v>-46.35</v>
      </c>
      <c r="E7" s="14">
        <f t="shared" si="0"/>
        <v>11220.131331655999</v>
      </c>
    </row>
    <row r="8" spans="2:5" ht="12.75">
      <c r="B8" s="14">
        <v>11266.481331656</v>
      </c>
      <c r="C8" s="1">
        <v>38268</v>
      </c>
      <c r="D8" s="14">
        <v>-47.94</v>
      </c>
      <c r="E8" s="14">
        <f t="shared" si="0"/>
        <v>11218.541331655999</v>
      </c>
    </row>
    <row r="9" spans="2:5" ht="12.75">
      <c r="B9" s="14">
        <v>11266.481331656</v>
      </c>
      <c r="C9" s="1">
        <v>38506</v>
      </c>
      <c r="D9" s="14">
        <v>-47.51</v>
      </c>
      <c r="E9" s="14">
        <f t="shared" si="0"/>
        <v>11218.971331656</v>
      </c>
    </row>
    <row r="10" spans="2:5" ht="12.75">
      <c r="B10" s="14">
        <v>11266.481331656</v>
      </c>
      <c r="C10" s="1">
        <v>38525</v>
      </c>
      <c r="D10" s="14">
        <v>-47.83</v>
      </c>
      <c r="E10" s="14">
        <f t="shared" si="0"/>
        <v>11218.651331656</v>
      </c>
    </row>
    <row r="11" spans="2:5" ht="12.75">
      <c r="B11" s="14">
        <v>11266.481331656</v>
      </c>
      <c r="C11" s="1">
        <v>38531</v>
      </c>
      <c r="D11" s="14">
        <v>-47.68</v>
      </c>
      <c r="E11" s="14">
        <f t="shared" si="0"/>
        <v>11218.801331656</v>
      </c>
    </row>
    <row r="12" spans="2:5" ht="12.75">
      <c r="B12" s="14">
        <v>11266.481331656</v>
      </c>
      <c r="C12" s="1">
        <v>38533</v>
      </c>
      <c r="D12" s="14">
        <v>-47.77</v>
      </c>
      <c r="E12" s="14">
        <f t="shared" si="0"/>
        <v>11218.711331655999</v>
      </c>
    </row>
    <row r="13" spans="2:5" ht="12.75">
      <c r="B13" s="14">
        <v>11266.481331656</v>
      </c>
      <c r="C13" s="1">
        <v>38545</v>
      </c>
      <c r="D13" s="12" t="s">
        <v>26</v>
      </c>
      <c r="E13" s="14"/>
    </row>
    <row r="14" spans="2:5" ht="12.75">
      <c r="B14" s="14">
        <v>11266.481331656</v>
      </c>
      <c r="C14" s="1">
        <v>38579</v>
      </c>
      <c r="D14" s="12" t="s">
        <v>26</v>
      </c>
      <c r="E14" s="14"/>
    </row>
    <row r="15" spans="2:5" ht="12.75">
      <c r="B15" s="14">
        <v>11266.481331656</v>
      </c>
      <c r="C15" s="1">
        <v>38582</v>
      </c>
      <c r="D15" s="12" t="s">
        <v>26</v>
      </c>
      <c r="E15" s="14"/>
    </row>
    <row r="16" spans="2:5" ht="12.75">
      <c r="B16" s="14">
        <v>11266.481331656</v>
      </c>
      <c r="C16" s="1">
        <v>38883</v>
      </c>
      <c r="D16">
        <v>-47.38</v>
      </c>
      <c r="E16" s="14">
        <f t="shared" si="0"/>
        <v>11219.101331656</v>
      </c>
    </row>
    <row r="17" spans="2:5" ht="12.75">
      <c r="B17" s="14">
        <v>11266.481331656</v>
      </c>
      <c r="C17" s="1">
        <v>38886</v>
      </c>
      <c r="D17">
        <v>-47.46</v>
      </c>
      <c r="E17" s="14">
        <f t="shared" si="0"/>
        <v>11219.021331656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D16" sqref="D16"/>
    </sheetView>
  </sheetViews>
  <sheetFormatPr defaultColWidth="9.140625" defaultRowHeight="12.75"/>
  <cols>
    <col min="1" max="1" width="11.421875" style="0" bestFit="1" customWidth="1"/>
    <col min="2" max="2" width="19.7109375" style="0" customWidth="1"/>
    <col min="3" max="3" width="11.57421875" style="0" customWidth="1"/>
    <col min="4" max="4" width="23.7109375" style="0" customWidth="1"/>
    <col min="5" max="5" width="24.8515625" style="0" customWidth="1"/>
  </cols>
  <sheetData>
    <row r="2" spans="1:5" ht="12.75">
      <c r="A2" s="5"/>
      <c r="B2" s="5"/>
      <c r="C2" s="5"/>
      <c r="D2" s="5" t="s">
        <v>19</v>
      </c>
      <c r="E2" s="5"/>
    </row>
    <row r="3" spans="1:5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</row>
    <row r="4" spans="1:4" ht="12.75">
      <c r="A4" t="s">
        <v>28</v>
      </c>
      <c r="B4">
        <f>'Well Elevations'!E12</f>
        <v>11266.611331655999</v>
      </c>
      <c r="C4" s="16">
        <v>38234</v>
      </c>
      <c r="D4" t="s">
        <v>26</v>
      </c>
    </row>
    <row r="5" spans="3:4" ht="12.75">
      <c r="C5" s="16">
        <v>38235</v>
      </c>
      <c r="D5" t="s">
        <v>26</v>
      </c>
    </row>
    <row r="6" spans="3:4" ht="12.75">
      <c r="C6" s="16">
        <v>38240</v>
      </c>
      <c r="D6" t="s">
        <v>26</v>
      </c>
    </row>
    <row r="7" spans="3:4" ht="12.75">
      <c r="C7" s="16">
        <v>38248</v>
      </c>
      <c r="D7" t="s">
        <v>26</v>
      </c>
    </row>
    <row r="8" spans="3:4" ht="12.75">
      <c r="C8" s="16">
        <v>38268</v>
      </c>
      <c r="D8" t="s">
        <v>26</v>
      </c>
    </row>
    <row r="9" spans="3:4" ht="12.75">
      <c r="C9" s="16">
        <v>38506</v>
      </c>
      <c r="D9" t="s">
        <v>26</v>
      </c>
    </row>
    <row r="10" spans="3:4" ht="12.75">
      <c r="C10" s="16">
        <v>38525</v>
      </c>
      <c r="D10" t="s">
        <v>26</v>
      </c>
    </row>
    <row r="11" spans="3:4" ht="12.75">
      <c r="C11" s="16">
        <v>38533</v>
      </c>
      <c r="D11" t="s">
        <v>26</v>
      </c>
    </row>
    <row r="12" spans="3:4" ht="12.75">
      <c r="C12" s="16">
        <v>38545</v>
      </c>
      <c r="D12" t="s">
        <v>26</v>
      </c>
    </row>
    <row r="13" spans="3:4" ht="12.75">
      <c r="C13" s="16">
        <v>38579</v>
      </c>
      <c r="D13" t="s">
        <v>26</v>
      </c>
    </row>
    <row r="14" spans="3:4" ht="12.75">
      <c r="C14" s="16">
        <v>38582</v>
      </c>
      <c r="D14" t="s">
        <v>26</v>
      </c>
    </row>
    <row r="15" spans="3:4" ht="12.75">
      <c r="C15" s="1">
        <v>38883</v>
      </c>
      <c r="D15" t="s">
        <v>26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B11" sqref="B11"/>
    </sheetView>
  </sheetViews>
  <sheetFormatPr defaultColWidth="9.140625" defaultRowHeight="12.75"/>
  <cols>
    <col min="1" max="1" width="11.421875" style="0" bestFit="1" customWidth="1"/>
    <col min="2" max="2" width="18.28125" style="0" customWidth="1"/>
    <col min="4" max="4" width="23.421875" style="0" customWidth="1"/>
    <col min="5" max="5" width="24.00390625" style="0" customWidth="1"/>
    <col min="6" max="6" width="29.281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27</v>
      </c>
      <c r="B4" s="14">
        <f>'Well Elevations'!E13</f>
        <v>11266.081331656</v>
      </c>
      <c r="C4" s="1">
        <v>38234</v>
      </c>
      <c r="D4" s="14">
        <v>-163.88</v>
      </c>
      <c r="E4" s="14">
        <f>B4+D4</f>
        <v>11102.201331656</v>
      </c>
      <c r="F4" t="s">
        <v>91</v>
      </c>
    </row>
    <row r="5" spans="2:6" ht="12.75">
      <c r="B5" s="14">
        <v>11266.081331656</v>
      </c>
      <c r="C5" s="1">
        <v>38235</v>
      </c>
      <c r="D5" s="14">
        <v>-164.12</v>
      </c>
      <c r="E5" s="14">
        <f aca="true" t="shared" si="0" ref="E5:E15">B5+D5</f>
        <v>11101.961331655999</v>
      </c>
      <c r="F5" t="s">
        <v>91</v>
      </c>
    </row>
    <row r="6" spans="2:5" ht="12.75">
      <c r="B6" s="14">
        <v>11266.081331656</v>
      </c>
      <c r="C6" s="1">
        <v>38240</v>
      </c>
      <c r="D6" s="14">
        <v>-165.22</v>
      </c>
      <c r="E6" s="14">
        <f t="shared" si="0"/>
        <v>11100.861331656</v>
      </c>
    </row>
    <row r="7" spans="2:5" ht="12.75">
      <c r="B7" s="14">
        <v>11266.081331656</v>
      </c>
      <c r="C7" s="1">
        <v>38248</v>
      </c>
      <c r="D7" s="14">
        <v>-165.85</v>
      </c>
      <c r="E7" s="14">
        <f t="shared" si="0"/>
        <v>11100.231331656</v>
      </c>
    </row>
    <row r="8" spans="2:5" ht="12.75">
      <c r="B8" s="14">
        <v>11266.081331656</v>
      </c>
      <c r="C8" s="1">
        <v>38268</v>
      </c>
      <c r="D8" s="14">
        <v>-167.95</v>
      </c>
      <c r="E8" s="14">
        <f t="shared" si="0"/>
        <v>11098.131331655999</v>
      </c>
    </row>
    <row r="9" spans="2:5" ht="12.75">
      <c r="B9" s="14">
        <v>11266.081331656</v>
      </c>
      <c r="C9" s="1">
        <v>38506</v>
      </c>
      <c r="D9" s="12" t="s">
        <v>26</v>
      </c>
      <c r="E9" s="12" t="s">
        <v>93</v>
      </c>
    </row>
    <row r="10" spans="2:5" ht="12.75">
      <c r="B10" s="14">
        <v>11266.081331656</v>
      </c>
      <c r="C10" s="1">
        <v>38525</v>
      </c>
      <c r="D10" s="12" t="s">
        <v>26</v>
      </c>
      <c r="E10" s="12" t="s">
        <v>93</v>
      </c>
    </row>
    <row r="11" spans="2:5" ht="12.75">
      <c r="B11" s="14">
        <v>11266.081331656</v>
      </c>
      <c r="C11" s="1">
        <v>38533</v>
      </c>
      <c r="D11" s="12" t="s">
        <v>26</v>
      </c>
      <c r="E11" s="12" t="s">
        <v>93</v>
      </c>
    </row>
    <row r="12" spans="2:5" ht="12.75">
      <c r="B12" s="14">
        <v>11266.081331656</v>
      </c>
      <c r="C12" s="1">
        <v>38545</v>
      </c>
      <c r="D12" s="12" t="s">
        <v>26</v>
      </c>
      <c r="E12" s="12" t="s">
        <v>93</v>
      </c>
    </row>
    <row r="13" spans="2:5" ht="12.75">
      <c r="B13" s="14">
        <v>11266.081331656</v>
      </c>
      <c r="C13" s="1">
        <v>38579</v>
      </c>
      <c r="D13" s="14">
        <v>-167.54</v>
      </c>
      <c r="E13" s="14">
        <f t="shared" si="0"/>
        <v>11098.541331655999</v>
      </c>
    </row>
    <row r="14" spans="2:5" ht="12.75">
      <c r="B14" s="14">
        <v>11266.081331656</v>
      </c>
      <c r="C14" s="1">
        <v>38581</v>
      </c>
      <c r="D14" s="14">
        <v>-167.45</v>
      </c>
      <c r="E14" s="14">
        <f t="shared" si="0"/>
        <v>11098.631331655999</v>
      </c>
    </row>
    <row r="15" spans="2:5" ht="12.75">
      <c r="B15" s="14">
        <v>11266.081331656</v>
      </c>
      <c r="C15" s="1">
        <v>38582</v>
      </c>
      <c r="D15" s="14">
        <v>-167.4</v>
      </c>
      <c r="E15" s="14">
        <f t="shared" si="0"/>
        <v>11098.681331656</v>
      </c>
    </row>
    <row r="16" spans="2:5" ht="12.75">
      <c r="B16" s="14">
        <v>11266.081331656</v>
      </c>
      <c r="C16" s="1">
        <v>38883</v>
      </c>
      <c r="D16" s="12" t="s">
        <v>26</v>
      </c>
      <c r="E16" s="12" t="s">
        <v>93</v>
      </c>
    </row>
    <row r="17" spans="2:5" ht="12.75">
      <c r="B17" s="14">
        <v>11266.081331656</v>
      </c>
      <c r="C17" s="1">
        <v>38886</v>
      </c>
      <c r="D17" s="12" t="s">
        <v>26</v>
      </c>
      <c r="E17" s="12" t="s">
        <v>93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C22" sqref="C22"/>
    </sheetView>
  </sheetViews>
  <sheetFormatPr defaultColWidth="9.140625" defaultRowHeight="12.75"/>
  <cols>
    <col min="1" max="1" width="14.57421875" style="0" customWidth="1"/>
    <col min="2" max="2" width="18.421875" style="0" customWidth="1"/>
    <col min="4" max="4" width="23.00390625" style="0" customWidth="1"/>
    <col min="5" max="5" width="23.85156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77</v>
      </c>
      <c r="C4" s="1">
        <v>38234</v>
      </c>
      <c r="D4" s="14">
        <v>-84</v>
      </c>
      <c r="F4" t="s">
        <v>81</v>
      </c>
    </row>
    <row r="5" spans="3:4" ht="12.75">
      <c r="C5" s="1">
        <v>38240</v>
      </c>
      <c r="D5" s="14">
        <v>-85.3</v>
      </c>
    </row>
    <row r="6" spans="3:4" ht="12.75">
      <c r="C6" s="1">
        <v>38268</v>
      </c>
      <c r="D6" s="14">
        <v>-85.77</v>
      </c>
    </row>
    <row r="7" spans="3:6" ht="12.75">
      <c r="C7" s="1">
        <v>38579</v>
      </c>
      <c r="D7" s="14">
        <v>-70.87</v>
      </c>
      <c r="F7" t="s">
        <v>80</v>
      </c>
    </row>
    <row r="8" spans="3:6" ht="12.75">
      <c r="C8" s="1">
        <v>38582</v>
      </c>
      <c r="D8" s="14">
        <v>-71.26</v>
      </c>
      <c r="F8" t="s">
        <v>80</v>
      </c>
    </row>
    <row r="9" ht="12.75">
      <c r="C9" s="1"/>
    </row>
    <row r="10" ht="12.75">
      <c r="C10" s="1"/>
    </row>
    <row r="11" ht="12.75">
      <c r="C11" s="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F11" sqref="F11"/>
    </sheetView>
  </sheetViews>
  <sheetFormatPr defaultColWidth="9.140625" defaultRowHeight="12.75"/>
  <cols>
    <col min="1" max="1" width="11.421875" style="0" bestFit="1" customWidth="1"/>
    <col min="2" max="2" width="17.140625" style="0" customWidth="1"/>
    <col min="3" max="3" width="14.7109375" style="0" customWidth="1"/>
    <col min="4" max="4" width="25.140625" style="0" customWidth="1"/>
    <col min="5" max="5" width="24.5742187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78</v>
      </c>
      <c r="C4" s="1">
        <v>38234</v>
      </c>
      <c r="D4" t="s">
        <v>94</v>
      </c>
      <c r="F4" t="s">
        <v>81</v>
      </c>
    </row>
    <row r="5" spans="3:6" ht="12.75">
      <c r="C5" s="1">
        <v>38579</v>
      </c>
      <c r="D5">
        <v>-85.93</v>
      </c>
      <c r="F5" t="s">
        <v>79</v>
      </c>
    </row>
    <row r="6" spans="3:6" ht="12.75">
      <c r="C6" s="1">
        <v>38582</v>
      </c>
      <c r="D6">
        <v>-85.95</v>
      </c>
      <c r="F6" t="s">
        <v>79</v>
      </c>
    </row>
    <row r="7" ht="12.75">
      <c r="C7" s="1"/>
    </row>
    <row r="8" ht="12.75">
      <c r="C8" s="1"/>
    </row>
    <row r="9" ht="12.75">
      <c r="C9" s="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4" sqref="A14"/>
    </sheetView>
  </sheetViews>
  <sheetFormatPr defaultColWidth="9.140625" defaultRowHeight="12.75"/>
  <cols>
    <col min="1" max="1" width="11.421875" style="0" bestFit="1" customWidth="1"/>
    <col min="2" max="2" width="18.28125" style="0" customWidth="1"/>
    <col min="4" max="4" width="24.140625" style="0" customWidth="1"/>
    <col min="5" max="5" width="26.1406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5" ht="12.75">
      <c r="A4" t="s">
        <v>38</v>
      </c>
      <c r="B4" s="14">
        <f>'Well Elevations'!E14</f>
        <v>11305.33238272</v>
      </c>
      <c r="C4" s="1">
        <v>38525</v>
      </c>
      <c r="D4" s="14">
        <v>-6.2</v>
      </c>
      <c r="E4" s="14">
        <f aca="true" t="shared" si="0" ref="E4:E11">B4+D4</f>
        <v>11299.13238272</v>
      </c>
    </row>
    <row r="5" spans="2:5" ht="12.75">
      <c r="B5" s="14">
        <v>11305.33238272</v>
      </c>
      <c r="C5" s="1">
        <v>38527</v>
      </c>
      <c r="D5" s="14">
        <v>-6.65</v>
      </c>
      <c r="E5" s="14">
        <f t="shared" si="0"/>
        <v>11298.68238272</v>
      </c>
    </row>
    <row r="6" spans="2:5" ht="12.75">
      <c r="B6" s="14">
        <v>11305.33238272</v>
      </c>
      <c r="C6" s="1">
        <v>38533</v>
      </c>
      <c r="D6" s="14">
        <v>-7.75</v>
      </c>
      <c r="E6" s="14">
        <f t="shared" si="0"/>
        <v>11297.58238272</v>
      </c>
    </row>
    <row r="7" spans="2:5" ht="12.75">
      <c r="B7" s="14">
        <v>11305.33238272</v>
      </c>
      <c r="C7" s="1">
        <v>38545</v>
      </c>
      <c r="D7" s="14">
        <v>-8.82</v>
      </c>
      <c r="E7" s="14">
        <f t="shared" si="0"/>
        <v>11296.51238272</v>
      </c>
    </row>
    <row r="8" spans="2:5" ht="12.75">
      <c r="B8" s="14">
        <v>11305.33238272</v>
      </c>
      <c r="C8" s="1">
        <v>38579</v>
      </c>
      <c r="D8" s="14">
        <v>-8.12</v>
      </c>
      <c r="E8" s="14">
        <f t="shared" si="0"/>
        <v>11297.21238272</v>
      </c>
    </row>
    <row r="9" spans="2:5" ht="12.75">
      <c r="B9" s="14">
        <v>11305.33238272</v>
      </c>
      <c r="C9" s="1">
        <v>38582</v>
      </c>
      <c r="D9" s="14">
        <v>-9.15</v>
      </c>
      <c r="E9" s="14">
        <f t="shared" si="0"/>
        <v>11296.18238272</v>
      </c>
    </row>
    <row r="10" spans="2:5" ht="12.75">
      <c r="B10" s="14">
        <v>11305.33238272</v>
      </c>
      <c r="C10" s="1">
        <v>38883</v>
      </c>
      <c r="D10" s="14">
        <v>-8.19</v>
      </c>
      <c r="E10" s="14">
        <f t="shared" si="0"/>
        <v>11297.14238272</v>
      </c>
    </row>
    <row r="11" spans="2:5" ht="12.75">
      <c r="B11" s="14">
        <v>11305.33238272</v>
      </c>
      <c r="C11" s="1">
        <v>38886</v>
      </c>
      <c r="D11" s="14">
        <v>-9.77</v>
      </c>
      <c r="E11" s="14">
        <f t="shared" si="0"/>
        <v>11295.56238272</v>
      </c>
    </row>
    <row r="13" ht="12.75">
      <c r="A13" t="s">
        <v>119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4" sqref="A14"/>
    </sheetView>
  </sheetViews>
  <sheetFormatPr defaultColWidth="9.140625" defaultRowHeight="12.75"/>
  <cols>
    <col min="1" max="1" width="11.421875" style="0" bestFit="1" customWidth="1"/>
    <col min="2" max="2" width="18.28125" style="0" customWidth="1"/>
    <col min="4" max="4" width="23.8515625" style="0" customWidth="1"/>
    <col min="5" max="5" width="25.281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5" ht="12.75">
      <c r="A4" t="s">
        <v>39</v>
      </c>
      <c r="B4" s="14">
        <f>'Well Elevations'!E15</f>
        <v>11299.487238168</v>
      </c>
      <c r="C4" s="1">
        <v>38525</v>
      </c>
      <c r="D4" s="14">
        <v>-15.16</v>
      </c>
      <c r="E4" s="14">
        <f aca="true" t="shared" si="0" ref="E4:E11">B4+D4</f>
        <v>11284.327238168</v>
      </c>
    </row>
    <row r="5" spans="2:5" ht="12.75">
      <c r="B5" s="14">
        <v>11299.487238168</v>
      </c>
      <c r="C5" s="1">
        <v>38527</v>
      </c>
      <c r="D5" s="14">
        <v>-14.92</v>
      </c>
      <c r="E5" s="14">
        <f t="shared" si="0"/>
        <v>11284.567238168</v>
      </c>
    </row>
    <row r="6" spans="2:5" ht="12.75">
      <c r="B6" s="14">
        <v>11299.487238168</v>
      </c>
      <c r="C6" s="1">
        <v>38533</v>
      </c>
      <c r="D6" s="14">
        <v>-15.1</v>
      </c>
      <c r="E6" s="14">
        <f t="shared" si="0"/>
        <v>11284.387238168</v>
      </c>
    </row>
    <row r="7" spans="2:5" ht="12.75">
      <c r="B7" s="14">
        <v>11299.487238168</v>
      </c>
      <c r="C7" s="1">
        <v>38545</v>
      </c>
      <c r="D7" s="14">
        <v>-15.32</v>
      </c>
      <c r="E7" s="14">
        <f t="shared" si="0"/>
        <v>11284.167238168</v>
      </c>
    </row>
    <row r="8" spans="2:5" ht="12.75">
      <c r="B8" s="14">
        <v>11299.487238168</v>
      </c>
      <c r="C8" s="1">
        <v>38579</v>
      </c>
      <c r="D8" s="14">
        <v>-14.86</v>
      </c>
      <c r="E8" s="14">
        <f t="shared" si="0"/>
        <v>11284.627238168</v>
      </c>
    </row>
    <row r="9" spans="2:5" ht="12.75">
      <c r="B9" s="14">
        <v>11299.487238168</v>
      </c>
      <c r="C9" s="1">
        <v>38582</v>
      </c>
      <c r="D9" s="14">
        <v>-14.92</v>
      </c>
      <c r="E9" s="14">
        <f t="shared" si="0"/>
        <v>11284.567238168</v>
      </c>
    </row>
    <row r="10" spans="2:5" ht="12.75">
      <c r="B10" s="14">
        <v>11299.487238168</v>
      </c>
      <c r="C10" s="1">
        <v>38883</v>
      </c>
      <c r="D10" s="14">
        <v>-15.32</v>
      </c>
      <c r="E10" s="14">
        <f t="shared" si="0"/>
        <v>11284.167238168</v>
      </c>
    </row>
    <row r="11" spans="2:5" ht="12.75">
      <c r="B11" s="14">
        <v>11299.487238168</v>
      </c>
      <c r="C11" s="1">
        <v>38886</v>
      </c>
      <c r="D11" s="14">
        <v>-15.37</v>
      </c>
      <c r="E11" s="14">
        <f t="shared" si="0"/>
        <v>11284.117238167999</v>
      </c>
    </row>
    <row r="13" ht="12.75">
      <c r="A13" t="s">
        <v>120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4" sqref="A14"/>
    </sheetView>
  </sheetViews>
  <sheetFormatPr defaultColWidth="9.140625" defaultRowHeight="12.75"/>
  <cols>
    <col min="1" max="1" width="11.421875" style="0" bestFit="1" customWidth="1"/>
    <col min="2" max="2" width="18.57421875" style="0" customWidth="1"/>
    <col min="4" max="4" width="24.140625" style="0" customWidth="1"/>
    <col min="5" max="5" width="24.85156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5" ht="12.75">
      <c r="A4" t="s">
        <v>40</v>
      </c>
      <c r="B4" s="14">
        <f>'Well Elevations'!E16</f>
        <v>11347.26342082</v>
      </c>
      <c r="C4" s="1">
        <v>38525</v>
      </c>
      <c r="D4" s="14">
        <v>-2.97</v>
      </c>
      <c r="E4" s="14">
        <f aca="true" t="shared" si="0" ref="E4:E11">B4+D4</f>
        <v>11344.29342082</v>
      </c>
    </row>
    <row r="5" spans="2:5" ht="12.75">
      <c r="B5" s="14">
        <v>11347.26342082</v>
      </c>
      <c r="C5" s="1">
        <v>38527</v>
      </c>
      <c r="D5" s="14">
        <v>-2.94</v>
      </c>
      <c r="E5" s="14">
        <f t="shared" si="0"/>
        <v>11344.32342082</v>
      </c>
    </row>
    <row r="6" spans="2:5" ht="12.75">
      <c r="B6" s="14">
        <v>11347.26342082</v>
      </c>
      <c r="C6" s="1">
        <v>38533</v>
      </c>
      <c r="D6" s="14">
        <v>-2.58</v>
      </c>
      <c r="E6" s="14">
        <f t="shared" si="0"/>
        <v>11344.68342082</v>
      </c>
    </row>
    <row r="7" spans="2:5" ht="12.75">
      <c r="B7" s="14">
        <v>11347.26342082</v>
      </c>
      <c r="C7" s="1">
        <v>38545</v>
      </c>
      <c r="D7" s="14">
        <v>-4.16</v>
      </c>
      <c r="E7" s="14">
        <f t="shared" si="0"/>
        <v>11343.10342082</v>
      </c>
    </row>
    <row r="8" spans="2:5" ht="12.75">
      <c r="B8" s="14">
        <v>11347.26342082</v>
      </c>
      <c r="C8" s="1">
        <v>38579</v>
      </c>
      <c r="D8" s="14">
        <v>-5.9</v>
      </c>
      <c r="E8" s="14">
        <f t="shared" si="0"/>
        <v>11341.36342082</v>
      </c>
    </row>
    <row r="9" spans="2:5" ht="12.75">
      <c r="B9" s="14">
        <v>11347.26342082</v>
      </c>
      <c r="C9" s="1">
        <v>38582</v>
      </c>
      <c r="D9" s="14">
        <v>-6.34</v>
      </c>
      <c r="E9" s="14">
        <f t="shared" si="0"/>
        <v>11340.92342082</v>
      </c>
    </row>
    <row r="10" spans="2:5" ht="12.75">
      <c r="B10" s="14">
        <v>11347.26342082</v>
      </c>
      <c r="C10" s="1">
        <v>38883</v>
      </c>
      <c r="D10" s="14">
        <v>-2.51</v>
      </c>
      <c r="E10" s="14">
        <f t="shared" si="0"/>
        <v>11344.75342082</v>
      </c>
    </row>
    <row r="11" spans="2:5" ht="12.75">
      <c r="B11" s="14">
        <v>11347.26342082</v>
      </c>
      <c r="C11" s="1">
        <v>38886</v>
      </c>
      <c r="D11" s="14">
        <v>-2.99</v>
      </c>
      <c r="E11" s="14">
        <f t="shared" si="0"/>
        <v>11344.27342082</v>
      </c>
    </row>
    <row r="13" ht="12.75">
      <c r="A13" t="s">
        <v>121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E11" sqref="E11"/>
    </sheetView>
  </sheetViews>
  <sheetFormatPr defaultColWidth="9.140625" defaultRowHeight="12.75"/>
  <cols>
    <col min="1" max="1" width="11.421875" style="0" bestFit="1" customWidth="1"/>
    <col min="2" max="2" width="18.28125" style="0" customWidth="1"/>
    <col min="4" max="4" width="24.00390625" style="0" customWidth="1"/>
    <col min="5" max="5" width="25.003906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5" ht="12.75">
      <c r="A4" t="s">
        <v>41</v>
      </c>
      <c r="B4" s="14">
        <f>'Well Elevations'!E17</f>
        <v>11355.911780663999</v>
      </c>
      <c r="C4" s="1">
        <v>38525</v>
      </c>
      <c r="D4">
        <v>-12.08</v>
      </c>
      <c r="E4" s="14">
        <f aca="true" t="shared" si="0" ref="E4:E11">B4+D4</f>
        <v>11343.831780663999</v>
      </c>
    </row>
    <row r="5" spans="2:5" ht="12.75">
      <c r="B5" s="14">
        <v>11355.911780663999</v>
      </c>
      <c r="C5" s="1">
        <v>38527</v>
      </c>
      <c r="D5">
        <v>-12.08</v>
      </c>
      <c r="E5" s="14">
        <f t="shared" si="0"/>
        <v>11343.831780663999</v>
      </c>
    </row>
    <row r="6" spans="2:5" ht="12.75">
      <c r="B6" s="14">
        <v>11355.911780663999</v>
      </c>
      <c r="C6" s="1">
        <v>38533</v>
      </c>
      <c r="D6">
        <v>-14.02</v>
      </c>
      <c r="E6" s="14">
        <f t="shared" si="0"/>
        <v>11341.891780663998</v>
      </c>
    </row>
    <row r="7" spans="2:5" ht="12.75">
      <c r="B7" s="14">
        <v>11355.911780663999</v>
      </c>
      <c r="C7" s="1">
        <v>38545</v>
      </c>
      <c r="D7">
        <v>-18.32</v>
      </c>
      <c r="E7" s="14">
        <f t="shared" si="0"/>
        <v>11337.591780663999</v>
      </c>
    </row>
    <row r="8" spans="2:5" ht="12.75">
      <c r="B8" s="14">
        <v>11355.911780663999</v>
      </c>
      <c r="C8" s="1">
        <v>38579</v>
      </c>
      <c r="D8">
        <v>-16.24</v>
      </c>
      <c r="E8" s="14">
        <f t="shared" si="0"/>
        <v>11339.671780663999</v>
      </c>
    </row>
    <row r="9" spans="2:5" ht="12.75">
      <c r="B9" s="14">
        <v>11355.911780663999</v>
      </c>
      <c r="C9" s="1">
        <v>38582</v>
      </c>
      <c r="D9">
        <v>-15.74</v>
      </c>
      <c r="E9" s="14">
        <f t="shared" si="0"/>
        <v>11340.171780663999</v>
      </c>
    </row>
    <row r="10" spans="2:5" ht="12.75">
      <c r="B10" s="14">
        <v>11355.911780663999</v>
      </c>
      <c r="C10" s="1">
        <v>38883</v>
      </c>
      <c r="D10">
        <v>-13.15</v>
      </c>
      <c r="E10" s="14">
        <f t="shared" si="0"/>
        <v>11342.761780664</v>
      </c>
    </row>
    <row r="11" spans="2:5" ht="12.75">
      <c r="B11" s="14">
        <v>11355.911780663999</v>
      </c>
      <c r="C11" s="1">
        <v>38886</v>
      </c>
      <c r="D11">
        <v>-13.15</v>
      </c>
      <c r="E11" s="14">
        <f t="shared" si="0"/>
        <v>11342.761780664</v>
      </c>
    </row>
    <row r="13" ht="12.75">
      <c r="A13" t="s">
        <v>95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4" sqref="A14"/>
    </sheetView>
  </sheetViews>
  <sheetFormatPr defaultColWidth="9.140625" defaultRowHeight="12.75"/>
  <cols>
    <col min="1" max="1" width="11.421875" style="0" bestFit="1" customWidth="1"/>
    <col min="2" max="2" width="18.421875" style="0" customWidth="1"/>
    <col min="4" max="4" width="24.7109375" style="0" customWidth="1"/>
    <col min="5" max="5" width="25.281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5" ht="12.75">
      <c r="A4" t="s">
        <v>42</v>
      </c>
      <c r="B4" s="14">
        <f>'Well Elevations'!E18</f>
        <v>11388.202464128</v>
      </c>
      <c r="C4" s="1">
        <v>38525</v>
      </c>
      <c r="D4" s="14">
        <v>-11.47</v>
      </c>
      <c r="E4" s="14">
        <f aca="true" t="shared" si="0" ref="E4:E11">B4+D4</f>
        <v>11376.732464128001</v>
      </c>
    </row>
    <row r="5" spans="2:5" ht="12.75">
      <c r="B5" s="14">
        <v>11388.202464128</v>
      </c>
      <c r="C5" s="1">
        <v>38527</v>
      </c>
      <c r="D5" s="14">
        <v>-10.77</v>
      </c>
      <c r="E5" s="14">
        <f t="shared" si="0"/>
        <v>11377.432464128</v>
      </c>
    </row>
    <row r="6" spans="2:5" ht="12.75">
      <c r="B6" s="14">
        <v>11388.202464128</v>
      </c>
      <c r="C6" s="1">
        <v>38533</v>
      </c>
      <c r="D6" s="14">
        <v>-14.09</v>
      </c>
      <c r="E6" s="14">
        <f t="shared" si="0"/>
        <v>11374.112464128</v>
      </c>
    </row>
    <row r="7" spans="2:5" ht="12.75">
      <c r="B7" s="14">
        <v>11388.202464128</v>
      </c>
      <c r="C7" s="1">
        <v>38545</v>
      </c>
      <c r="D7" s="14">
        <v>-24.29</v>
      </c>
      <c r="E7" s="14">
        <f t="shared" si="0"/>
        <v>11363.912464128</v>
      </c>
    </row>
    <row r="8" spans="2:5" ht="12.75">
      <c r="B8" s="14">
        <v>11388.202464128</v>
      </c>
      <c r="C8" s="1">
        <v>38579</v>
      </c>
      <c r="D8" s="14">
        <v>-8.96</v>
      </c>
      <c r="E8" s="14">
        <f t="shared" si="0"/>
        <v>11379.242464128001</v>
      </c>
    </row>
    <row r="9" spans="2:5" ht="12.75">
      <c r="B9" s="14">
        <v>11388.202464128</v>
      </c>
      <c r="C9" s="1">
        <v>38582</v>
      </c>
      <c r="D9" s="14">
        <v>-22.4</v>
      </c>
      <c r="E9" s="14">
        <f t="shared" si="0"/>
        <v>11365.802464128</v>
      </c>
    </row>
    <row r="10" spans="2:5" ht="12.75">
      <c r="B10" s="14">
        <v>11388.202464128</v>
      </c>
      <c r="C10" s="1">
        <v>38883</v>
      </c>
      <c r="D10" s="14">
        <v>-9.12</v>
      </c>
      <c r="E10" s="14">
        <f t="shared" si="0"/>
        <v>11379.082464128</v>
      </c>
    </row>
    <row r="11" spans="2:5" ht="12.75">
      <c r="B11" s="14">
        <v>11388.202464128</v>
      </c>
      <c r="C11" s="1">
        <v>38886</v>
      </c>
      <c r="D11" s="14">
        <v>-21.96</v>
      </c>
      <c r="E11" s="14">
        <f t="shared" si="0"/>
        <v>11366.242464128001</v>
      </c>
    </row>
    <row r="13" ht="12.75">
      <c r="A13" t="s">
        <v>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C30" sqref="C30"/>
    </sheetView>
  </sheetViews>
  <sheetFormatPr defaultColWidth="9.140625" defaultRowHeight="12.75"/>
  <cols>
    <col min="1" max="1" width="14.140625" style="0" customWidth="1"/>
    <col min="2" max="2" width="16.421875" style="0" customWidth="1"/>
    <col min="3" max="3" width="15.00390625" style="0" customWidth="1"/>
    <col min="4" max="4" width="22.57421875" style="0" customWidth="1"/>
    <col min="5" max="5" width="24.8515625" style="0" customWidth="1"/>
    <col min="6" max="6" width="33.00390625" style="0" customWidth="1"/>
  </cols>
  <sheetData>
    <row r="2" spans="1:6" ht="12.75">
      <c r="A2" s="13"/>
      <c r="B2" s="13"/>
      <c r="C2" s="13"/>
      <c r="D2" s="13" t="s">
        <v>19</v>
      </c>
      <c r="E2" s="13"/>
      <c r="F2" s="13"/>
    </row>
    <row r="3" spans="1:6" ht="12.75">
      <c r="A3" s="13" t="s">
        <v>15</v>
      </c>
      <c r="B3" s="13" t="s">
        <v>16</v>
      </c>
      <c r="C3" s="13" t="s">
        <v>18</v>
      </c>
      <c r="D3" s="13" t="s">
        <v>20</v>
      </c>
      <c r="E3" s="13" t="s">
        <v>21</v>
      </c>
      <c r="F3" s="13" t="s">
        <v>30</v>
      </c>
    </row>
    <row r="4" spans="1:6" ht="12.75">
      <c r="A4" t="s">
        <v>22</v>
      </c>
      <c r="B4" s="14">
        <f>'Well Elevations'!E3</f>
        <v>11837.097491648</v>
      </c>
      <c r="C4" s="1">
        <v>38234</v>
      </c>
      <c r="D4">
        <v>-195</v>
      </c>
      <c r="E4" s="14">
        <f>B4+D4</f>
        <v>11642.097491648</v>
      </c>
      <c r="F4" t="s">
        <v>36</v>
      </c>
    </row>
    <row r="5" spans="2:6" ht="12.75">
      <c r="B5" s="14">
        <v>11837.097491648</v>
      </c>
      <c r="C5" s="1">
        <v>38235</v>
      </c>
      <c r="D5">
        <v>-189</v>
      </c>
      <c r="E5" s="14">
        <f aca="true" t="shared" si="0" ref="E5:E12">B5+D5</f>
        <v>11648.097491648</v>
      </c>
      <c r="F5" t="s">
        <v>37</v>
      </c>
    </row>
    <row r="6" spans="2:5" ht="12.75">
      <c r="B6" s="14">
        <v>11837.097491648</v>
      </c>
      <c r="C6" s="1">
        <v>38240</v>
      </c>
      <c r="D6">
        <v>-213</v>
      </c>
      <c r="E6" s="14">
        <f t="shared" si="0"/>
        <v>11624.097491648</v>
      </c>
    </row>
    <row r="7" spans="2:5" ht="12.75">
      <c r="B7" s="14">
        <v>11837.097491648</v>
      </c>
      <c r="C7" s="1">
        <v>38606</v>
      </c>
      <c r="D7">
        <v>-205.45</v>
      </c>
      <c r="E7" s="14">
        <f t="shared" si="0"/>
        <v>11631.647491648</v>
      </c>
    </row>
    <row r="8" spans="2:5" ht="12.75">
      <c r="B8" s="14">
        <v>11837.097491648</v>
      </c>
      <c r="C8" s="1">
        <v>38248</v>
      </c>
      <c r="D8">
        <v>-213.54</v>
      </c>
      <c r="E8" s="14">
        <f t="shared" si="0"/>
        <v>11623.557491648</v>
      </c>
    </row>
    <row r="9" spans="2:5" ht="12.75">
      <c r="B9" s="14">
        <v>11837.097491648</v>
      </c>
      <c r="C9" s="1">
        <v>38268</v>
      </c>
      <c r="D9" s="12" t="s">
        <v>26</v>
      </c>
      <c r="E9" s="15" t="s">
        <v>88</v>
      </c>
    </row>
    <row r="10" spans="2:5" ht="12.75">
      <c r="B10" s="14">
        <v>11837.097491648</v>
      </c>
      <c r="C10" s="1">
        <v>38525</v>
      </c>
      <c r="D10">
        <v>-37.1</v>
      </c>
      <c r="E10" s="14">
        <f t="shared" si="0"/>
        <v>11799.997491648</v>
      </c>
    </row>
    <row r="11" spans="2:5" ht="12.75">
      <c r="B11" s="14">
        <v>11837.097491648</v>
      </c>
      <c r="C11" s="1">
        <v>38531</v>
      </c>
      <c r="D11">
        <v>-50</v>
      </c>
      <c r="E11" s="14">
        <f t="shared" si="0"/>
        <v>11787.097491648</v>
      </c>
    </row>
    <row r="12" spans="2:5" ht="12.75">
      <c r="B12" s="14">
        <v>11837.097491648</v>
      </c>
      <c r="C12" s="1">
        <v>38533</v>
      </c>
      <c r="D12">
        <v>-51.55</v>
      </c>
      <c r="E12" s="14">
        <f t="shared" si="0"/>
        <v>11785.547491648002</v>
      </c>
    </row>
    <row r="15" ht="12.75">
      <c r="A15" t="s">
        <v>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B22" sqref="B22"/>
    </sheetView>
  </sheetViews>
  <sheetFormatPr defaultColWidth="9.140625" defaultRowHeight="12.75"/>
  <cols>
    <col min="1" max="1" width="11.421875" style="0" bestFit="1" customWidth="1"/>
    <col min="2" max="2" width="18.28125" style="0" customWidth="1"/>
    <col min="4" max="4" width="24.00390625" style="0" customWidth="1"/>
    <col min="5" max="5" width="25.1406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5" ht="12.75">
      <c r="A4" t="s">
        <v>31</v>
      </c>
      <c r="B4" s="14">
        <f>'Well Elevations'!E19</f>
        <v>10321.412141335999</v>
      </c>
      <c r="C4" s="1">
        <v>38234</v>
      </c>
      <c r="D4" s="14">
        <v>-13.8</v>
      </c>
      <c r="E4" s="14">
        <f>B4+D4</f>
        <v>10307.612141336</v>
      </c>
    </row>
    <row r="5" spans="2:5" ht="12.75">
      <c r="B5" s="14">
        <v>10321.412141335999</v>
      </c>
      <c r="C5" s="1">
        <v>38235</v>
      </c>
      <c r="D5" s="14">
        <v>-13.8</v>
      </c>
      <c r="E5" s="14">
        <f aca="true" t="shared" si="0" ref="E5:E19">B5+D5</f>
        <v>10307.612141336</v>
      </c>
    </row>
    <row r="6" spans="2:5" ht="12.75">
      <c r="B6" s="14">
        <v>10321.412141335999</v>
      </c>
      <c r="C6" s="1">
        <v>38240</v>
      </c>
      <c r="D6" s="14">
        <v>-14</v>
      </c>
      <c r="E6" s="14">
        <f t="shared" si="0"/>
        <v>10307.412141335999</v>
      </c>
    </row>
    <row r="7" spans="2:5" ht="12.75">
      <c r="B7" s="14">
        <v>10321.412141335999</v>
      </c>
      <c r="C7" s="1">
        <v>38268</v>
      </c>
      <c r="D7" s="14">
        <v>-13.45</v>
      </c>
      <c r="E7" s="14">
        <f t="shared" si="0"/>
        <v>10307.962141335998</v>
      </c>
    </row>
    <row r="8" spans="2:5" ht="12.75">
      <c r="B8" s="14">
        <v>10321.412141335999</v>
      </c>
      <c r="C8" s="1">
        <v>38400</v>
      </c>
      <c r="D8" s="14">
        <v>-14.01</v>
      </c>
      <c r="E8" s="14">
        <f t="shared" si="0"/>
        <v>10307.402141335999</v>
      </c>
    </row>
    <row r="9" spans="2:5" ht="12.75">
      <c r="B9" s="14">
        <v>10321.412141335999</v>
      </c>
      <c r="C9" s="1">
        <v>38507</v>
      </c>
      <c r="D9" s="14">
        <v>-12.31</v>
      </c>
      <c r="E9" s="14">
        <f t="shared" si="0"/>
        <v>10309.102141336</v>
      </c>
    </row>
    <row r="10" spans="2:5" ht="12.75">
      <c r="B10" s="14">
        <v>10321.412141335999</v>
      </c>
      <c r="C10" s="1">
        <v>38508</v>
      </c>
      <c r="D10" s="14">
        <v>-12.43</v>
      </c>
      <c r="E10" s="14">
        <f t="shared" si="0"/>
        <v>10308.982141335999</v>
      </c>
    </row>
    <row r="11" spans="2:5" ht="12.75">
      <c r="B11" s="14">
        <v>10321.412141335999</v>
      </c>
      <c r="C11" s="1">
        <v>38525</v>
      </c>
      <c r="D11" s="14">
        <v>-12.55</v>
      </c>
      <c r="E11" s="14">
        <f t="shared" si="0"/>
        <v>10308.862141336</v>
      </c>
    </row>
    <row r="12" spans="2:5" ht="12.75">
      <c r="B12" s="14">
        <v>10321.412141335999</v>
      </c>
      <c r="C12" s="1">
        <v>38527</v>
      </c>
      <c r="D12" s="14">
        <v>-12.61</v>
      </c>
      <c r="E12" s="14">
        <f t="shared" si="0"/>
        <v>10308.802141335998</v>
      </c>
    </row>
    <row r="13" spans="2:5" ht="12.75">
      <c r="B13" s="14">
        <v>10321.412141335999</v>
      </c>
      <c r="C13" s="1">
        <v>38531</v>
      </c>
      <c r="D13" s="14">
        <v>-12.79</v>
      </c>
      <c r="E13" s="14">
        <f t="shared" si="0"/>
        <v>10308.622141335998</v>
      </c>
    </row>
    <row r="14" spans="2:5" ht="12.75">
      <c r="B14" s="14">
        <v>10321.412141335999</v>
      </c>
      <c r="C14" s="1">
        <v>38533</v>
      </c>
      <c r="D14" s="14">
        <v>-12.8</v>
      </c>
      <c r="E14" s="14">
        <f t="shared" si="0"/>
        <v>10308.612141336</v>
      </c>
    </row>
    <row r="15" spans="2:5" ht="12.75">
      <c r="B15" s="14">
        <v>10321.412141335999</v>
      </c>
      <c r="C15" s="1">
        <v>38545</v>
      </c>
      <c r="D15" s="14">
        <v>-13.07</v>
      </c>
      <c r="E15" s="14">
        <f t="shared" si="0"/>
        <v>10308.342141336</v>
      </c>
    </row>
    <row r="16" spans="2:5" ht="12.75">
      <c r="B16" s="14">
        <v>10321.412141335999</v>
      </c>
      <c r="C16" s="1">
        <v>38579</v>
      </c>
      <c r="D16" s="14">
        <v>-13.3</v>
      </c>
      <c r="E16" s="14">
        <f t="shared" si="0"/>
        <v>10308.112141336</v>
      </c>
    </row>
    <row r="17" spans="2:5" ht="12.75">
      <c r="B17" s="14">
        <v>10321.412141335999</v>
      </c>
      <c r="C17" s="1">
        <v>38582</v>
      </c>
      <c r="D17" s="14">
        <v>-13.35</v>
      </c>
      <c r="E17" s="14">
        <f t="shared" si="0"/>
        <v>10308.062141335999</v>
      </c>
    </row>
    <row r="18" spans="2:5" ht="12.75">
      <c r="B18" s="14">
        <v>10321.412141335999</v>
      </c>
      <c r="C18" s="1">
        <v>38883</v>
      </c>
      <c r="D18" s="14">
        <v>-12.58</v>
      </c>
      <c r="E18" s="14">
        <f t="shared" si="0"/>
        <v>10308.832141335999</v>
      </c>
    </row>
    <row r="19" spans="2:5" ht="12.75">
      <c r="B19" s="14">
        <v>10321.412141335999</v>
      </c>
      <c r="C19" s="1">
        <v>38886</v>
      </c>
      <c r="D19" s="14">
        <v>-12.73</v>
      </c>
      <c r="E19" s="14">
        <f t="shared" si="0"/>
        <v>10308.682141336</v>
      </c>
    </row>
    <row r="21" ht="12.75">
      <c r="A21" t="s">
        <v>117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21" sqref="C21"/>
    </sheetView>
  </sheetViews>
  <sheetFormatPr defaultColWidth="9.140625" defaultRowHeight="12.75"/>
  <cols>
    <col min="1" max="1" width="11.421875" style="0" bestFit="1" customWidth="1"/>
    <col min="2" max="2" width="18.421875" style="0" customWidth="1"/>
    <col min="3" max="3" width="9.421875" style="0" customWidth="1"/>
    <col min="4" max="4" width="8.140625" style="0" customWidth="1"/>
    <col min="5" max="5" width="23.8515625" style="0" customWidth="1"/>
    <col min="6" max="6" width="24.28125" style="0" customWidth="1"/>
    <col min="7" max="7" width="32.00390625" style="0" customWidth="1"/>
  </cols>
  <sheetData>
    <row r="1" spans="1:7" ht="12.75">
      <c r="A1" s="14"/>
      <c r="B1" s="14"/>
      <c r="C1" s="14"/>
      <c r="D1" s="14"/>
      <c r="E1" s="14"/>
      <c r="F1" s="14"/>
      <c r="G1" s="14"/>
    </row>
    <row r="2" spans="1:7" ht="12.75">
      <c r="A2" s="17"/>
      <c r="B2" s="17"/>
      <c r="C2" s="17"/>
      <c r="D2" s="17"/>
      <c r="E2" s="17" t="s">
        <v>19</v>
      </c>
      <c r="F2" s="17"/>
      <c r="G2" s="17"/>
    </row>
    <row r="3" spans="1:7" ht="12.75">
      <c r="A3" s="17" t="s">
        <v>15</v>
      </c>
      <c r="B3" s="17" t="s">
        <v>16</v>
      </c>
      <c r="C3" s="17" t="s">
        <v>18</v>
      </c>
      <c r="D3" s="17" t="s">
        <v>33</v>
      </c>
      <c r="E3" s="17" t="s">
        <v>98</v>
      </c>
      <c r="F3" s="17" t="s">
        <v>21</v>
      </c>
      <c r="G3" s="17" t="s">
        <v>30</v>
      </c>
    </row>
    <row r="4" spans="1:7" ht="12.75">
      <c r="A4" t="s">
        <v>32</v>
      </c>
      <c r="B4" s="14">
        <f>'Well Elevations'!E20</f>
        <v>10321.262141336</v>
      </c>
      <c r="C4" s="1">
        <v>38240</v>
      </c>
      <c r="D4" s="2">
        <v>5.5</v>
      </c>
      <c r="E4" s="14">
        <f aca="true" t="shared" si="0" ref="E4:E16">D4*2.307</f>
        <v>12.6885</v>
      </c>
      <c r="F4" s="2">
        <f>B4+E4</f>
        <v>10333.950641336</v>
      </c>
      <c r="G4" t="s">
        <v>35</v>
      </c>
    </row>
    <row r="5" spans="2:7" ht="12.75">
      <c r="B5" s="14">
        <v>10321.262141336</v>
      </c>
      <c r="C5" s="1">
        <v>38268</v>
      </c>
      <c r="D5" s="2">
        <v>6</v>
      </c>
      <c r="E5" s="14">
        <f t="shared" si="0"/>
        <v>13.841999999999999</v>
      </c>
      <c r="F5" s="2">
        <f aca="true" t="shared" si="1" ref="F5:F16">B5+E5</f>
        <v>10335.104141336</v>
      </c>
      <c r="G5" t="s">
        <v>59</v>
      </c>
    </row>
    <row r="6" spans="2:7" ht="12.75">
      <c r="B6" s="14">
        <v>10321.262141336</v>
      </c>
      <c r="C6" s="1">
        <v>38400</v>
      </c>
      <c r="D6" s="2">
        <v>6.5</v>
      </c>
      <c r="E6" s="14">
        <f t="shared" si="0"/>
        <v>14.9955</v>
      </c>
      <c r="F6" s="2">
        <f t="shared" si="1"/>
        <v>10336.257641336</v>
      </c>
      <c r="G6" t="s">
        <v>59</v>
      </c>
    </row>
    <row r="7" spans="2:7" ht="12.75">
      <c r="B7" s="14">
        <v>10321.262141336</v>
      </c>
      <c r="C7" s="1">
        <v>38507</v>
      </c>
      <c r="D7" s="2">
        <v>7</v>
      </c>
      <c r="E7" s="14">
        <f t="shared" si="0"/>
        <v>16.149</v>
      </c>
      <c r="F7" s="2">
        <f t="shared" si="1"/>
        <v>10337.411141335999</v>
      </c>
      <c r="G7" t="s">
        <v>59</v>
      </c>
    </row>
    <row r="8" spans="2:7" ht="12.75">
      <c r="B8" s="14">
        <v>10321.262141336</v>
      </c>
      <c r="C8" s="1">
        <v>38508</v>
      </c>
      <c r="D8" s="2">
        <v>7</v>
      </c>
      <c r="E8" s="14">
        <f t="shared" si="0"/>
        <v>16.149</v>
      </c>
      <c r="F8" s="2">
        <f t="shared" si="1"/>
        <v>10337.411141335999</v>
      </c>
      <c r="G8" t="s">
        <v>59</v>
      </c>
    </row>
    <row r="9" spans="2:7" ht="12.75">
      <c r="B9" s="14">
        <v>10321.262141336</v>
      </c>
      <c r="C9" s="1">
        <v>38525</v>
      </c>
      <c r="D9" s="2">
        <v>7.1</v>
      </c>
      <c r="E9" s="14">
        <f t="shared" si="0"/>
        <v>16.3797</v>
      </c>
      <c r="F9" s="2">
        <f t="shared" si="1"/>
        <v>10337.641841335999</v>
      </c>
      <c r="G9" t="s">
        <v>59</v>
      </c>
    </row>
    <row r="10" spans="2:7" ht="12.75">
      <c r="B10" s="14">
        <v>10321.262141336</v>
      </c>
      <c r="C10" s="1">
        <v>38531</v>
      </c>
      <c r="D10" s="2">
        <v>7.25</v>
      </c>
      <c r="E10" s="14">
        <f t="shared" si="0"/>
        <v>16.725749999999998</v>
      </c>
      <c r="F10" s="2">
        <f t="shared" si="1"/>
        <v>10337.987891335999</v>
      </c>
      <c r="G10" t="s">
        <v>59</v>
      </c>
    </row>
    <row r="11" spans="2:7" ht="12.75">
      <c r="B11" s="14">
        <v>10321.262141336</v>
      </c>
      <c r="C11" s="1">
        <v>38533</v>
      </c>
      <c r="D11" s="2">
        <v>7.25</v>
      </c>
      <c r="E11" s="14">
        <f t="shared" si="0"/>
        <v>16.725749999999998</v>
      </c>
      <c r="F11" s="2">
        <f t="shared" si="1"/>
        <v>10337.987891335999</v>
      </c>
      <c r="G11" t="s">
        <v>59</v>
      </c>
    </row>
    <row r="12" spans="2:7" ht="12.75">
      <c r="B12" s="14">
        <v>10321.262141336</v>
      </c>
      <c r="C12" s="1">
        <v>38545</v>
      </c>
      <c r="D12" s="2">
        <v>7</v>
      </c>
      <c r="E12" s="14">
        <f t="shared" si="0"/>
        <v>16.149</v>
      </c>
      <c r="F12" s="2">
        <f t="shared" si="1"/>
        <v>10337.411141335999</v>
      </c>
      <c r="G12" t="s">
        <v>59</v>
      </c>
    </row>
    <row r="13" spans="2:7" ht="12.75">
      <c r="B13" s="14">
        <v>10321.262141336</v>
      </c>
      <c r="C13" s="1">
        <v>38579</v>
      </c>
      <c r="D13" s="2">
        <v>7</v>
      </c>
      <c r="E13" s="14">
        <f t="shared" si="0"/>
        <v>16.149</v>
      </c>
      <c r="F13" s="2">
        <f t="shared" si="1"/>
        <v>10337.411141335999</v>
      </c>
      <c r="G13" t="s">
        <v>59</v>
      </c>
    </row>
    <row r="14" spans="2:7" ht="12.75">
      <c r="B14" s="14">
        <v>10321.262141336</v>
      </c>
      <c r="C14" s="1">
        <v>38582</v>
      </c>
      <c r="D14" s="2">
        <v>7</v>
      </c>
      <c r="E14" s="14">
        <f t="shared" si="0"/>
        <v>16.149</v>
      </c>
      <c r="F14" s="2">
        <f t="shared" si="1"/>
        <v>10337.411141335999</v>
      </c>
      <c r="G14" t="s">
        <v>59</v>
      </c>
    </row>
    <row r="15" spans="2:7" ht="12.75">
      <c r="B15" s="14">
        <v>10321.262141336</v>
      </c>
      <c r="C15" s="1">
        <v>38883</v>
      </c>
      <c r="D15" s="2">
        <v>7</v>
      </c>
      <c r="E15" s="14">
        <f t="shared" si="0"/>
        <v>16.149</v>
      </c>
      <c r="F15" s="2">
        <f t="shared" si="1"/>
        <v>10337.411141335999</v>
      </c>
      <c r="G15" t="s">
        <v>59</v>
      </c>
    </row>
    <row r="16" spans="2:7" ht="12.75">
      <c r="B16" s="14">
        <v>10321.262141336</v>
      </c>
      <c r="C16" s="1">
        <v>38885</v>
      </c>
      <c r="D16" s="2">
        <v>7.5</v>
      </c>
      <c r="E16" s="14">
        <f t="shared" si="0"/>
        <v>17.3025</v>
      </c>
      <c r="F16" s="2">
        <f t="shared" si="1"/>
        <v>10338.564641336</v>
      </c>
      <c r="G16" t="s">
        <v>59</v>
      </c>
    </row>
    <row r="18" ht="12.75">
      <c r="A18" t="s">
        <v>97</v>
      </c>
    </row>
    <row r="19" ht="12.75">
      <c r="A19" t="s">
        <v>107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20" sqref="A20"/>
    </sheetView>
  </sheetViews>
  <sheetFormatPr defaultColWidth="9.140625" defaultRowHeight="12.75"/>
  <cols>
    <col min="1" max="1" width="11.421875" style="0" bestFit="1" customWidth="1"/>
    <col min="2" max="2" width="18.00390625" style="0" customWidth="1"/>
    <col min="4" max="4" width="8.140625" style="0" customWidth="1"/>
    <col min="5" max="5" width="23.140625" style="0" customWidth="1"/>
    <col min="6" max="6" width="24.28125" style="0" customWidth="1"/>
    <col min="7" max="7" width="32.00390625" style="0" customWidth="1"/>
  </cols>
  <sheetData>
    <row r="2" spans="1:7" ht="12.75">
      <c r="A2" s="5"/>
      <c r="B2" s="5"/>
      <c r="C2" s="5"/>
      <c r="D2" s="5"/>
      <c r="E2" s="5" t="s">
        <v>19</v>
      </c>
      <c r="F2" s="5"/>
      <c r="G2" s="5"/>
    </row>
    <row r="3" spans="1:7" ht="12.75">
      <c r="A3" s="5" t="s">
        <v>15</v>
      </c>
      <c r="B3" s="5" t="s">
        <v>16</v>
      </c>
      <c r="C3" s="5" t="s">
        <v>18</v>
      </c>
      <c r="D3" s="5" t="s">
        <v>33</v>
      </c>
      <c r="E3" s="5" t="s">
        <v>20</v>
      </c>
      <c r="F3" s="5" t="s">
        <v>21</v>
      </c>
      <c r="G3" s="5" t="s">
        <v>30</v>
      </c>
    </row>
    <row r="4" spans="1:7" ht="12.75">
      <c r="A4" t="s">
        <v>34</v>
      </c>
      <c r="B4" s="14">
        <f>'Well Elevations'!E21</f>
        <v>10321.762141336</v>
      </c>
      <c r="C4" s="1">
        <v>38240</v>
      </c>
      <c r="D4" s="2">
        <v>12</v>
      </c>
      <c r="E4" s="14">
        <f aca="true" t="shared" si="0" ref="E4:E16">D4*2.307</f>
        <v>27.683999999999997</v>
      </c>
      <c r="F4" s="2">
        <f>B4+E4</f>
        <v>10349.446141335999</v>
      </c>
      <c r="G4" t="s">
        <v>35</v>
      </c>
    </row>
    <row r="5" spans="2:7" ht="12.75">
      <c r="B5" s="14">
        <v>10321.762141336</v>
      </c>
      <c r="C5" s="1">
        <v>38268</v>
      </c>
      <c r="D5" s="2">
        <v>11</v>
      </c>
      <c r="E5" s="14">
        <f t="shared" si="0"/>
        <v>25.377</v>
      </c>
      <c r="F5" s="2">
        <f aca="true" t="shared" si="1" ref="F5:F16">B5+E5</f>
        <v>10347.139141336</v>
      </c>
      <c r="G5" t="s">
        <v>59</v>
      </c>
    </row>
    <row r="6" spans="2:7" ht="12.75">
      <c r="B6" s="14">
        <v>10321.762141336</v>
      </c>
      <c r="C6" s="1">
        <v>38400</v>
      </c>
      <c r="D6" s="2">
        <v>11.5</v>
      </c>
      <c r="E6" s="14">
        <f t="shared" si="0"/>
        <v>26.5305</v>
      </c>
      <c r="F6" s="2">
        <f t="shared" si="1"/>
        <v>10348.292641336</v>
      </c>
      <c r="G6" t="s">
        <v>59</v>
      </c>
    </row>
    <row r="7" spans="2:7" ht="12.75">
      <c r="B7" s="14">
        <v>10321.762141336</v>
      </c>
      <c r="C7" s="1">
        <v>38507</v>
      </c>
      <c r="D7" s="2">
        <v>12.2</v>
      </c>
      <c r="E7" s="14">
        <f t="shared" si="0"/>
        <v>28.1454</v>
      </c>
      <c r="F7" s="2">
        <f t="shared" si="1"/>
        <v>10349.907541335999</v>
      </c>
      <c r="G7" t="s">
        <v>59</v>
      </c>
    </row>
    <row r="8" spans="2:7" ht="12.75">
      <c r="B8" s="14">
        <v>10321.762141336</v>
      </c>
      <c r="C8" s="1">
        <v>38508</v>
      </c>
      <c r="D8" s="2">
        <v>12.2</v>
      </c>
      <c r="E8" s="14">
        <f t="shared" si="0"/>
        <v>28.1454</v>
      </c>
      <c r="F8" s="2">
        <f t="shared" si="1"/>
        <v>10349.907541335999</v>
      </c>
      <c r="G8" t="s">
        <v>59</v>
      </c>
    </row>
    <row r="9" spans="2:7" ht="12.75">
      <c r="B9" s="14">
        <v>10321.762141336</v>
      </c>
      <c r="C9" s="1">
        <v>38525</v>
      </c>
      <c r="D9" s="2">
        <v>12.5</v>
      </c>
      <c r="E9" s="14">
        <f t="shared" si="0"/>
        <v>28.8375</v>
      </c>
      <c r="F9" s="2">
        <f t="shared" si="1"/>
        <v>10350.599641335999</v>
      </c>
      <c r="G9" t="s">
        <v>59</v>
      </c>
    </row>
    <row r="10" spans="2:7" ht="12.75">
      <c r="B10" s="14">
        <v>10321.762141336</v>
      </c>
      <c r="C10" s="1">
        <v>38531</v>
      </c>
      <c r="D10" s="2">
        <v>12.25</v>
      </c>
      <c r="E10" s="14">
        <f t="shared" si="0"/>
        <v>28.260749999999998</v>
      </c>
      <c r="F10" s="2">
        <f t="shared" si="1"/>
        <v>10350.022891335999</v>
      </c>
      <c r="G10" t="s">
        <v>59</v>
      </c>
    </row>
    <row r="11" spans="2:7" ht="12.75">
      <c r="B11" s="14">
        <v>10321.762141336</v>
      </c>
      <c r="C11" s="1">
        <v>38533</v>
      </c>
      <c r="D11" s="2">
        <v>12.25</v>
      </c>
      <c r="E11" s="14">
        <f t="shared" si="0"/>
        <v>28.260749999999998</v>
      </c>
      <c r="F11" s="2">
        <f t="shared" si="1"/>
        <v>10350.022891335999</v>
      </c>
      <c r="G11" t="s">
        <v>59</v>
      </c>
    </row>
    <row r="12" spans="2:7" ht="12.75">
      <c r="B12" s="14">
        <v>10321.762141336</v>
      </c>
      <c r="C12" s="1">
        <v>38545</v>
      </c>
      <c r="D12" s="2">
        <v>12.1</v>
      </c>
      <c r="E12" s="14">
        <f t="shared" si="0"/>
        <v>27.9147</v>
      </c>
      <c r="F12" s="2">
        <f t="shared" si="1"/>
        <v>10349.676841335999</v>
      </c>
      <c r="G12" t="s">
        <v>59</v>
      </c>
    </row>
    <row r="13" spans="2:7" ht="12.75">
      <c r="B13" s="14">
        <v>10321.762141336</v>
      </c>
      <c r="C13" s="1">
        <v>38579</v>
      </c>
      <c r="D13" s="2">
        <v>12.25</v>
      </c>
      <c r="E13" s="14">
        <f t="shared" si="0"/>
        <v>28.260749999999998</v>
      </c>
      <c r="F13" s="2">
        <f t="shared" si="1"/>
        <v>10350.022891335999</v>
      </c>
      <c r="G13" t="s">
        <v>59</v>
      </c>
    </row>
    <row r="14" spans="2:7" ht="12.75">
      <c r="B14" s="14">
        <v>10321.762141336</v>
      </c>
      <c r="C14" s="1">
        <v>38582</v>
      </c>
      <c r="D14" s="2">
        <v>12.25</v>
      </c>
      <c r="E14" s="14">
        <f t="shared" si="0"/>
        <v>28.260749999999998</v>
      </c>
      <c r="F14" s="2">
        <f t="shared" si="1"/>
        <v>10350.022891335999</v>
      </c>
      <c r="G14" t="s">
        <v>59</v>
      </c>
    </row>
    <row r="15" spans="2:7" ht="12.75">
      <c r="B15" s="14">
        <v>10321.762141336</v>
      </c>
      <c r="C15" s="1">
        <v>38883</v>
      </c>
      <c r="D15" s="2">
        <v>13</v>
      </c>
      <c r="E15" s="14">
        <f t="shared" si="0"/>
        <v>29.991</v>
      </c>
      <c r="F15" s="2">
        <f t="shared" si="1"/>
        <v>10351.753141336</v>
      </c>
      <c r="G15" t="s">
        <v>59</v>
      </c>
    </row>
    <row r="16" spans="2:7" ht="12.75">
      <c r="B16" s="14">
        <v>10321.762141336</v>
      </c>
      <c r="C16" s="1">
        <v>38885</v>
      </c>
      <c r="D16" s="2">
        <v>13</v>
      </c>
      <c r="E16" s="14">
        <f t="shared" si="0"/>
        <v>29.991</v>
      </c>
      <c r="F16" s="2">
        <f t="shared" si="1"/>
        <v>10351.753141336</v>
      </c>
      <c r="G16" t="s">
        <v>59</v>
      </c>
    </row>
    <row r="18" ht="12.75">
      <c r="A18" t="s">
        <v>97</v>
      </c>
    </row>
    <row r="19" ht="12.75">
      <c r="A19" t="s">
        <v>108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6" sqref="A16"/>
    </sheetView>
  </sheetViews>
  <sheetFormatPr defaultColWidth="9.140625" defaultRowHeight="12.75"/>
  <cols>
    <col min="1" max="1" width="11.421875" style="0" bestFit="1" customWidth="1"/>
    <col min="2" max="2" width="18.421875" style="0" customWidth="1"/>
    <col min="4" max="4" width="23.7109375" style="0" customWidth="1"/>
    <col min="5" max="5" width="25.1406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44</v>
      </c>
      <c r="B4" s="14">
        <f>'Well Elevations'!E22</f>
        <v>10259.593504143999</v>
      </c>
      <c r="C4" s="1">
        <v>38246</v>
      </c>
      <c r="D4" s="14">
        <v>-3.64</v>
      </c>
      <c r="E4" s="14">
        <f>B4+D4</f>
        <v>10255.953504144</v>
      </c>
      <c r="F4" t="s">
        <v>45</v>
      </c>
    </row>
    <row r="5" spans="2:5" ht="12.75">
      <c r="B5" s="14">
        <v>10259.593504143999</v>
      </c>
      <c r="C5" s="1">
        <v>38247</v>
      </c>
      <c r="D5" s="14">
        <v>-3.9</v>
      </c>
      <c r="E5" s="14">
        <f aca="true" t="shared" si="0" ref="E5:E13">B5+D5</f>
        <v>10255.693504144</v>
      </c>
    </row>
    <row r="6" spans="2:5" ht="12.75">
      <c r="B6" s="14">
        <v>10259.593504143999</v>
      </c>
      <c r="C6" s="1">
        <v>38508</v>
      </c>
      <c r="D6" s="14">
        <v>-3.8</v>
      </c>
      <c r="E6" s="14">
        <f t="shared" si="0"/>
        <v>10255.793504144</v>
      </c>
    </row>
    <row r="7" spans="2:5" ht="12.75">
      <c r="B7" s="14">
        <v>10259.593504143999</v>
      </c>
      <c r="C7" s="1">
        <v>38525</v>
      </c>
      <c r="D7" s="14">
        <v>-3.75</v>
      </c>
      <c r="E7" s="14">
        <f t="shared" si="0"/>
        <v>10255.843504143999</v>
      </c>
    </row>
    <row r="8" spans="2:5" ht="12.75">
      <c r="B8" s="14">
        <v>10259.593504143999</v>
      </c>
      <c r="C8" s="1">
        <v>38533</v>
      </c>
      <c r="D8" s="14">
        <v>-3.82</v>
      </c>
      <c r="E8" s="14">
        <f t="shared" si="0"/>
        <v>10255.773504144</v>
      </c>
    </row>
    <row r="9" spans="2:5" ht="12.75">
      <c r="B9" s="14">
        <v>10259.593504143999</v>
      </c>
      <c r="C9" s="1">
        <v>38545</v>
      </c>
      <c r="D9" s="14">
        <v>-3.83</v>
      </c>
      <c r="E9" s="14">
        <f t="shared" si="0"/>
        <v>10255.763504143999</v>
      </c>
    </row>
    <row r="10" spans="2:5" ht="12.75">
      <c r="B10" s="14">
        <v>10259.593504143999</v>
      </c>
      <c r="C10" s="1">
        <v>38579</v>
      </c>
      <c r="D10" s="14">
        <v>-3.84</v>
      </c>
      <c r="E10" s="14">
        <f t="shared" si="0"/>
        <v>10255.753504143999</v>
      </c>
    </row>
    <row r="11" spans="2:5" ht="12.75">
      <c r="B11" s="14">
        <v>10259.593504143999</v>
      </c>
      <c r="C11" s="1">
        <v>38582</v>
      </c>
      <c r="D11" s="14">
        <v>-3.81</v>
      </c>
      <c r="E11" s="14">
        <f t="shared" si="0"/>
        <v>10255.783504144</v>
      </c>
    </row>
    <row r="12" spans="2:5" ht="12.75">
      <c r="B12" s="14">
        <v>10259.593504143999</v>
      </c>
      <c r="C12" s="1">
        <v>38883</v>
      </c>
      <c r="D12" s="14">
        <v>-3.6</v>
      </c>
      <c r="E12" s="14">
        <f t="shared" si="0"/>
        <v>10255.993504143999</v>
      </c>
    </row>
    <row r="13" spans="2:5" ht="12.75">
      <c r="B13" s="14">
        <v>10259.593504143999</v>
      </c>
      <c r="C13" s="1">
        <v>38886</v>
      </c>
      <c r="D13" s="14">
        <v>-3.6</v>
      </c>
      <c r="E13" s="14">
        <f t="shared" si="0"/>
        <v>10255.993504143999</v>
      </c>
    </row>
    <row r="15" ht="12.75">
      <c r="A15" t="s">
        <v>109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D15" sqref="D15"/>
    </sheetView>
  </sheetViews>
  <sheetFormatPr defaultColWidth="9.140625" defaultRowHeight="12.75"/>
  <cols>
    <col min="1" max="1" width="11.421875" style="0" bestFit="1" customWidth="1"/>
    <col min="2" max="2" width="18.8515625" style="0" customWidth="1"/>
    <col min="4" max="4" width="22.8515625" style="0" customWidth="1"/>
    <col min="5" max="5" width="25.281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46</v>
      </c>
      <c r="B4" s="14">
        <f>'Well Elevations'!E23</f>
        <v>10275.402691</v>
      </c>
      <c r="C4" s="1">
        <v>38246</v>
      </c>
      <c r="D4" s="14">
        <v>-3.4</v>
      </c>
      <c r="E4" s="14">
        <f>B4+D4</f>
        <v>10272.002691</v>
      </c>
      <c r="F4" t="s">
        <v>45</v>
      </c>
    </row>
    <row r="5" spans="2:5" ht="12.75">
      <c r="B5" s="14">
        <v>10275.402691</v>
      </c>
      <c r="C5" s="1">
        <v>38247</v>
      </c>
      <c r="D5" s="14">
        <v>-2.09</v>
      </c>
      <c r="E5" s="14">
        <f aca="true" t="shared" si="0" ref="E5:E14">B5+D5</f>
        <v>10273.312691</v>
      </c>
    </row>
    <row r="6" spans="2:6" ht="12.75">
      <c r="B6" s="14">
        <f>'Well Elevations'!C23</f>
        <v>10274.852691</v>
      </c>
      <c r="C6" s="1">
        <v>38507</v>
      </c>
      <c r="D6" s="14">
        <v>-0.65</v>
      </c>
      <c r="E6" s="14">
        <f t="shared" si="0"/>
        <v>10274.202691</v>
      </c>
      <c r="F6" t="s">
        <v>69</v>
      </c>
    </row>
    <row r="7" spans="2:5" ht="12.75">
      <c r="B7" s="14">
        <v>10274.852691</v>
      </c>
      <c r="C7" s="1">
        <v>38525</v>
      </c>
      <c r="D7" s="14">
        <v>-0.38</v>
      </c>
      <c r="E7" s="14">
        <f t="shared" si="0"/>
        <v>10274.472691</v>
      </c>
    </row>
    <row r="8" spans="2:5" ht="12.75">
      <c r="B8" s="14">
        <v>10274.852691</v>
      </c>
      <c r="C8" s="1">
        <v>38526</v>
      </c>
      <c r="D8" s="14">
        <v>-0.38</v>
      </c>
      <c r="E8" s="14">
        <f t="shared" si="0"/>
        <v>10274.472691</v>
      </c>
    </row>
    <row r="9" spans="2:5" ht="12.75">
      <c r="B9" s="14">
        <v>10274.852691</v>
      </c>
      <c r="C9" s="1">
        <v>38533</v>
      </c>
      <c r="D9" s="14">
        <v>-0.49</v>
      </c>
      <c r="E9" s="14">
        <f t="shared" si="0"/>
        <v>10274.362691</v>
      </c>
    </row>
    <row r="10" spans="2:5" ht="12.75">
      <c r="B10" s="14">
        <v>10274.852691</v>
      </c>
      <c r="C10" s="1">
        <v>38545</v>
      </c>
      <c r="D10" s="14">
        <v>-0.65</v>
      </c>
      <c r="E10" s="14">
        <f t="shared" si="0"/>
        <v>10274.202691</v>
      </c>
    </row>
    <row r="11" spans="2:5" ht="12.75">
      <c r="B11" s="14">
        <v>10274.852691</v>
      </c>
      <c r="C11" s="1">
        <v>38579</v>
      </c>
      <c r="D11" s="14">
        <v>-0.92</v>
      </c>
      <c r="E11" s="14">
        <f t="shared" si="0"/>
        <v>10273.932691</v>
      </c>
    </row>
    <row r="12" spans="2:5" ht="12.75">
      <c r="B12" s="14">
        <v>10274.852691</v>
      </c>
      <c r="C12" s="1">
        <v>38582</v>
      </c>
      <c r="D12" s="14">
        <v>-0.92</v>
      </c>
      <c r="E12" s="14">
        <f t="shared" si="0"/>
        <v>10273.932691</v>
      </c>
    </row>
    <row r="13" spans="2:5" ht="12.75">
      <c r="B13" s="14">
        <v>10274.852691</v>
      </c>
      <c r="C13" s="1">
        <v>38883</v>
      </c>
      <c r="D13" s="14">
        <v>-0.55</v>
      </c>
      <c r="E13" s="14">
        <f t="shared" si="0"/>
        <v>10274.302691</v>
      </c>
    </row>
    <row r="14" spans="2:5" ht="12.75">
      <c r="B14" s="14">
        <v>10274.852691</v>
      </c>
      <c r="C14" s="1">
        <v>38886</v>
      </c>
      <c r="D14" s="14">
        <v>-0.51</v>
      </c>
      <c r="E14" s="14">
        <f t="shared" si="0"/>
        <v>10274.342691</v>
      </c>
    </row>
    <row r="16" ht="12.75">
      <c r="A16" t="s">
        <v>99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4" sqref="D14"/>
    </sheetView>
  </sheetViews>
  <sheetFormatPr defaultColWidth="9.140625" defaultRowHeight="12.75"/>
  <cols>
    <col min="1" max="1" width="11.421875" style="0" bestFit="1" customWidth="1"/>
    <col min="2" max="2" width="17.7109375" style="0" customWidth="1"/>
    <col min="4" max="4" width="23.8515625" style="0" customWidth="1"/>
    <col min="5" max="5" width="25.140625" style="0" customWidth="1"/>
    <col min="6" max="6" width="32.0039062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47</v>
      </c>
      <c r="B4" s="14">
        <f>'Well Elevations'!E24</f>
        <v>10279.715223948</v>
      </c>
      <c r="C4" s="1">
        <v>38246</v>
      </c>
      <c r="D4">
        <v>-3.6</v>
      </c>
      <c r="F4" t="s">
        <v>45</v>
      </c>
    </row>
    <row r="5" spans="3:4" ht="12.75">
      <c r="C5" s="1">
        <v>38247</v>
      </c>
      <c r="D5" t="s">
        <v>57</v>
      </c>
    </row>
    <row r="6" spans="3:6" ht="12.75">
      <c r="C6" s="1">
        <v>38507</v>
      </c>
      <c r="D6" t="s">
        <v>57</v>
      </c>
      <c r="F6" t="s">
        <v>60</v>
      </c>
    </row>
    <row r="7" spans="3:6" ht="12.75">
      <c r="C7" s="1">
        <v>38525</v>
      </c>
      <c r="D7" t="s">
        <v>57</v>
      </c>
      <c r="F7" t="s">
        <v>61</v>
      </c>
    </row>
    <row r="8" spans="3:6" ht="12.75">
      <c r="C8" s="1">
        <v>38533</v>
      </c>
      <c r="D8" t="s">
        <v>57</v>
      </c>
      <c r="F8" t="s">
        <v>63</v>
      </c>
    </row>
    <row r="9" spans="3:6" ht="12.75">
      <c r="C9" s="1">
        <v>38545</v>
      </c>
      <c r="D9" t="s">
        <v>57</v>
      </c>
      <c r="F9" t="s">
        <v>71</v>
      </c>
    </row>
    <row r="10" spans="3:6" ht="12.75">
      <c r="C10" s="1">
        <v>38579</v>
      </c>
      <c r="D10" t="s">
        <v>57</v>
      </c>
      <c r="F10" t="s">
        <v>72</v>
      </c>
    </row>
    <row r="11" spans="3:6" ht="12.75">
      <c r="C11" s="1">
        <v>38582</v>
      </c>
      <c r="D11" t="s">
        <v>57</v>
      </c>
      <c r="F11" t="s">
        <v>73</v>
      </c>
    </row>
    <row r="12" spans="3:6" ht="12.75">
      <c r="C12" s="1">
        <v>38883</v>
      </c>
      <c r="D12" t="s">
        <v>57</v>
      </c>
      <c r="F12" t="s">
        <v>106</v>
      </c>
    </row>
    <row r="13" spans="3:4" ht="12.75">
      <c r="C13" s="1">
        <v>38886</v>
      </c>
      <c r="D13" t="s">
        <v>57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8" sqref="A18"/>
    </sheetView>
  </sheetViews>
  <sheetFormatPr defaultColWidth="9.140625" defaultRowHeight="12.75"/>
  <cols>
    <col min="1" max="1" width="11.421875" style="0" bestFit="1" customWidth="1"/>
    <col min="2" max="2" width="19.140625" style="0" customWidth="1"/>
    <col min="4" max="4" width="23.57421875" style="0" customWidth="1"/>
    <col min="5" max="5" width="25.140625" style="0" customWidth="1"/>
    <col min="6" max="6" width="40.281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48</v>
      </c>
      <c r="B4" s="14">
        <f>'Well Elevations'!E25</f>
        <v>10279.37493522</v>
      </c>
      <c r="C4" s="1">
        <v>38246</v>
      </c>
      <c r="D4" s="14">
        <v>-4.32</v>
      </c>
      <c r="E4" s="14">
        <f>B4+D4</f>
        <v>10275.05493522</v>
      </c>
      <c r="F4" t="s">
        <v>45</v>
      </c>
    </row>
    <row r="5" spans="2:5" ht="12.75">
      <c r="B5" s="14">
        <v>10279.37493522</v>
      </c>
      <c r="C5" s="1">
        <v>38247</v>
      </c>
      <c r="D5" s="14">
        <v>-3.73</v>
      </c>
      <c r="E5" s="14">
        <f aca="true" t="shared" si="0" ref="E5:E15">B5+D5</f>
        <v>10275.64493522</v>
      </c>
    </row>
    <row r="6" spans="2:6" ht="12.75">
      <c r="B6" s="14">
        <f>'Well Elevations'!C25</f>
        <v>10278.774935219999</v>
      </c>
      <c r="C6" s="1">
        <v>38507</v>
      </c>
      <c r="D6" s="14">
        <v>-2.06</v>
      </c>
      <c r="E6" s="14">
        <f t="shared" si="0"/>
        <v>10276.71493522</v>
      </c>
      <c r="F6" t="s">
        <v>70</v>
      </c>
    </row>
    <row r="7" spans="2:5" ht="12.75">
      <c r="B7" s="14">
        <v>10278.774935219999</v>
      </c>
      <c r="C7" s="1">
        <v>38525</v>
      </c>
      <c r="D7" s="14">
        <v>-1.88</v>
      </c>
      <c r="E7" s="14">
        <f t="shared" si="0"/>
        <v>10276.89493522</v>
      </c>
    </row>
    <row r="8" spans="2:5" ht="12.75">
      <c r="B8" s="14">
        <v>10278.774935219999</v>
      </c>
      <c r="C8" s="1">
        <v>38526</v>
      </c>
      <c r="D8" s="14">
        <v>-1.85</v>
      </c>
      <c r="E8" s="14">
        <f t="shared" si="0"/>
        <v>10276.924935219999</v>
      </c>
    </row>
    <row r="9" spans="2:5" ht="12.75">
      <c r="B9" s="14">
        <v>10278.774935219999</v>
      </c>
      <c r="C9" s="1">
        <v>38530</v>
      </c>
      <c r="D9" s="14">
        <v>-2.08</v>
      </c>
      <c r="E9" s="14">
        <f t="shared" si="0"/>
        <v>10276.694935219999</v>
      </c>
    </row>
    <row r="10" spans="2:5" ht="12.75">
      <c r="B10" s="14">
        <v>10278.774935219999</v>
      </c>
      <c r="C10" s="1">
        <v>38533</v>
      </c>
      <c r="D10" s="14">
        <v>-2.02</v>
      </c>
      <c r="E10" s="14">
        <f t="shared" si="0"/>
        <v>10276.754935219999</v>
      </c>
    </row>
    <row r="11" spans="2:5" ht="12.75">
      <c r="B11" s="14">
        <v>10278.774935219999</v>
      </c>
      <c r="C11" s="1">
        <v>38545</v>
      </c>
      <c r="D11" s="14">
        <v>-2.2</v>
      </c>
      <c r="E11" s="14">
        <f t="shared" si="0"/>
        <v>10276.574935219998</v>
      </c>
    </row>
    <row r="12" spans="2:5" ht="12.75">
      <c r="B12" s="14">
        <v>10278.774935219999</v>
      </c>
      <c r="C12" s="1">
        <v>38579</v>
      </c>
      <c r="D12" s="14">
        <v>-2.4</v>
      </c>
      <c r="E12" s="14">
        <f t="shared" si="0"/>
        <v>10276.37493522</v>
      </c>
    </row>
    <row r="13" spans="2:5" ht="12.75">
      <c r="B13" s="14">
        <v>10278.774935219999</v>
      </c>
      <c r="C13" s="1">
        <v>38582</v>
      </c>
      <c r="D13" s="14">
        <v>-2.4</v>
      </c>
      <c r="E13" s="14">
        <f t="shared" si="0"/>
        <v>10276.37493522</v>
      </c>
    </row>
    <row r="14" spans="2:5" ht="12.75">
      <c r="B14" s="14">
        <v>10278.774935219999</v>
      </c>
      <c r="C14" s="1">
        <v>38883</v>
      </c>
      <c r="D14" s="14">
        <v>-1.7</v>
      </c>
      <c r="E14" s="14">
        <f t="shared" si="0"/>
        <v>10277.074935219998</v>
      </c>
    </row>
    <row r="15" spans="2:5" ht="12.75">
      <c r="B15" s="14">
        <v>10278.774935219999</v>
      </c>
      <c r="C15" s="1">
        <v>38886</v>
      </c>
      <c r="D15" s="14">
        <v>-1.79</v>
      </c>
      <c r="E15" s="14">
        <f t="shared" si="0"/>
        <v>10276.984935219998</v>
      </c>
    </row>
    <row r="17" ht="12.75">
      <c r="A17" t="s">
        <v>110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7" sqref="A17"/>
    </sheetView>
  </sheetViews>
  <sheetFormatPr defaultColWidth="9.140625" defaultRowHeight="12.75"/>
  <cols>
    <col min="1" max="1" width="11.421875" style="0" bestFit="1" customWidth="1"/>
    <col min="2" max="2" width="18.140625" style="0" customWidth="1"/>
    <col min="4" max="4" width="22.140625" style="0" customWidth="1"/>
    <col min="5" max="5" width="24.710937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49</v>
      </c>
      <c r="B4" s="14">
        <f>'Well Elevations'!E26</f>
        <v>10284.202953752001</v>
      </c>
      <c r="C4" s="1">
        <v>38246</v>
      </c>
      <c r="D4" s="14">
        <v>-7.35</v>
      </c>
      <c r="E4" s="14">
        <f>B4+D4</f>
        <v>10276.852953752</v>
      </c>
      <c r="F4" t="s">
        <v>45</v>
      </c>
    </row>
    <row r="5" spans="2:5" ht="12.75">
      <c r="B5" s="14">
        <v>10284.202953752001</v>
      </c>
      <c r="C5" s="1">
        <v>38247</v>
      </c>
      <c r="D5" s="14">
        <v>-7.28</v>
      </c>
      <c r="E5" s="14">
        <f aca="true" t="shared" si="0" ref="E5:E14">B5+D5</f>
        <v>10276.922953752</v>
      </c>
    </row>
    <row r="6" spans="2:5" ht="12.75">
      <c r="B6" s="14">
        <v>10284.202953752001</v>
      </c>
      <c r="C6" s="1">
        <v>38507</v>
      </c>
      <c r="D6" s="14">
        <v>-5.38</v>
      </c>
      <c r="E6" s="14">
        <f t="shared" si="0"/>
        <v>10278.822953752002</v>
      </c>
    </row>
    <row r="7" spans="2:5" ht="12.75">
      <c r="B7" s="14">
        <v>10284.202953752001</v>
      </c>
      <c r="C7" s="1">
        <v>38525</v>
      </c>
      <c r="D7" s="14">
        <v>-5.75</v>
      </c>
      <c r="E7" s="14">
        <f t="shared" si="0"/>
        <v>10278.452953752001</v>
      </c>
    </row>
    <row r="8" spans="2:5" ht="12.75">
      <c r="B8" s="14">
        <v>10284.202953752001</v>
      </c>
      <c r="C8" s="1">
        <v>38527</v>
      </c>
      <c r="D8" s="14">
        <v>-5.77</v>
      </c>
      <c r="E8" s="14">
        <f t="shared" si="0"/>
        <v>10278.432953752</v>
      </c>
    </row>
    <row r="9" spans="2:5" ht="12.75">
      <c r="B9" s="14">
        <v>10284.202953752001</v>
      </c>
      <c r="C9" s="1">
        <v>38533</v>
      </c>
      <c r="D9" s="14">
        <v>-5.97</v>
      </c>
      <c r="E9" s="14">
        <f t="shared" si="0"/>
        <v>10278.232953752002</v>
      </c>
    </row>
    <row r="10" spans="2:5" ht="12.75">
      <c r="B10" s="14">
        <v>10284.202953752001</v>
      </c>
      <c r="C10" s="1">
        <v>38545</v>
      </c>
      <c r="D10" s="14">
        <v>-6.27</v>
      </c>
      <c r="E10" s="14">
        <f t="shared" si="0"/>
        <v>10277.932953752</v>
      </c>
    </row>
    <row r="11" spans="2:5" ht="12.75">
      <c r="B11" s="14">
        <v>10284.202953752001</v>
      </c>
      <c r="C11" s="1">
        <v>38579</v>
      </c>
      <c r="D11" s="14">
        <v>-6.59</v>
      </c>
      <c r="E11" s="14">
        <f t="shared" si="0"/>
        <v>10277.612953752001</v>
      </c>
    </row>
    <row r="12" spans="2:5" ht="12.75">
      <c r="B12" s="14">
        <v>10284.202953752001</v>
      </c>
      <c r="C12" s="1">
        <v>38582</v>
      </c>
      <c r="D12" s="14">
        <v>-6.69</v>
      </c>
      <c r="E12" s="14">
        <f t="shared" si="0"/>
        <v>10277.512953752</v>
      </c>
    </row>
    <row r="13" spans="2:5" ht="12.75">
      <c r="B13" s="14">
        <v>10284.202953752001</v>
      </c>
      <c r="C13" s="1">
        <v>38883</v>
      </c>
      <c r="D13" s="14">
        <v>-6.13</v>
      </c>
      <c r="E13" s="14">
        <f t="shared" si="0"/>
        <v>10278.072953752002</v>
      </c>
    </row>
    <row r="14" spans="2:5" ht="12.75">
      <c r="B14" s="14">
        <v>10284.202953752001</v>
      </c>
      <c r="C14" s="1">
        <v>38886</v>
      </c>
      <c r="D14" s="14">
        <v>-6.31</v>
      </c>
      <c r="E14" s="14">
        <f t="shared" si="0"/>
        <v>10277.892953752002</v>
      </c>
    </row>
    <row r="16" ht="12.75">
      <c r="A16" t="s">
        <v>111</v>
      </c>
    </row>
    <row r="17" ht="12.75">
      <c r="A17" t="s">
        <v>100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6" sqref="A16"/>
    </sheetView>
  </sheetViews>
  <sheetFormatPr defaultColWidth="9.140625" defaultRowHeight="12.75"/>
  <cols>
    <col min="1" max="1" width="11.421875" style="0" bestFit="1" customWidth="1"/>
    <col min="2" max="2" width="18.421875" style="0" customWidth="1"/>
    <col min="4" max="4" width="22.57421875" style="0" customWidth="1"/>
    <col min="5" max="5" width="24.281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50</v>
      </c>
      <c r="B4" s="14">
        <f>'Well Elevations'!E27</f>
        <v>10297.205775692</v>
      </c>
      <c r="C4" s="1">
        <v>38246</v>
      </c>
      <c r="D4" s="12" t="s">
        <v>26</v>
      </c>
      <c r="F4" t="s">
        <v>45</v>
      </c>
    </row>
    <row r="5" spans="2:4" ht="12.75">
      <c r="B5" s="14">
        <v>10297.205775692</v>
      </c>
      <c r="C5" s="1">
        <v>38247</v>
      </c>
      <c r="D5" s="12" t="s">
        <v>26</v>
      </c>
    </row>
    <row r="6" spans="2:5" ht="12.75">
      <c r="B6" s="14">
        <v>10297.205775692</v>
      </c>
      <c r="C6" s="1">
        <v>38507</v>
      </c>
      <c r="D6" s="14">
        <v>-5.95</v>
      </c>
      <c r="E6" s="14">
        <f aca="true" t="shared" si="0" ref="E6:E13">B6+D6</f>
        <v>10291.255775692</v>
      </c>
    </row>
    <row r="7" spans="2:5" ht="12.75">
      <c r="B7" s="14">
        <v>10297.205775692</v>
      </c>
      <c r="C7" s="1">
        <v>38525</v>
      </c>
      <c r="D7" s="14">
        <v>-6.77</v>
      </c>
      <c r="E7" s="14">
        <f t="shared" si="0"/>
        <v>10290.435775692</v>
      </c>
    </row>
    <row r="8" spans="2:5" ht="12.75">
      <c r="B8" s="14">
        <v>10297.205775692</v>
      </c>
      <c r="C8" s="1">
        <v>38533</v>
      </c>
      <c r="D8" s="14">
        <v>-6.78</v>
      </c>
      <c r="E8" s="14">
        <f t="shared" si="0"/>
        <v>10290.425775692</v>
      </c>
    </row>
    <row r="9" spans="2:5" ht="12.75">
      <c r="B9" s="14">
        <v>10297.205775692</v>
      </c>
      <c r="C9" s="1">
        <v>38545</v>
      </c>
      <c r="D9" s="14">
        <v>-6.8</v>
      </c>
      <c r="E9" s="14">
        <f t="shared" si="0"/>
        <v>10290.405775692001</v>
      </c>
    </row>
    <row r="10" spans="2:5" ht="12.75">
      <c r="B10" s="14">
        <v>10297.205775692</v>
      </c>
      <c r="C10" s="1">
        <v>38579</v>
      </c>
      <c r="D10" s="14">
        <v>-6.76</v>
      </c>
      <c r="E10" s="14">
        <f t="shared" si="0"/>
        <v>10290.445775692</v>
      </c>
    </row>
    <row r="11" spans="2:5" ht="12.75">
      <c r="B11" s="14">
        <v>10297.205775692</v>
      </c>
      <c r="C11" s="1">
        <v>38582</v>
      </c>
      <c r="D11" s="14">
        <v>-6.75</v>
      </c>
      <c r="E11" s="14">
        <f t="shared" si="0"/>
        <v>10290.455775692</v>
      </c>
    </row>
    <row r="12" spans="2:5" ht="12.75">
      <c r="B12" s="14">
        <v>10297.205775692</v>
      </c>
      <c r="C12" s="1">
        <v>38883</v>
      </c>
      <c r="D12" s="14">
        <v>-6.82</v>
      </c>
      <c r="E12" s="14">
        <f t="shared" si="0"/>
        <v>10290.385775692</v>
      </c>
    </row>
    <row r="13" spans="2:5" ht="12.75">
      <c r="B13" s="14">
        <v>10297.205775692</v>
      </c>
      <c r="C13" s="1">
        <v>38886</v>
      </c>
      <c r="D13" s="14">
        <v>-6.85</v>
      </c>
      <c r="E13" s="14">
        <f t="shared" si="0"/>
        <v>10290.355775692</v>
      </c>
    </row>
    <row r="15" ht="12.75">
      <c r="A15" t="s">
        <v>112</v>
      </c>
    </row>
    <row r="16" ht="12.75">
      <c r="A16" t="s">
        <v>100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D22" sqref="D22"/>
    </sheetView>
  </sheetViews>
  <sheetFormatPr defaultColWidth="9.140625" defaultRowHeight="12.75"/>
  <cols>
    <col min="1" max="1" width="11.421875" style="0" bestFit="1" customWidth="1"/>
    <col min="2" max="2" width="18.140625" style="0" customWidth="1"/>
    <col min="4" max="4" width="22.8515625" style="0" customWidth="1"/>
    <col min="5" max="5" width="24.003906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51</v>
      </c>
      <c r="B4" s="14">
        <f>'Well Elevations'!E28</f>
        <v>10295.95964704</v>
      </c>
      <c r="C4" s="1">
        <v>38246</v>
      </c>
      <c r="D4" s="12" t="s">
        <v>26</v>
      </c>
      <c r="F4" t="s">
        <v>45</v>
      </c>
    </row>
    <row r="5" spans="2:4" ht="12.75">
      <c r="B5" s="14">
        <v>10295.95964704</v>
      </c>
      <c r="C5" s="1">
        <v>38247</v>
      </c>
      <c r="D5" s="12" t="s">
        <v>26</v>
      </c>
    </row>
    <row r="6" spans="2:5" ht="12.75">
      <c r="B6" s="14">
        <v>10295.95964704</v>
      </c>
      <c r="C6" s="1">
        <v>38507</v>
      </c>
      <c r="D6" s="14">
        <v>-6.91</v>
      </c>
      <c r="E6" s="14">
        <f aca="true" t="shared" si="0" ref="E6:E13">B6+D6</f>
        <v>10289.04964704</v>
      </c>
    </row>
    <row r="7" spans="2:5" ht="12.75">
      <c r="B7" s="14">
        <v>10295.95964704</v>
      </c>
      <c r="C7" s="1">
        <v>38525</v>
      </c>
      <c r="D7" s="14">
        <v>-6.94</v>
      </c>
      <c r="E7" s="14">
        <f t="shared" si="0"/>
        <v>10289.019647039999</v>
      </c>
    </row>
    <row r="8" spans="2:5" ht="12.75">
      <c r="B8" s="14">
        <v>10295.95964704</v>
      </c>
      <c r="C8" s="1">
        <v>38533</v>
      </c>
      <c r="D8" s="14">
        <v>-7.11</v>
      </c>
      <c r="E8" s="14">
        <f t="shared" si="0"/>
        <v>10288.849647039999</v>
      </c>
    </row>
    <row r="9" spans="2:5" ht="12.75">
      <c r="B9" s="14">
        <v>10295.95964704</v>
      </c>
      <c r="C9" s="1">
        <v>38545</v>
      </c>
      <c r="D9" s="14">
        <v>-7.3</v>
      </c>
      <c r="E9" s="14">
        <f t="shared" si="0"/>
        <v>10288.65964704</v>
      </c>
    </row>
    <row r="10" spans="2:5" ht="12.75">
      <c r="B10" s="14">
        <v>10295.95964704</v>
      </c>
      <c r="C10" s="1">
        <v>38579</v>
      </c>
      <c r="D10" s="14">
        <v>-8.15</v>
      </c>
      <c r="E10" s="14">
        <f t="shared" si="0"/>
        <v>10287.80964704</v>
      </c>
    </row>
    <row r="11" spans="2:5" ht="12.75">
      <c r="B11" s="14">
        <v>10295.95964704</v>
      </c>
      <c r="C11" s="1">
        <v>38582</v>
      </c>
      <c r="D11" s="14">
        <v>-8.32</v>
      </c>
      <c r="E11" s="14">
        <f t="shared" si="0"/>
        <v>10287.63964704</v>
      </c>
    </row>
    <row r="12" spans="2:5" ht="12.75">
      <c r="B12" s="14">
        <v>10295.95964704</v>
      </c>
      <c r="C12" s="1">
        <v>38883</v>
      </c>
      <c r="D12" s="14">
        <v>-7.57</v>
      </c>
      <c r="E12" s="14">
        <f t="shared" si="0"/>
        <v>10288.38964704</v>
      </c>
    </row>
    <row r="13" spans="2:5" ht="12.75">
      <c r="B13" s="14">
        <v>10295.95964704</v>
      </c>
      <c r="C13" s="1">
        <v>38886</v>
      </c>
      <c r="D13" s="14">
        <v>-7.77</v>
      </c>
      <c r="E13" s="14">
        <f t="shared" si="0"/>
        <v>10288.189647039999</v>
      </c>
    </row>
    <row r="15" ht="12.75">
      <c r="A15" t="s">
        <v>113</v>
      </c>
    </row>
    <row r="16" ht="12.75">
      <c r="A16" t="s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D9" sqref="D9"/>
    </sheetView>
  </sheetViews>
  <sheetFormatPr defaultColWidth="9.140625" defaultRowHeight="12.75"/>
  <cols>
    <col min="1" max="1" width="11.421875" style="0" bestFit="1" customWidth="1"/>
    <col min="2" max="2" width="15.7109375" style="0" bestFit="1" customWidth="1"/>
    <col min="4" max="4" width="22.421875" style="0" customWidth="1"/>
    <col min="5" max="5" width="25.28125" style="0" customWidth="1"/>
    <col min="6" max="6" width="30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64</v>
      </c>
      <c r="B4" s="14">
        <f>'Well Elevations'!E4</f>
        <v>11837.097491648</v>
      </c>
      <c r="C4" s="1">
        <v>38545</v>
      </c>
      <c r="D4" s="12" t="s">
        <v>26</v>
      </c>
      <c r="F4" t="s">
        <v>67</v>
      </c>
    </row>
    <row r="5" spans="2:4" ht="12.75">
      <c r="B5" s="14">
        <v>11837.097491648</v>
      </c>
      <c r="C5" s="1">
        <v>38579</v>
      </c>
      <c r="D5" s="12" t="s">
        <v>26</v>
      </c>
    </row>
    <row r="6" spans="2:4" ht="12.75">
      <c r="B6" s="14">
        <v>11837.097491648</v>
      </c>
      <c r="C6" s="1">
        <v>38582</v>
      </c>
      <c r="D6" s="12" t="s">
        <v>26</v>
      </c>
    </row>
    <row r="7" spans="2:4" ht="12.75">
      <c r="B7" s="14">
        <v>11837.097491648</v>
      </c>
      <c r="C7" s="1">
        <v>38883</v>
      </c>
      <c r="D7" s="12" t="s">
        <v>26</v>
      </c>
    </row>
    <row r="8" spans="2:4" ht="12.75">
      <c r="B8" s="14">
        <v>11837.097491648</v>
      </c>
      <c r="C8" s="1">
        <v>38886</v>
      </c>
      <c r="D8" s="12" t="s">
        <v>26</v>
      </c>
    </row>
    <row r="9" ht="12.75">
      <c r="C9" s="1"/>
    </row>
    <row r="10" ht="12.75">
      <c r="C10" s="1"/>
    </row>
    <row r="11" ht="12.75">
      <c r="C11" s="1"/>
    </row>
    <row r="12" ht="12.75">
      <c r="C12" s="1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D13" sqref="D13"/>
    </sheetView>
  </sheetViews>
  <sheetFormatPr defaultColWidth="9.140625" defaultRowHeight="12.75"/>
  <cols>
    <col min="1" max="1" width="11.421875" style="0" bestFit="1" customWidth="1"/>
    <col min="2" max="2" width="18.28125" style="0" customWidth="1"/>
    <col min="4" max="4" width="22.8515625" style="0" customWidth="1"/>
    <col min="5" max="5" width="24.5742187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52</v>
      </c>
      <c r="B4" s="14">
        <f>'Well Elevations'!E29</f>
        <v>10303.926182727999</v>
      </c>
      <c r="C4" s="1">
        <v>38246</v>
      </c>
      <c r="D4" s="12" t="s">
        <v>26</v>
      </c>
      <c r="F4" t="s">
        <v>45</v>
      </c>
    </row>
    <row r="5" spans="2:4" ht="12.75">
      <c r="B5" s="14">
        <v>10303.926182727999</v>
      </c>
      <c r="C5" s="1">
        <v>38247</v>
      </c>
      <c r="D5" s="12" t="s">
        <v>26</v>
      </c>
    </row>
    <row r="6" spans="2:5" ht="12.75">
      <c r="B6" s="14">
        <v>10303.926182727999</v>
      </c>
      <c r="C6" s="1">
        <v>38507</v>
      </c>
      <c r="D6" s="15">
        <v>-8.33</v>
      </c>
      <c r="E6" s="14">
        <f>B6+D6</f>
        <v>10295.596182727999</v>
      </c>
    </row>
    <row r="7" spans="2:6" ht="12.75">
      <c r="B7" s="14">
        <v>10303.926182727999</v>
      </c>
      <c r="C7" s="1">
        <v>38525</v>
      </c>
      <c r="D7" s="12" t="s">
        <v>26</v>
      </c>
      <c r="F7" t="s">
        <v>62</v>
      </c>
    </row>
    <row r="8" spans="2:4" ht="12.75">
      <c r="B8" s="14">
        <v>10303.926182727999</v>
      </c>
      <c r="C8" s="1">
        <v>38533</v>
      </c>
      <c r="D8" s="12" t="s">
        <v>26</v>
      </c>
    </row>
    <row r="9" spans="2:4" ht="12.75">
      <c r="B9" s="14">
        <v>10303.926182727999</v>
      </c>
      <c r="C9" s="1">
        <v>38545</v>
      </c>
      <c r="D9" s="12" t="s">
        <v>26</v>
      </c>
    </row>
    <row r="10" spans="2:4" ht="12.75">
      <c r="B10" s="14">
        <v>10303.926182727999</v>
      </c>
      <c r="C10" s="1">
        <v>38579</v>
      </c>
      <c r="D10" s="12" t="s">
        <v>26</v>
      </c>
    </row>
    <row r="11" spans="2:4" ht="12.75">
      <c r="B11" s="14">
        <v>10303.926182727999</v>
      </c>
      <c r="C11" s="1">
        <v>38582</v>
      </c>
      <c r="D11" s="12" t="s">
        <v>26</v>
      </c>
    </row>
    <row r="12" spans="2:4" ht="12.75">
      <c r="B12" s="14">
        <v>10303.926182727999</v>
      </c>
      <c r="C12" s="1">
        <v>38883</v>
      </c>
      <c r="D12" s="12" t="s">
        <v>26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140625" defaultRowHeight="12.75"/>
  <cols>
    <col min="1" max="1" width="11.421875" style="0" bestFit="1" customWidth="1"/>
    <col min="2" max="2" width="18.57421875" style="0" customWidth="1"/>
    <col min="4" max="4" width="22.7109375" style="0" customWidth="1"/>
    <col min="5" max="5" width="24.421875" style="0" customWidth="1"/>
    <col min="6" max="6" width="32.0039062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53</v>
      </c>
      <c r="B4" s="14">
        <f>'Well Elevations'!E30</f>
        <v>10301.962009431998</v>
      </c>
      <c r="C4" s="1">
        <v>38246</v>
      </c>
      <c r="D4" s="14">
        <v>-4.02</v>
      </c>
      <c r="E4" s="14">
        <f>B4+D4</f>
        <v>10297.942009431998</v>
      </c>
      <c r="F4" t="s">
        <v>45</v>
      </c>
    </row>
    <row r="5" spans="2:5" ht="12.75">
      <c r="B5" s="14">
        <v>10301.962009431998</v>
      </c>
      <c r="C5" s="1">
        <v>38247</v>
      </c>
      <c r="D5" s="14">
        <v>-3.12</v>
      </c>
      <c r="E5" s="14">
        <f aca="true" t="shared" si="0" ref="E5:E13">B5+D5</f>
        <v>10298.842009431997</v>
      </c>
    </row>
    <row r="6" spans="2:5" ht="12.75">
      <c r="B6" s="14">
        <v>10301.962009431998</v>
      </c>
      <c r="C6" s="1">
        <v>38508</v>
      </c>
      <c r="D6" s="14">
        <v>-2.35</v>
      </c>
      <c r="E6" s="14">
        <f t="shared" si="0"/>
        <v>10299.612009431998</v>
      </c>
    </row>
    <row r="7" spans="2:5" ht="12.75">
      <c r="B7" s="14">
        <v>10301.962009431998</v>
      </c>
      <c r="C7" s="1">
        <v>38525</v>
      </c>
      <c r="D7" s="14">
        <v>-2.35</v>
      </c>
      <c r="E7" s="14">
        <f t="shared" si="0"/>
        <v>10299.612009431998</v>
      </c>
    </row>
    <row r="8" spans="2:5" ht="12.75">
      <c r="B8" s="14">
        <v>10301.962009431998</v>
      </c>
      <c r="C8" s="1">
        <v>38527</v>
      </c>
      <c r="D8" s="14">
        <v>-2.38</v>
      </c>
      <c r="E8" s="14">
        <f t="shared" si="0"/>
        <v>10299.582009431999</v>
      </c>
    </row>
    <row r="9" spans="2:5" ht="12.75">
      <c r="B9" s="14">
        <v>10301.962009431998</v>
      </c>
      <c r="C9" s="1">
        <v>38545</v>
      </c>
      <c r="D9" s="14">
        <v>-2.63</v>
      </c>
      <c r="E9" s="14">
        <f t="shared" si="0"/>
        <v>10299.332009431999</v>
      </c>
    </row>
    <row r="10" spans="2:5" ht="12.75">
      <c r="B10" s="14">
        <v>10301.962009431998</v>
      </c>
      <c r="C10" s="1">
        <v>38579</v>
      </c>
      <c r="D10" s="14">
        <v>-2.68</v>
      </c>
      <c r="E10" s="14">
        <f t="shared" si="0"/>
        <v>10299.282009431998</v>
      </c>
    </row>
    <row r="11" spans="2:5" ht="12.75">
      <c r="B11" s="14">
        <v>10301.962009431998</v>
      </c>
      <c r="C11" s="1">
        <v>38582</v>
      </c>
      <c r="D11" s="14">
        <v>-2.69</v>
      </c>
      <c r="E11" s="14">
        <f t="shared" si="0"/>
        <v>10299.272009431998</v>
      </c>
    </row>
    <row r="12" spans="2:5" ht="12.75">
      <c r="B12" s="14">
        <v>10301.962009431998</v>
      </c>
      <c r="C12" s="1">
        <v>38883</v>
      </c>
      <c r="D12" s="14">
        <v>-2.29</v>
      </c>
      <c r="E12" s="14">
        <f t="shared" si="0"/>
        <v>10299.672009431997</v>
      </c>
    </row>
    <row r="13" spans="2:5" ht="12.75">
      <c r="B13" s="14">
        <v>10301.962009431998</v>
      </c>
      <c r="C13" s="1">
        <v>38886</v>
      </c>
      <c r="D13" s="14">
        <v>-2.36</v>
      </c>
      <c r="E13" s="14">
        <f t="shared" si="0"/>
        <v>10299.602009431997</v>
      </c>
    </row>
    <row r="15" ht="12.75">
      <c r="A15" t="s">
        <v>114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8" sqref="A18"/>
    </sheetView>
  </sheetViews>
  <sheetFormatPr defaultColWidth="9.140625" defaultRowHeight="12.75"/>
  <cols>
    <col min="1" max="1" width="11.421875" style="0" bestFit="1" customWidth="1"/>
    <col min="2" max="2" width="18.28125" style="0" customWidth="1"/>
    <col min="4" max="4" width="23.57421875" style="0" customWidth="1"/>
    <col min="5" max="5" width="25.00390625" style="0" customWidth="1"/>
    <col min="6" max="6" width="38.5742187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54</v>
      </c>
      <c r="B4" s="14">
        <f>'Well Elevations'!E31</f>
        <v>10305.254135520001</v>
      </c>
      <c r="C4" s="1">
        <v>38246</v>
      </c>
      <c r="D4" s="14">
        <v>-1.39</v>
      </c>
      <c r="E4" s="14">
        <f>B4+D4</f>
        <v>10303.864135520002</v>
      </c>
      <c r="F4" t="s">
        <v>45</v>
      </c>
    </row>
    <row r="5" spans="2:5" ht="12.75">
      <c r="B5" s="14">
        <v>10305.254135520001</v>
      </c>
      <c r="C5" s="1">
        <v>38247</v>
      </c>
      <c r="D5" s="14">
        <v>-1.28</v>
      </c>
      <c r="E5" s="14">
        <f aca="true" t="shared" si="0" ref="E5:E14">B5+D5</f>
        <v>10303.97413552</v>
      </c>
    </row>
    <row r="6" spans="2:5" ht="12.75">
      <c r="B6" s="14">
        <v>10305.254135520001</v>
      </c>
      <c r="C6" s="1">
        <v>38509</v>
      </c>
      <c r="D6" s="14">
        <v>-0.73</v>
      </c>
      <c r="E6" s="14">
        <f t="shared" si="0"/>
        <v>10304.524135520001</v>
      </c>
    </row>
    <row r="7" spans="2:5" ht="12.75">
      <c r="B7" s="14">
        <v>10305.254135520001</v>
      </c>
      <c r="C7" s="1">
        <v>38525</v>
      </c>
      <c r="D7" s="14">
        <v>-0.79</v>
      </c>
      <c r="E7" s="14">
        <f t="shared" si="0"/>
        <v>10304.46413552</v>
      </c>
    </row>
    <row r="8" spans="2:5" ht="12.75">
      <c r="B8" s="14">
        <v>10305.254135520001</v>
      </c>
      <c r="C8" s="1">
        <v>38527</v>
      </c>
      <c r="D8" s="14">
        <v>-0.77</v>
      </c>
      <c r="E8" s="14">
        <f t="shared" si="0"/>
        <v>10304.48413552</v>
      </c>
    </row>
    <row r="9" spans="2:5" ht="12.75">
      <c r="B9" s="14">
        <v>10305.254135520001</v>
      </c>
      <c r="C9" s="1">
        <v>38530</v>
      </c>
      <c r="D9" s="14">
        <v>-0.82</v>
      </c>
      <c r="E9" s="14">
        <f t="shared" si="0"/>
        <v>10304.434135520001</v>
      </c>
    </row>
    <row r="10" spans="2:5" ht="12.75">
      <c r="B10" s="14">
        <v>10305.254135520001</v>
      </c>
      <c r="C10" s="1">
        <v>38533</v>
      </c>
      <c r="D10" s="14">
        <v>-0.85</v>
      </c>
      <c r="E10" s="14">
        <f t="shared" si="0"/>
        <v>10304.40413552</v>
      </c>
    </row>
    <row r="11" spans="2:5" ht="12.75">
      <c r="B11" s="14">
        <v>10305.254135520001</v>
      </c>
      <c r="C11" s="1">
        <v>38545</v>
      </c>
      <c r="D11" s="14">
        <v>-1.02</v>
      </c>
      <c r="E11" s="14">
        <f t="shared" si="0"/>
        <v>10304.23413552</v>
      </c>
    </row>
    <row r="12" spans="2:6" ht="12.75">
      <c r="B12" s="14">
        <f>'Well Elevations'!C31</f>
        <v>10304.55413552</v>
      </c>
      <c r="C12" s="1">
        <v>38579</v>
      </c>
      <c r="D12" s="14">
        <v>-0.1</v>
      </c>
      <c r="E12" s="14">
        <f t="shared" si="0"/>
        <v>10304.45413552</v>
      </c>
      <c r="F12" t="s">
        <v>101</v>
      </c>
    </row>
    <row r="13" spans="2:6" ht="12.75">
      <c r="B13" s="14">
        <v>10304.55413552</v>
      </c>
      <c r="C13" s="1">
        <v>38582</v>
      </c>
      <c r="D13" s="14">
        <v>-0.2</v>
      </c>
      <c r="E13" s="14">
        <f t="shared" si="0"/>
        <v>10304.35413552</v>
      </c>
      <c r="F13" t="s">
        <v>102</v>
      </c>
    </row>
    <row r="14" spans="2:6" ht="12.75">
      <c r="B14" s="14">
        <v>10304.55413552</v>
      </c>
      <c r="C14" s="1">
        <v>38883</v>
      </c>
      <c r="D14" s="14">
        <v>0</v>
      </c>
      <c r="E14" s="14">
        <f t="shared" si="0"/>
        <v>10304.55413552</v>
      </c>
      <c r="F14" t="s">
        <v>105</v>
      </c>
    </row>
    <row r="17" ht="12.75">
      <c r="A17" t="s">
        <v>115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3" sqref="A13"/>
    </sheetView>
  </sheetViews>
  <sheetFormatPr defaultColWidth="9.140625" defaultRowHeight="12.75"/>
  <cols>
    <col min="1" max="1" width="11.421875" style="0" bestFit="1" customWidth="1"/>
    <col min="2" max="2" width="17.57421875" style="0" customWidth="1"/>
    <col min="3" max="3" width="9.421875" style="0" customWidth="1"/>
    <col min="4" max="4" width="24.00390625" style="0" customWidth="1"/>
    <col min="5" max="5" width="25.28125" style="0" customWidth="1"/>
    <col min="6" max="6" width="32.0039062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55</v>
      </c>
      <c r="B4">
        <f>'Well Elevations'!E32</f>
        <v>10307.226445303999</v>
      </c>
      <c r="C4" s="1">
        <v>38246</v>
      </c>
      <c r="D4">
        <v>-4.78</v>
      </c>
      <c r="E4">
        <f>B4+D4</f>
        <v>10302.446445303998</v>
      </c>
      <c r="F4" t="s">
        <v>45</v>
      </c>
    </row>
    <row r="5" spans="2:5" ht="12.75">
      <c r="B5">
        <v>10307.226445303999</v>
      </c>
      <c r="C5" s="1">
        <v>38247</v>
      </c>
      <c r="D5">
        <v>-3.48</v>
      </c>
      <c r="E5">
        <f aca="true" t="shared" si="0" ref="E5:E10">B5+D5</f>
        <v>10303.746445304</v>
      </c>
    </row>
    <row r="6" spans="2:5" ht="12.75">
      <c r="B6">
        <v>10307.226445303999</v>
      </c>
      <c r="C6" s="1">
        <v>38508</v>
      </c>
      <c r="D6">
        <v>-2.47</v>
      </c>
      <c r="E6">
        <f t="shared" si="0"/>
        <v>10304.756445304</v>
      </c>
    </row>
    <row r="7" spans="2:5" ht="12.75">
      <c r="B7">
        <v>10307.226445303999</v>
      </c>
      <c r="C7" s="1">
        <v>38525</v>
      </c>
      <c r="D7">
        <v>-2.41</v>
      </c>
      <c r="E7">
        <f t="shared" si="0"/>
        <v>10304.816445303999</v>
      </c>
    </row>
    <row r="8" spans="2:5" ht="12.75">
      <c r="B8">
        <v>10307.226445303999</v>
      </c>
      <c r="C8" s="1">
        <v>38527</v>
      </c>
      <c r="D8">
        <v>-2.42</v>
      </c>
      <c r="E8">
        <f t="shared" si="0"/>
        <v>10304.806445303999</v>
      </c>
    </row>
    <row r="9" spans="2:5" ht="12.75">
      <c r="B9">
        <v>10307.226445303999</v>
      </c>
      <c r="C9" s="1">
        <v>38533</v>
      </c>
      <c r="D9">
        <v>-2.48</v>
      </c>
      <c r="E9">
        <f t="shared" si="0"/>
        <v>10304.746445304</v>
      </c>
    </row>
    <row r="10" spans="2:5" ht="12.75">
      <c r="B10">
        <v>10307.226445303999</v>
      </c>
      <c r="C10" s="1">
        <v>38545</v>
      </c>
      <c r="D10">
        <v>-2.6</v>
      </c>
      <c r="E10">
        <f t="shared" si="0"/>
        <v>10304.626445303998</v>
      </c>
    </row>
    <row r="11" ht="12.75">
      <c r="D11" t="s">
        <v>74</v>
      </c>
    </row>
    <row r="13" ht="12.75">
      <c r="A13" t="s">
        <v>103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E13" sqref="E13"/>
    </sheetView>
  </sheetViews>
  <sheetFormatPr defaultColWidth="9.140625" defaultRowHeight="12.75"/>
  <cols>
    <col min="1" max="1" width="11.421875" style="0" bestFit="1" customWidth="1"/>
    <col min="2" max="2" width="18.57421875" style="0" customWidth="1"/>
    <col min="4" max="4" width="22.7109375" style="0" customWidth="1"/>
    <col min="5" max="5" width="24.85156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56</v>
      </c>
      <c r="B4" s="14">
        <f>'Well Elevations'!E33</f>
        <v>10309.765159296</v>
      </c>
      <c r="C4" s="1">
        <v>38246</v>
      </c>
      <c r="D4" s="14">
        <v>-1.92</v>
      </c>
      <c r="E4" s="14">
        <f>B4+D4</f>
        <v>10307.845159296</v>
      </c>
      <c r="F4" t="s">
        <v>45</v>
      </c>
    </row>
    <row r="5" spans="2:5" ht="12.75">
      <c r="B5" s="14">
        <v>10309.765159296</v>
      </c>
      <c r="C5" s="1">
        <v>38247</v>
      </c>
      <c r="D5" s="14">
        <v>-2.33</v>
      </c>
      <c r="E5" s="14">
        <f aca="true" t="shared" si="0" ref="E5:E14">B5+D5</f>
        <v>10307.435159296</v>
      </c>
    </row>
    <row r="6" spans="2:5" ht="12.75">
      <c r="B6" s="14">
        <v>10309.765159296</v>
      </c>
      <c r="C6" s="1">
        <v>38508</v>
      </c>
      <c r="D6" s="14">
        <v>-1.47</v>
      </c>
      <c r="E6" s="14">
        <f t="shared" si="0"/>
        <v>10308.295159296</v>
      </c>
    </row>
    <row r="7" spans="2:5" ht="12.75">
      <c r="B7" s="14">
        <v>10309.765159296</v>
      </c>
      <c r="C7" s="1">
        <v>38525</v>
      </c>
      <c r="D7" s="14">
        <v>-1.53</v>
      </c>
      <c r="E7" s="14">
        <f t="shared" si="0"/>
        <v>10308.235159295999</v>
      </c>
    </row>
    <row r="8" spans="2:5" ht="12.75">
      <c r="B8" s="14">
        <v>10309.765159296</v>
      </c>
      <c r="C8" s="1">
        <v>38527</v>
      </c>
      <c r="D8" s="14">
        <v>-1.52</v>
      </c>
      <c r="E8" s="14">
        <f t="shared" si="0"/>
        <v>10308.245159295999</v>
      </c>
    </row>
    <row r="9" spans="2:5" ht="12.75">
      <c r="B9" s="14">
        <v>10309.765159296</v>
      </c>
      <c r="C9" s="1">
        <v>38533</v>
      </c>
      <c r="D9" s="14">
        <v>-1.64</v>
      </c>
      <c r="E9" s="14">
        <f t="shared" si="0"/>
        <v>10308.125159296</v>
      </c>
    </row>
    <row r="10" spans="2:5" ht="12.75">
      <c r="B10" s="14">
        <v>10309.765159296</v>
      </c>
      <c r="C10" s="1">
        <v>38545</v>
      </c>
      <c r="D10" s="14">
        <v>-1.82</v>
      </c>
      <c r="E10" s="14">
        <f t="shared" si="0"/>
        <v>10307.945159296</v>
      </c>
    </row>
    <row r="11" spans="2:5" ht="12.75">
      <c r="B11" s="14">
        <v>10309.765159296</v>
      </c>
      <c r="C11" s="1">
        <v>38579</v>
      </c>
      <c r="D11" s="14">
        <v>-1.86</v>
      </c>
      <c r="E11" s="14">
        <f t="shared" si="0"/>
        <v>10307.905159295999</v>
      </c>
    </row>
    <row r="12" spans="2:5" ht="12.75">
      <c r="B12" s="14">
        <v>10309.765159296</v>
      </c>
      <c r="C12" s="1">
        <v>38582</v>
      </c>
      <c r="D12" s="14">
        <v>-1.88</v>
      </c>
      <c r="E12" s="14">
        <f t="shared" si="0"/>
        <v>10307.885159296</v>
      </c>
    </row>
    <row r="13" spans="2:5" ht="12.75">
      <c r="B13" s="14">
        <v>10309.765159296</v>
      </c>
      <c r="C13" s="1">
        <v>38883</v>
      </c>
      <c r="D13" s="14">
        <v>-1.55</v>
      </c>
      <c r="E13" s="14">
        <f t="shared" si="0"/>
        <v>10308.215159296</v>
      </c>
    </row>
    <row r="14" spans="2:5" ht="12.75">
      <c r="B14" s="14">
        <v>10309.765159296</v>
      </c>
      <c r="C14" s="1">
        <v>38886</v>
      </c>
      <c r="D14" s="14">
        <v>-1.58</v>
      </c>
      <c r="E14" s="14">
        <f t="shared" si="0"/>
        <v>10308.185159296</v>
      </c>
    </row>
    <row r="16" ht="12.75">
      <c r="A16" t="s">
        <v>116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E20" sqref="E20"/>
    </sheetView>
  </sheetViews>
  <sheetFormatPr defaultColWidth="9.140625" defaultRowHeight="12.75"/>
  <cols>
    <col min="1" max="1" width="11.421875" style="0" bestFit="1" customWidth="1"/>
    <col min="2" max="2" width="17.57421875" style="0" customWidth="1"/>
    <col min="4" max="4" width="22.8515625" style="0" customWidth="1"/>
    <col min="5" max="5" width="24.28125" style="0" customWidth="1"/>
    <col min="6" max="6" width="32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5" ht="12.75">
      <c r="A4" t="s">
        <v>58</v>
      </c>
      <c r="B4" s="14">
        <f>'Well Elevations'!E34</f>
        <v>10290.811024827999</v>
      </c>
      <c r="C4" s="1">
        <v>38247</v>
      </c>
      <c r="D4" s="14">
        <v>-4.54</v>
      </c>
      <c r="E4" s="14">
        <f>B4+D4</f>
        <v>10286.271024827998</v>
      </c>
    </row>
    <row r="5" spans="2:5" ht="12.75">
      <c r="B5" s="14">
        <v>10290.811024827999</v>
      </c>
      <c r="C5" s="1">
        <v>38508</v>
      </c>
      <c r="D5" s="14">
        <v>-2.91</v>
      </c>
      <c r="E5" s="14">
        <f aca="true" t="shared" si="0" ref="E5:E12">B5+D5</f>
        <v>10287.901024828</v>
      </c>
    </row>
    <row r="6" spans="2:5" ht="12.75">
      <c r="B6" s="14">
        <v>10290.811024827999</v>
      </c>
      <c r="C6" s="1">
        <v>38525</v>
      </c>
      <c r="D6" s="14">
        <v>-3.68</v>
      </c>
      <c r="E6" s="14">
        <f t="shared" si="0"/>
        <v>10287.131024827999</v>
      </c>
    </row>
    <row r="7" spans="2:5" ht="12.75">
      <c r="B7" s="14">
        <v>10290.811024827999</v>
      </c>
      <c r="C7" s="1">
        <v>38533</v>
      </c>
      <c r="D7" s="14">
        <v>-3.78</v>
      </c>
      <c r="E7" s="14">
        <f t="shared" si="0"/>
        <v>10287.031024827998</v>
      </c>
    </row>
    <row r="8" spans="2:5" ht="12.75">
      <c r="B8" s="14">
        <v>10290.811024827999</v>
      </c>
      <c r="C8" s="1">
        <v>38545</v>
      </c>
      <c r="D8" s="14">
        <v>-4.05</v>
      </c>
      <c r="E8" s="14">
        <f t="shared" si="0"/>
        <v>10286.761024828</v>
      </c>
    </row>
    <row r="9" spans="2:5" ht="12.75">
      <c r="B9" s="14">
        <v>10290.811024827999</v>
      </c>
      <c r="C9" s="1">
        <v>38579</v>
      </c>
      <c r="D9" s="14">
        <v>-3.92</v>
      </c>
      <c r="E9" s="14">
        <f t="shared" si="0"/>
        <v>10286.891024827999</v>
      </c>
    </row>
    <row r="10" spans="2:5" ht="12.75">
      <c r="B10" s="14">
        <v>10290.811024827999</v>
      </c>
      <c r="C10" s="1">
        <v>38582</v>
      </c>
      <c r="D10" s="14">
        <v>-4.09</v>
      </c>
      <c r="E10" s="14">
        <f t="shared" si="0"/>
        <v>10286.721024827999</v>
      </c>
    </row>
    <row r="11" spans="2:5" ht="12.75">
      <c r="B11" s="14">
        <v>10290.811024827999</v>
      </c>
      <c r="C11" s="1">
        <v>38883</v>
      </c>
      <c r="D11" s="14">
        <v>-2.62</v>
      </c>
      <c r="E11" s="14">
        <f t="shared" si="0"/>
        <v>10288.191024827998</v>
      </c>
    </row>
    <row r="12" spans="2:5" ht="12.75">
      <c r="B12" s="14">
        <v>10290.811024827999</v>
      </c>
      <c r="C12" s="1">
        <v>38886</v>
      </c>
      <c r="D12" s="14">
        <v>-3.76</v>
      </c>
      <c r="E12" s="14">
        <f t="shared" si="0"/>
        <v>10287.051024827999</v>
      </c>
    </row>
    <row r="14" ht="12.75">
      <c r="A14" t="s">
        <v>104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F7" sqref="F7:F8"/>
    </sheetView>
  </sheetViews>
  <sheetFormatPr defaultColWidth="9.140625" defaultRowHeight="12.75"/>
  <cols>
    <col min="1" max="1" width="11.421875" style="0" bestFit="1" customWidth="1"/>
    <col min="2" max="2" width="17.421875" style="0" customWidth="1"/>
    <col min="4" max="4" width="23.140625" style="0" customWidth="1"/>
    <col min="5" max="5" width="25.28125" style="0" customWidth="1"/>
    <col min="6" max="6" width="30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65</v>
      </c>
      <c r="B4" s="14">
        <f>'Well Elevations'!E5</f>
        <v>11837.097491648</v>
      </c>
      <c r="C4" s="1">
        <v>38545</v>
      </c>
      <c r="D4" s="12" t="s">
        <v>26</v>
      </c>
      <c r="F4" t="s">
        <v>67</v>
      </c>
    </row>
    <row r="5" spans="2:6" ht="12.75">
      <c r="B5" s="14">
        <v>11837.097491648</v>
      </c>
      <c r="C5" s="1">
        <v>38579</v>
      </c>
      <c r="D5" s="14">
        <v>-69.4</v>
      </c>
      <c r="E5" s="14">
        <f>B5+D5</f>
        <v>11767.697491648001</v>
      </c>
      <c r="F5" t="s">
        <v>75</v>
      </c>
    </row>
    <row r="6" spans="2:6" ht="12.75">
      <c r="B6" s="14">
        <v>11837.097491648</v>
      </c>
      <c r="C6" s="1">
        <v>38582</v>
      </c>
      <c r="D6" s="14">
        <v>-69.38</v>
      </c>
      <c r="E6" s="14">
        <f>B6+D6</f>
        <v>11767.717491648002</v>
      </c>
      <c r="F6" t="s">
        <v>75</v>
      </c>
    </row>
    <row r="7" spans="2:6" ht="12.75">
      <c r="B7" s="14">
        <v>11837.097491648</v>
      </c>
      <c r="C7" s="1">
        <v>38883</v>
      </c>
      <c r="D7">
        <v>-69.22</v>
      </c>
      <c r="E7" s="14">
        <f>B7+D7</f>
        <v>11767.877491648002</v>
      </c>
      <c r="F7" t="s">
        <v>75</v>
      </c>
    </row>
    <row r="8" spans="2:6" ht="12.75">
      <c r="B8" s="14">
        <v>11837.097491648</v>
      </c>
      <c r="C8" s="1">
        <v>38886</v>
      </c>
      <c r="D8">
        <v>-69.22</v>
      </c>
      <c r="E8" s="14">
        <f>B8+D8</f>
        <v>11767.877491648002</v>
      </c>
      <c r="F8" t="s">
        <v>75</v>
      </c>
    </row>
    <row r="9" ht="12.75">
      <c r="C9" s="1"/>
    </row>
    <row r="10" ht="12.75">
      <c r="C10" s="1"/>
    </row>
    <row r="11" ht="12.75">
      <c r="C11" s="1"/>
    </row>
    <row r="12" ht="12.75">
      <c r="C12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D11" sqref="D11"/>
    </sheetView>
  </sheetViews>
  <sheetFormatPr defaultColWidth="9.140625" defaultRowHeight="12.75"/>
  <cols>
    <col min="1" max="1" width="11.421875" style="0" bestFit="1" customWidth="1"/>
    <col min="2" max="2" width="17.421875" style="0" customWidth="1"/>
    <col min="3" max="3" width="10.421875" style="0" customWidth="1"/>
    <col min="4" max="4" width="23.140625" style="0" customWidth="1"/>
    <col min="5" max="5" width="23.8515625" style="0" customWidth="1"/>
    <col min="6" max="6" width="30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66</v>
      </c>
      <c r="B4" s="14">
        <f>'Well Elevations'!E6</f>
        <v>11837.097491648</v>
      </c>
      <c r="C4" s="1">
        <v>38545</v>
      </c>
      <c r="D4" s="14">
        <v>-99.8</v>
      </c>
      <c r="E4" s="14">
        <f aca="true" t="shared" si="0" ref="E4:E10">B4+D4</f>
        <v>11737.297491648002</v>
      </c>
      <c r="F4" t="s">
        <v>67</v>
      </c>
    </row>
    <row r="5" spans="2:5" ht="12.75">
      <c r="B5" s="14">
        <v>11837.097491648</v>
      </c>
      <c r="C5" s="1">
        <v>38579</v>
      </c>
      <c r="D5" s="14">
        <v>-99.11</v>
      </c>
      <c r="E5" s="14">
        <f t="shared" si="0"/>
        <v>11737.987491648</v>
      </c>
    </row>
    <row r="6" spans="2:5" ht="12.75">
      <c r="B6" s="14">
        <v>11837.097491648</v>
      </c>
      <c r="C6" s="1">
        <v>38581</v>
      </c>
      <c r="D6" s="14">
        <v>-98.8</v>
      </c>
      <c r="E6" s="14">
        <f t="shared" si="0"/>
        <v>11738.297491648002</v>
      </c>
    </row>
    <row r="7" spans="2:5" ht="12.75">
      <c r="B7" s="14">
        <v>11837.097491648</v>
      </c>
      <c r="C7" s="1">
        <v>38582</v>
      </c>
      <c r="D7" s="14">
        <v>-99.21</v>
      </c>
      <c r="E7" s="14">
        <f t="shared" si="0"/>
        <v>11737.887491648002</v>
      </c>
    </row>
    <row r="8" spans="2:5" ht="12.75">
      <c r="B8" s="14">
        <v>11837.097491648</v>
      </c>
      <c r="C8" s="1">
        <v>38883</v>
      </c>
      <c r="D8" s="14">
        <v>-92.05</v>
      </c>
      <c r="E8" s="14">
        <f t="shared" si="0"/>
        <v>11745.047491648002</v>
      </c>
    </row>
    <row r="9" spans="2:5" ht="12.75">
      <c r="B9" s="14">
        <v>11837.097491648</v>
      </c>
      <c r="C9" s="1">
        <v>38884</v>
      </c>
      <c r="D9" s="14">
        <v>-91.9</v>
      </c>
      <c r="E9" s="14">
        <f t="shared" si="0"/>
        <v>11745.197491648001</v>
      </c>
    </row>
    <row r="10" spans="2:5" ht="12.75">
      <c r="B10" s="14">
        <v>11837.097491648</v>
      </c>
      <c r="C10" s="1">
        <v>38886</v>
      </c>
      <c r="D10" s="14">
        <v>-93.08</v>
      </c>
      <c r="E10" s="14">
        <f t="shared" si="0"/>
        <v>11744.017491648001</v>
      </c>
    </row>
    <row r="11" ht="12.75">
      <c r="C11" s="1"/>
    </row>
    <row r="12" ht="12.75">
      <c r="C12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E17" sqref="E17"/>
    </sheetView>
  </sheetViews>
  <sheetFormatPr defaultColWidth="9.140625" defaultRowHeight="12.75"/>
  <cols>
    <col min="1" max="1" width="11.421875" style="0" bestFit="1" customWidth="1"/>
    <col min="2" max="2" width="17.7109375" style="0" customWidth="1"/>
    <col min="4" max="4" width="22.7109375" style="0" customWidth="1"/>
    <col min="5" max="5" width="24.57421875" style="0" customWidth="1"/>
    <col min="6" max="6" width="39.281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68</v>
      </c>
      <c r="B4" s="14">
        <f>'Well Elevations'!E7</f>
        <v>11837.097491648</v>
      </c>
      <c r="C4" s="1">
        <v>38545</v>
      </c>
      <c r="D4">
        <v>-202.15</v>
      </c>
      <c r="E4" s="14">
        <f aca="true" t="shared" si="0" ref="E4:E9">B4+D4</f>
        <v>11634.947491648001</v>
      </c>
      <c r="F4" t="s">
        <v>67</v>
      </c>
    </row>
    <row r="5" spans="2:5" ht="12.75">
      <c r="B5" s="14">
        <v>11837.097491648</v>
      </c>
      <c r="C5" s="1">
        <v>38579</v>
      </c>
      <c r="D5">
        <v>-210.04</v>
      </c>
      <c r="E5" s="14">
        <f t="shared" si="0"/>
        <v>11627.057491648</v>
      </c>
    </row>
    <row r="6" spans="2:6" ht="12.75">
      <c r="B6" s="14">
        <v>11837.097491648</v>
      </c>
      <c r="C6" s="1">
        <v>38580</v>
      </c>
      <c r="D6">
        <v>-210.09</v>
      </c>
      <c r="E6" s="14">
        <f t="shared" si="0"/>
        <v>11627.007491648</v>
      </c>
      <c r="F6" t="s">
        <v>76</v>
      </c>
    </row>
    <row r="7" spans="2:5" ht="12.75">
      <c r="B7" s="14">
        <v>11837.097491648</v>
      </c>
      <c r="C7" s="1">
        <v>38883</v>
      </c>
      <c r="D7">
        <v>-213.77</v>
      </c>
      <c r="E7" s="14">
        <f t="shared" si="0"/>
        <v>11623.327491648</v>
      </c>
    </row>
    <row r="8" spans="2:6" ht="12.75">
      <c r="B8" s="14">
        <v>11837.097491648</v>
      </c>
      <c r="C8" s="1">
        <v>38884</v>
      </c>
      <c r="D8" s="14">
        <v>-213.9</v>
      </c>
      <c r="E8" s="14">
        <f t="shared" si="0"/>
        <v>11623.197491648001</v>
      </c>
      <c r="F8" t="s">
        <v>122</v>
      </c>
    </row>
    <row r="9" spans="2:5" ht="12.75">
      <c r="B9" s="14">
        <v>11837.097491648</v>
      </c>
      <c r="C9" s="1">
        <v>38886</v>
      </c>
      <c r="D9">
        <v>-212.95</v>
      </c>
      <c r="E9" s="14">
        <f t="shared" si="0"/>
        <v>11624.147491648</v>
      </c>
    </row>
    <row r="10" ht="12.75">
      <c r="C10" s="1"/>
    </row>
    <row r="11" ht="12.75">
      <c r="C11" s="1"/>
    </row>
    <row r="12" ht="12.75">
      <c r="C1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D17" sqref="D17"/>
    </sheetView>
  </sheetViews>
  <sheetFormatPr defaultColWidth="9.140625" defaultRowHeight="12.75"/>
  <cols>
    <col min="1" max="1" width="11.421875" style="0" bestFit="1" customWidth="1"/>
    <col min="2" max="2" width="18.57421875" style="0" customWidth="1"/>
    <col min="4" max="4" width="23.00390625" style="0" customWidth="1"/>
    <col min="5" max="5" width="25.00390625" style="0" customWidth="1"/>
    <col min="6" max="6" width="30.00390625" style="0" customWidth="1"/>
  </cols>
  <sheetData>
    <row r="2" spans="1:6" ht="12.75">
      <c r="A2" s="5"/>
      <c r="B2" s="5"/>
      <c r="C2" s="5"/>
      <c r="D2" s="5" t="s">
        <v>19</v>
      </c>
      <c r="E2" s="5"/>
      <c r="F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5" ht="12.75">
      <c r="A4" t="s">
        <v>23</v>
      </c>
      <c r="B4" s="14">
        <f>'Well Elevations'!E8</f>
        <v>11323.414207468</v>
      </c>
      <c r="C4" s="1">
        <v>38234</v>
      </c>
      <c r="D4" s="14">
        <v>-7.88</v>
      </c>
      <c r="E4" s="14">
        <f>B4+D4</f>
        <v>11315.534207468001</v>
      </c>
    </row>
    <row r="5" spans="2:5" ht="12.75">
      <c r="B5" s="14">
        <v>11323.414207468</v>
      </c>
      <c r="C5" s="1">
        <v>38235</v>
      </c>
      <c r="D5" s="14">
        <v>-8.3</v>
      </c>
      <c r="E5" s="14">
        <f aca="true" t="shared" si="0" ref="E5:E16">B5+D5</f>
        <v>11315.114207468001</v>
      </c>
    </row>
    <row r="6" spans="2:5" ht="12.75">
      <c r="B6" s="14">
        <v>11323.414207468</v>
      </c>
      <c r="C6" s="1">
        <v>38240</v>
      </c>
      <c r="D6" s="14">
        <v>-8.75</v>
      </c>
      <c r="E6" s="14">
        <f t="shared" si="0"/>
        <v>11314.664207468</v>
      </c>
    </row>
    <row r="7" spans="2:5" ht="12.75">
      <c r="B7" s="14">
        <v>11323.414207468</v>
      </c>
      <c r="C7" s="1">
        <v>38248</v>
      </c>
      <c r="D7" s="14">
        <v>-8.85</v>
      </c>
      <c r="E7" s="14">
        <f t="shared" si="0"/>
        <v>11314.564207468</v>
      </c>
    </row>
    <row r="8" spans="2:5" ht="12.75">
      <c r="B8" s="14">
        <v>11323.414207468</v>
      </c>
      <c r="C8" s="1">
        <v>38268</v>
      </c>
      <c r="D8" s="14">
        <v>-8.4</v>
      </c>
      <c r="E8" s="14">
        <f t="shared" si="0"/>
        <v>11315.014207468</v>
      </c>
    </row>
    <row r="9" spans="2:5" ht="12.75">
      <c r="B9" s="14">
        <v>11323.414207468</v>
      </c>
      <c r="C9" s="1">
        <v>38525</v>
      </c>
      <c r="D9" s="14">
        <v>-7.83</v>
      </c>
      <c r="E9" s="14">
        <f t="shared" si="0"/>
        <v>11315.584207468</v>
      </c>
    </row>
    <row r="10" spans="2:5" ht="12.75">
      <c r="B10" s="14">
        <v>11323.414207468</v>
      </c>
      <c r="C10" s="1">
        <v>38531</v>
      </c>
      <c r="D10" s="14">
        <v>-7.93</v>
      </c>
      <c r="E10" s="14">
        <f t="shared" si="0"/>
        <v>11315.484207468</v>
      </c>
    </row>
    <row r="11" spans="2:5" ht="12.75">
      <c r="B11" s="14">
        <v>11323.414207468</v>
      </c>
      <c r="C11" s="1">
        <v>38533</v>
      </c>
      <c r="D11" s="14">
        <v>-7.9</v>
      </c>
      <c r="E11" s="14">
        <f t="shared" si="0"/>
        <v>11315.514207468</v>
      </c>
    </row>
    <row r="12" spans="2:5" ht="12.75">
      <c r="B12" s="14">
        <v>11323.414207468</v>
      </c>
      <c r="C12" s="1">
        <v>38545</v>
      </c>
      <c r="D12" s="14">
        <v>-8.09</v>
      </c>
      <c r="E12" s="14">
        <f t="shared" si="0"/>
        <v>11315.324207468</v>
      </c>
    </row>
    <row r="13" spans="2:5" ht="12.75">
      <c r="B13" s="14">
        <v>11323.414207468</v>
      </c>
      <c r="C13" s="1">
        <v>38579</v>
      </c>
      <c r="D13" s="14">
        <v>-8.38</v>
      </c>
      <c r="E13" s="14">
        <f t="shared" si="0"/>
        <v>11315.034207468001</v>
      </c>
    </row>
    <row r="14" spans="2:5" ht="12.75">
      <c r="B14" s="14">
        <v>11323.414207468</v>
      </c>
      <c r="C14" s="1">
        <v>38582</v>
      </c>
      <c r="D14" s="14">
        <v>-8.55</v>
      </c>
      <c r="E14" s="14">
        <f t="shared" si="0"/>
        <v>11314.864207468001</v>
      </c>
    </row>
    <row r="15" spans="2:5" ht="12.75">
      <c r="B15" s="14">
        <v>11323.414207468</v>
      </c>
      <c r="C15" s="1">
        <v>38883</v>
      </c>
      <c r="D15" s="14">
        <v>-7.94</v>
      </c>
      <c r="E15" s="14">
        <f t="shared" si="0"/>
        <v>11315.474207468</v>
      </c>
    </row>
    <row r="16" spans="2:5" ht="12.75">
      <c r="B16" s="14">
        <v>11323.414207468</v>
      </c>
      <c r="C16" s="1">
        <v>38886</v>
      </c>
      <c r="D16" s="14">
        <v>-8.07</v>
      </c>
      <c r="E16" s="14">
        <f t="shared" si="0"/>
        <v>11315.344207468</v>
      </c>
    </row>
    <row r="18" ht="12.75">
      <c r="A18" t="s">
        <v>90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9" sqref="A19"/>
    </sheetView>
  </sheetViews>
  <sheetFormatPr defaultColWidth="9.140625" defaultRowHeight="12.75"/>
  <cols>
    <col min="1" max="1" width="11.421875" style="0" bestFit="1" customWidth="1"/>
    <col min="2" max="2" width="18.28125" style="0" customWidth="1"/>
    <col min="4" max="4" width="23.421875" style="0" customWidth="1"/>
    <col min="5" max="5" width="26.421875" style="0" customWidth="1"/>
    <col min="6" max="6" width="26.8515625" style="0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 t="s">
        <v>19</v>
      </c>
      <c r="E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6" ht="12.75">
      <c r="A4" t="s">
        <v>24</v>
      </c>
      <c r="B4" s="14">
        <f>'Well Elevations'!E9</f>
        <v>11323.614207468001</v>
      </c>
      <c r="C4" s="1">
        <v>38234</v>
      </c>
      <c r="D4" s="14">
        <v>-17.78</v>
      </c>
      <c r="E4" s="14">
        <f>B4+D4</f>
        <v>11305.834207468</v>
      </c>
      <c r="F4" t="s">
        <v>91</v>
      </c>
    </row>
    <row r="5" spans="2:6" ht="12.75">
      <c r="B5" s="14">
        <v>11323.614207468001</v>
      </c>
      <c r="C5" s="1">
        <v>38235</v>
      </c>
      <c r="D5" s="14">
        <v>-17.8</v>
      </c>
      <c r="E5" s="14">
        <f aca="true" t="shared" si="0" ref="E5:E16">B5+D5</f>
        <v>11305.814207468002</v>
      </c>
      <c r="F5" t="s">
        <v>91</v>
      </c>
    </row>
    <row r="6" spans="2:5" ht="12.75">
      <c r="B6" s="14">
        <v>11323.614207468001</v>
      </c>
      <c r="C6" s="1">
        <v>38240</v>
      </c>
      <c r="D6" s="14">
        <v>-19.3</v>
      </c>
      <c r="E6" s="14">
        <f t="shared" si="0"/>
        <v>11304.314207468002</v>
      </c>
    </row>
    <row r="7" spans="2:5" ht="12.75">
      <c r="B7" s="14">
        <v>11323.614207468001</v>
      </c>
      <c r="C7" s="1">
        <v>38248</v>
      </c>
      <c r="D7" s="14">
        <v>-19.74</v>
      </c>
      <c r="E7" s="14">
        <f t="shared" si="0"/>
        <v>11303.874207468001</v>
      </c>
    </row>
    <row r="8" spans="2:5" ht="12.75">
      <c r="B8" s="14">
        <v>11323.614207468001</v>
      </c>
      <c r="C8" s="1">
        <v>38268</v>
      </c>
      <c r="D8" s="14">
        <v>-19.78</v>
      </c>
      <c r="E8" s="14">
        <f t="shared" si="0"/>
        <v>11303.834207468</v>
      </c>
    </row>
    <row r="9" spans="2:5" ht="12.75">
      <c r="B9" s="14">
        <v>11323.614207468001</v>
      </c>
      <c r="C9" s="1">
        <v>38525</v>
      </c>
      <c r="D9" s="14">
        <v>-19.65</v>
      </c>
      <c r="E9" s="14">
        <f t="shared" si="0"/>
        <v>11303.964207468001</v>
      </c>
    </row>
    <row r="10" spans="2:5" ht="12.75">
      <c r="B10" s="14">
        <v>11323.614207468001</v>
      </c>
      <c r="C10" s="1">
        <v>38531</v>
      </c>
      <c r="D10" s="14">
        <v>-19.9</v>
      </c>
      <c r="E10" s="14">
        <f t="shared" si="0"/>
        <v>11303.714207468001</v>
      </c>
    </row>
    <row r="11" spans="2:5" ht="12.75">
      <c r="B11" s="14">
        <v>11323.614207468001</v>
      </c>
      <c r="C11" s="1">
        <v>38533</v>
      </c>
      <c r="D11" s="14">
        <v>-19.75</v>
      </c>
      <c r="E11" s="14">
        <f t="shared" si="0"/>
        <v>11303.864207468001</v>
      </c>
    </row>
    <row r="12" spans="2:5" ht="12.75">
      <c r="B12" s="14">
        <v>11323.614207468001</v>
      </c>
      <c r="C12" s="1">
        <v>38545</v>
      </c>
      <c r="D12" s="14">
        <v>-19.59</v>
      </c>
      <c r="E12" s="14">
        <f t="shared" si="0"/>
        <v>11304.024207468</v>
      </c>
    </row>
    <row r="13" spans="2:5" ht="12.75">
      <c r="B13" s="14">
        <v>11323.614207468001</v>
      </c>
      <c r="C13" s="1">
        <v>38579</v>
      </c>
      <c r="D13" s="14">
        <v>-19.39</v>
      </c>
      <c r="E13" s="14">
        <f t="shared" si="0"/>
        <v>11304.224207468002</v>
      </c>
    </row>
    <row r="14" spans="2:5" ht="12.75">
      <c r="B14" s="14">
        <v>11323.614207468001</v>
      </c>
      <c r="C14" s="1">
        <v>38582</v>
      </c>
      <c r="D14" s="14">
        <v>-19.57</v>
      </c>
      <c r="E14" s="14">
        <f t="shared" si="0"/>
        <v>11304.044207468001</v>
      </c>
    </row>
    <row r="15" spans="2:5" ht="12.75">
      <c r="B15" s="14">
        <v>11323.614207468001</v>
      </c>
      <c r="C15" s="1">
        <v>38883</v>
      </c>
      <c r="D15" s="14">
        <v>-19.7</v>
      </c>
      <c r="E15" s="14">
        <f t="shared" si="0"/>
        <v>11303.914207468</v>
      </c>
    </row>
    <row r="16" spans="2:5" ht="12.75">
      <c r="B16" s="14">
        <v>11323.614207468001</v>
      </c>
      <c r="C16" s="1">
        <v>38886</v>
      </c>
      <c r="D16" s="14">
        <v>-20.13</v>
      </c>
      <c r="E16" s="14">
        <f t="shared" si="0"/>
        <v>11303.484207468002</v>
      </c>
    </row>
    <row r="18" ht="12.75">
      <c r="A18" t="s">
        <v>118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D24" sqref="D24"/>
    </sheetView>
  </sheetViews>
  <sheetFormatPr defaultColWidth="9.140625" defaultRowHeight="12.75"/>
  <cols>
    <col min="1" max="1" width="11.421875" style="0" bestFit="1" customWidth="1"/>
    <col min="2" max="2" width="18.00390625" style="0" customWidth="1"/>
    <col min="4" max="4" width="23.140625" style="0" customWidth="1"/>
    <col min="5" max="5" width="24.8515625" style="0" customWidth="1"/>
    <col min="6" max="6" width="21.7109375" style="0" customWidth="1"/>
  </cols>
  <sheetData>
    <row r="2" spans="1:5" ht="12.75">
      <c r="A2" s="5"/>
      <c r="B2" s="5"/>
      <c r="C2" s="5"/>
      <c r="D2" s="5" t="s">
        <v>19</v>
      </c>
      <c r="E2" s="5"/>
    </row>
    <row r="3" spans="1:6" ht="12.75">
      <c r="A3" s="5" t="s">
        <v>15</v>
      </c>
      <c r="B3" s="5" t="s">
        <v>16</v>
      </c>
      <c r="C3" s="5" t="s">
        <v>18</v>
      </c>
      <c r="D3" s="5" t="s">
        <v>20</v>
      </c>
      <c r="E3" s="5" t="s">
        <v>21</v>
      </c>
      <c r="F3" s="5" t="s">
        <v>30</v>
      </c>
    </row>
    <row r="4" spans="1:5" ht="12.75">
      <c r="A4" t="s">
        <v>25</v>
      </c>
      <c r="B4" s="14">
        <f>'Well Elevations'!E10</f>
        <v>11266.081331656</v>
      </c>
      <c r="C4" s="1">
        <v>38234</v>
      </c>
      <c r="D4" s="14">
        <v>-7.65</v>
      </c>
      <c r="E4" s="14">
        <f>B4+D4</f>
        <v>11258.431331656</v>
      </c>
    </row>
    <row r="5" spans="2:5" ht="12.75">
      <c r="B5" s="14">
        <v>11266.081331656</v>
      </c>
      <c r="C5" s="1">
        <v>38235</v>
      </c>
      <c r="D5" s="14">
        <v>-5.07</v>
      </c>
      <c r="E5" s="14">
        <f aca="true" t="shared" si="0" ref="E5:E18">B5+D5</f>
        <v>11261.011331656</v>
      </c>
    </row>
    <row r="6" spans="2:5" ht="12.75">
      <c r="B6" s="14">
        <v>11266.081331656</v>
      </c>
      <c r="C6" s="1">
        <v>38240</v>
      </c>
      <c r="D6" s="14">
        <v>-4.8</v>
      </c>
      <c r="E6" s="14">
        <f t="shared" si="0"/>
        <v>11261.281331656</v>
      </c>
    </row>
    <row r="7" spans="2:5" ht="12.75">
      <c r="B7" s="14">
        <v>11266.081331656</v>
      </c>
      <c r="C7" s="1">
        <v>38248</v>
      </c>
      <c r="D7" s="14">
        <v>-5.57</v>
      </c>
      <c r="E7" s="14">
        <f t="shared" si="0"/>
        <v>11260.511331656</v>
      </c>
    </row>
    <row r="8" spans="2:5" ht="12.75">
      <c r="B8" s="14">
        <v>11266.081331656</v>
      </c>
      <c r="C8" s="1">
        <v>38268</v>
      </c>
      <c r="D8" s="14">
        <v>-3.62</v>
      </c>
      <c r="E8" s="14">
        <f t="shared" si="0"/>
        <v>11262.461331655999</v>
      </c>
    </row>
    <row r="9" spans="2:5" ht="12.75">
      <c r="B9" s="14">
        <v>11266.081331656</v>
      </c>
      <c r="C9" s="1">
        <v>38506</v>
      </c>
      <c r="D9" s="14">
        <v>-3.5</v>
      </c>
      <c r="E9" s="14">
        <f t="shared" si="0"/>
        <v>11262.581331656</v>
      </c>
    </row>
    <row r="10" spans="2:5" ht="12.75">
      <c r="B10" s="14">
        <v>11266.081331656</v>
      </c>
      <c r="C10" s="1">
        <v>38525</v>
      </c>
      <c r="D10" s="14">
        <v>-3.73</v>
      </c>
      <c r="E10" s="14">
        <f t="shared" si="0"/>
        <v>11262.351331656</v>
      </c>
    </row>
    <row r="11" spans="2:5" ht="12.75">
      <c r="B11" s="14">
        <v>11266.081331656</v>
      </c>
      <c r="C11" s="1">
        <v>38527</v>
      </c>
      <c r="D11" s="14">
        <v>-2.37</v>
      </c>
      <c r="E11" s="14">
        <f t="shared" si="0"/>
        <v>11263.711331655999</v>
      </c>
    </row>
    <row r="12" spans="2:5" ht="12.75">
      <c r="B12" s="14">
        <v>11266.081331656</v>
      </c>
      <c r="C12" s="1">
        <v>38529</v>
      </c>
      <c r="D12" s="14">
        <v>-4.01</v>
      </c>
      <c r="E12" s="14">
        <f t="shared" si="0"/>
        <v>11262.071331656</v>
      </c>
    </row>
    <row r="13" spans="2:5" ht="12.75">
      <c r="B13" s="14">
        <v>11266.081331656</v>
      </c>
      <c r="C13" s="1">
        <v>38533</v>
      </c>
      <c r="D13" s="14">
        <v>-4.13</v>
      </c>
      <c r="E13" s="14">
        <f t="shared" si="0"/>
        <v>11261.951331656</v>
      </c>
    </row>
    <row r="14" spans="2:5" ht="12.75">
      <c r="B14" s="14">
        <v>11266.081331656</v>
      </c>
      <c r="C14" s="1">
        <v>38545</v>
      </c>
      <c r="D14" s="14">
        <v>-5.28</v>
      </c>
      <c r="E14" s="14">
        <f t="shared" si="0"/>
        <v>11260.801331656</v>
      </c>
    </row>
    <row r="15" spans="2:5" ht="12.75">
      <c r="B15" s="14">
        <v>11266.081331656</v>
      </c>
      <c r="C15" s="1">
        <v>38579</v>
      </c>
      <c r="D15" s="14">
        <v>-4.07</v>
      </c>
      <c r="E15" s="14">
        <f t="shared" si="0"/>
        <v>11262.011331656</v>
      </c>
    </row>
    <row r="16" spans="2:5" ht="12.75">
      <c r="B16" s="14">
        <v>11266.081331656</v>
      </c>
      <c r="C16" s="1">
        <v>38582</v>
      </c>
      <c r="D16" s="14">
        <v>-4.68</v>
      </c>
      <c r="E16" s="14">
        <f t="shared" si="0"/>
        <v>11261.401331656</v>
      </c>
    </row>
    <row r="17" spans="2:5" ht="12.75">
      <c r="B17" s="14">
        <v>11266.081331656</v>
      </c>
      <c r="C17" s="1">
        <v>38883</v>
      </c>
      <c r="D17" s="14">
        <v>-4.72</v>
      </c>
      <c r="E17" s="14">
        <f t="shared" si="0"/>
        <v>11261.361331656</v>
      </c>
    </row>
    <row r="18" spans="2:5" ht="12.75">
      <c r="B18" s="14">
        <v>11266.081331656</v>
      </c>
      <c r="C18" s="1">
        <v>38886</v>
      </c>
      <c r="D18" s="14">
        <v>-4.9</v>
      </c>
      <c r="E18" s="14">
        <f t="shared" si="0"/>
        <v>11261.181331656</v>
      </c>
    </row>
    <row r="20" ht="12.75">
      <c r="A20" t="s">
        <v>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2005-10-28T21:22:46Z</dcterms:created>
  <dcterms:modified xsi:type="dcterms:W3CDTF">2006-06-28T17:21:27Z</dcterms:modified>
  <cp:category/>
  <cp:version/>
  <cp:contentType/>
  <cp:contentStatus/>
</cp:coreProperties>
</file>