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Scoring'!$G$72</definedName>
    <definedName name="_xlnm.Print_Area" localSheetId="0">'PART Qs &amp; Section Scoring'!$A$1:$G$73</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IBM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0"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<sst xmlns="http://schemas.openxmlformats.org/spreadsheetml/2006/main" count="192" uniqueCount="132">
  <si>
    <t>The authority granted to Tribes by the Indian Self-Determination Act (ISDA) to assume control of their health care delivery system through contracting requires that IHS be able to transfer  the full program costs, including administrative costs and allocated overhead.  Consequently, IHS tracks the program costs for contracted and retained funds in the headquarters and area offices.</t>
  </si>
  <si>
    <t>P.L. 86-121  (42 USC 2004a) the Indian Sanitation Facilities Act created the SFC program in 1959.  This legislation authorizes the SFC program to provide essential water supply, and liquid and solid waste disposal facilities to AI/AN homes and communities.  This authority was reaffirmed by Congress in the 1988 Amendments to P.L. 94-437 (25 USC 1632), the Indian Health Care Improvement Act (IHCIA), as amended.</t>
  </si>
  <si>
    <t>The SFC program is the primary provider of sanitation facilities to the AI/AN population (members of recognized tribes and need are the bases for eligibility and the entire project cost is funded by IHS).  IHS provides service to new homes, service to existing homes, sanitation system expansions, new systems (first time service), combination water/sewer projects and facility upgrades.  SFC provides engineering planning, design and construction/project management services.  EPA and Agriculture's Rural Utility Service (RUS) only provide funding for water and sewer facilities (i.e. not to homes).  EPA has water project grants and sewer project grants to upgrade facilities only for existing homes.  RUS has a loan component.</t>
  </si>
  <si>
    <t>The SFC FY 2001 appropriation of $94 million is provided for service specifically to the AI/AN population, other Federal, state or local programs are funded to serve the general population.  In FY 2001, the SFC program received outside contributions of approximately $44 million from other Federal agencies, States and Tribes.  The majority of these contributions were from RUS and EPA.  Interior's Bureau of Reclamation (BOR) funding is limited to only rural water and can fund systems for the provision of agricultural water, which is not an authorized use of IHS SFC resources.</t>
  </si>
  <si>
    <t>The SFC program collaborates with RUS, BOR, Housing and Urban Development (HUD) and EPA in addition to State and Tribal programs in the funding and development of SFC projects   These agencies also are involved in an Interagency taskforce that awards project funds for Tribal solid waste projects annually.   All involved parties enter into MOAs for each project identifying participation, coordination and responsibility of each partner.</t>
  </si>
  <si>
    <t xml:space="preserve">All SFC projects contain contingency funds.  If changing conditions are found, projects are adjusted through a formal amendment or modification process.  If  a project  will exceed established cost thresholds, it can be cancelled and the funds allocated for a new project.  This is typically due to cost associated with impacts identified in the environmental review process, or if unforeseen site conditions found in the testing/construction phase.  Many Areas use planning agreements to do preconstruction activities such as well drilling, Environmental Reviews and testing programs.  A small portion of the SFC budget is reserved for emergency projects such as fire, flood damage, etc. </t>
  </si>
  <si>
    <t>SFC projects fall into two major categories: regular projects to serve existing homes; and housing funds to serve new and like new homes.  The regular funding is prioritized for allocation based on several rating criteria including health impact, deficiency level, economic feasibility ,tribal priority, outside contributions, first service and operation and maintenance (O&amp;M) capability.  This priority system allows IHS to balance health needs with economic feasibility.  Housing funds are distributed to serve new and like new (renovated) homes; the former have priority over the latter.</t>
  </si>
  <si>
    <t>All proposed projects are analyzed for established cost thresholds.  Alternatives must be reviewed for compliance with SDWA, CWA and local requirements.  SDS includes criteria for facilities maintenance requirements, local capacity for O&amp;M, as well as the long term O&amp;M costs of the facility.  Project Summary documents include Method of Construction section, NEPA Review section and many address Alternatives Considered (as appropriate).</t>
  </si>
  <si>
    <t>The SFC program regularly collects timely and credible performance information through its PDS and SDS systems.  Projects are ranked in the system based on assigned scores for the following criteria: Health; Deficiency Level; Previous Services; Contribution; Capital Cost; O&amp;M Capability; Tribe Priority; Local Conditions (Area Director discretion to reduce score for any documented reason).  At the Area level, projects are funded in priority order from SDS.</t>
  </si>
  <si>
    <t>SFC project designs are based on value engineering, the requirement to meet CWA and/or SDWA and local regulations.  Long term costs and ability to provide O&amp;M are analyzed as well as the life cycle of the proposed facilities.  The program provides technical assistance and extensive training on O&amp;M.  SFC design parameters have been developed to provide the most cost-effective and maintenance-free facilities possible.  Project Summaries and MOAs all state that minimum IHS standards must be utilized for projects.  All SFC projects are under direct supervision of a Licensed Engineer.</t>
  </si>
  <si>
    <t>To a large extent, the SFC program is demonstrating progress in achieving its long-term outcome goal.  The program is also developing a measure to increase the percentage of Deficiency Level 4 or 5 AI/AN homes served.  These homes are the most deficient homes in the IHS inventory with respect to the lack of sanitation facilities.</t>
  </si>
  <si>
    <t>From 1959 through 1998 over 9,100 sanitation projects  provided  water supply and wastewater disposal facilities to over 230,000 Indian homes.  Only 20% of AI/AN homes had sanitation facilities in 1959; currently, 92.5% have a safe water supply in the home.  In addition, rates for infant mortality, goastroenteritis and other environmentally related diseases have been reduced by approximately 80% since 1973.</t>
  </si>
  <si>
    <t xml:space="preserve">Only 20% of AI/AN homes had sanitation facilities in 1959; currently, 92.5% have a safe water supply in the home. </t>
  </si>
  <si>
    <t>Increase the percentage of Deficiency Level 4 or 5 AI/AN homes (as defined by 25 U.S.C. 1632) served by the SFC program</t>
  </si>
  <si>
    <t>Provide sanitation facilities to serve new or like-new AI/AN homes and existing AI/AN homes</t>
  </si>
  <si>
    <t>FY 01: Serve 14,730 new or like-new and existing AIAN homes</t>
  </si>
  <si>
    <t>Percentage of AI/AN homes served by SFC program funding for existing AI/AN homes will be at Deficiency Level 4 or 5</t>
  </si>
  <si>
    <t>The SFC program continually exceeds its annual targets for providing sanitation facilities to serve new or like-new AI/AN homes and existing AI/AN homes.  Actual AI/AN homes served tend to exceed those in project proposals due to relocation to area served, lower actual costs, etc.  The program should be more aggressive in setting its annual targets.  The SFC program is also developing a new goal to capture activity along deficiency levels.</t>
  </si>
  <si>
    <t>The SFC program exceeded its annual target for FY 2001 (14,730) by 3,272 homes, FY 2000 target (14,775) by 3,601 homes, and FY 1999 target (15,230) by 1,341 homes.</t>
  </si>
  <si>
    <t>The cumulative average cost per home has decreased from over $5,700 in FY 1995 to FY 2000 and 2001.  This decrease has occurred amidst a 2% average rate of construction inflation from December 1992 to December 2001 according to the U.S. Department of Labor, Bureau of Labor Statistics, Producer Price Index Revision for Construction Industries.</t>
  </si>
  <si>
    <t>The SFC program has been able to demonstrate improved efficiences and cost effectiveness in achieving its program goals.  The cumulative average construction cost per home has decreased since FY 1995.  In addition, as mentioned above, IHS' contracting methods such as open-market fixed price contracts (competition with contractor assumption of risk) and Force Account (non-profit with cost controls dictated through the Memorandum of Agreement, assist in achieving cost control.  The SFC program has established a feasible cost threshold based on a combined application of HUD and IHS construction indexes for each State since 1988.</t>
  </si>
  <si>
    <t>The SFC program is included in the Rural Water common measures exercise with  RUS, BOR, and EPA.   RUS and EPA provide grants and loans for rural water projects and SFC and BOR provide funding and construction management for rural water projects.  BOR is authorized to fund rural water projects for agricultural and industrial projects whereas IHS serves AI/AN homes only.  Despite the differences in the types of projects the SFC and BOR programs fund and construct, these two programs activities are the most comparable of the programs in the common measures exercise.  An analysis of the measures shows that the SFC program compares favorably; particularly with respect to the BOR program.</t>
  </si>
  <si>
    <t>In FY 2001, the SFC program had 174 water connections per million dollars in the East and 212 water connections per million dollars in the West.  BOR did not have any activity in the East and had 24 water connections per million dollars in the West.  Also, in FY 2001, the SFC program served 766 people per million dollars in the East and 933 people per million dollars in the West.  BOR served 123 people per million in the West and had no activity in the East.  The differences in the SFC and BOR measures is influenced by the relatively large scale projects of the latter.  It is also necessary to note that the SFC program's funding in FY 2001 ($76.18 million) exceeded BOR's ($58.9 million) by $17.2 million.</t>
  </si>
  <si>
    <t xml:space="preserve">There are no material weaknesses in the audited financial statements related to SFC.  Also, Final Reports produced by the SFC document funding reconciliation. </t>
  </si>
  <si>
    <t>The purpose of the Indian Health Service (IHS) Sanitation Facilities Construction (SFC) program is to provide sanitation facilities to American Indian/Alaska Native (AI/AN) homes and communities.</t>
  </si>
  <si>
    <t>The regular and housing projects account for approximately 98% of the appropriated funds with the remainder being spent for special and emergency requests.  Additionally, the program, due to the unique authority provided under  42 USC 2004a is able to leverage and utilize funding from States, Federal agencies and Tribes to construct sanitation facilities.  In 2001, an additional 47% in outside contributions was added to the appropriated funding to further the purpose of the program to complete SFC projects.</t>
  </si>
  <si>
    <t xml:space="preserve">Housing funds (new and like new homes) are allocated based on the request from each area.  Each Area receives 90% of the prior year's level (unless less is requested) because the requests for housing funds are relatively even throughout the Areas and exceed appropriated funds.  The remaining 10% of housing funds is then allocated pro-rata based on the total request.  Regular funds (upgrades) are distributed to Areas based entirely on the SDS data. </t>
  </si>
  <si>
    <t xml:space="preserve">Each SFC program area has developed cost estimates criteria and uses bid abstract information, cost accounting data, and/or industry standard methods for determining cost estimates and schedules. </t>
  </si>
  <si>
    <t>The most recent, credible cost-benefit analysis available was a March 11, 1974 Comptroller General Report to Congress.  Other documents reviewed were not specific to the SFC program but showed the health care savings for every dollar spent on sanitation facilities.</t>
  </si>
  <si>
    <t xml:space="preserve">Alternatives are reviewed for each SFC project.  This is conducted in the feasibility stage.  The environmental review process required by the National Environmental Policy Act (NEPA) includes an analysis of alternatives.  SFC is also able to utilize several alternative methods of procurement/construction including FAR Government Contracting, Government Force Account, 638 contracting, MOA contracting and MOA force account based on individual project/Tribal needs. </t>
  </si>
  <si>
    <t>The Area Directors make the final allocation decision based on the recommendations of the SFC and Office of Environmental Health and Engineering Support (OEHE).  The Area Directors are evaluated based on SFC program performance in their performance plans with the IHS Director.  Accountability for Tribes varies based on the instrument and method chosen to accomplish the work.  If the project is performed as a direct service through a FAR contract, the contractor is accountable to the full extent required by the FAR.  If the Tribe is performing the work through an MOA, performance and accountability provisions are passed on through the MOA, which is typically governed by common law provisions.  If the work is accomplished through an ISDA construction contract, the Tribe assumes complete responsibility for the project and project completion, though payment is based on project schedules and progress.  Each project has a schedule within PDS.</t>
  </si>
  <si>
    <t>The SFC program has incentives and procedures to measure and achieve efficiencies in program execution dependent upon the instrument.  In addition, two efficiency measures have been developed for the Rural Water Common Measures exercise which the SFC program is included: (1) Number of water connections per million dollars; (2) Population served per million dollars.</t>
  </si>
  <si>
    <t>No independent, quality evaluations of this program have been undertaken in recent years.</t>
  </si>
  <si>
    <t>Federal managers and program partners are held accountable for cost, schedule and performance results.</t>
  </si>
  <si>
    <t>All appropriated funds are obligated by MOA in the year received, and contributed funds are generally obligated upon receipt.  Project funds administered by the SFC are spent for the intended purpose</t>
  </si>
  <si>
    <t xml:space="preserve">In addition, SFC project budgets are based on estimated costs including indirect and direct costs, contingencies and include inflation to account for project duration.  </t>
  </si>
  <si>
    <t>In addition, IHS funds remaining at the end of a project are transferred to another SFC project; unexpended contributed funds are returned to the contributor.  Contributed funding requires financial reporting on behalf of the SFC program.  Also, Single Agency Audits of ISDA construction contracts have not included findings that SFC program funds have been spent for anything other than intended purposes.</t>
  </si>
  <si>
    <t>Each SFC field program and area program office maintains general ledgers and conducts daily reconciliation of project expenditures in the system and with the Financial Management Branch staff.</t>
  </si>
  <si>
    <t>The SFC program's objective is to provide relatively low maintenance and easy to operate facilities.</t>
  </si>
  <si>
    <t xml:space="preserve">SFC has established allowable cost thresholds.  PDS and SDS allows for monitoring program wide construction costs and schedules.  The most difficult cost and schedule item to estimate is the impact of the National Environmental Policy Act and the National Historic Preservation Act review process which can stall a project indefinitely.  </t>
  </si>
  <si>
    <t>The SFC program has not been subjected to a recent credible, cost-benefit analysis that shows a net benefit.</t>
  </si>
  <si>
    <t>N/A</t>
  </si>
  <si>
    <t>The Federal government does not acquire an asset with the SFC program.  The facilities are owned by the Tribe which is responsible for operation and maintenance.</t>
  </si>
  <si>
    <t>94% by 2010</t>
  </si>
  <si>
    <t>Large Extent</t>
  </si>
  <si>
    <t>As mentioned above, annual goals were surpassed and the projects were completed within budget and within the time frames established in existing guidelines.</t>
  </si>
  <si>
    <t>All SFC projects are completed within a four-year time frame and are typically completed within budget.  There has never been an antideficiency issue in the SFC program.</t>
  </si>
  <si>
    <t>The SFC program is able to show the impact of funding policy and legislative changes on performance.</t>
  </si>
  <si>
    <t>To increase the number of AI/AN homes with sanitation facilities</t>
  </si>
  <si>
    <t xml:space="preserve">FY 99: 16,571;  FY 00: 18,376; FY 01: 18,002 </t>
  </si>
  <si>
    <t>Data on all Tribes and Tribal communities is contained within the SFC PDS and SDS data systems that are mandated by 25 USC 1632 and are the basis for collecting the needs based information for budget justification and funding allocation.  Published SFC Project Final Reports contain copies of Memorandum of Agreements (MOA) and Transfer Agreements signed by all involved partners.</t>
  </si>
  <si>
    <t>In  2001, the SFC program received $44 million in funds from Federal agencies to administer joint projects.  A similar amount was administered directly by Tribes with technical assistance and design services provided by SFC.</t>
  </si>
  <si>
    <t>No</t>
  </si>
  <si>
    <t>No independent, objective quality evaluations of the SFC are conducted.  There is an annual management control review completed by the Area Directors on the SFC program and project partners (EPA, BOR, RUS, HUD, etc.) enter into MOA and Transfer Agreements to confirm scope and completion status of projects.</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</si>
  <si>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</si>
  <si>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</si>
  <si>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</si>
  <si>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</si>
  <si>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</si>
  <si>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</si>
  <si>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</si>
  <si>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</si>
  <si>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</si>
  <si>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</si>
  <si>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</si>
  <si>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</si>
  <si>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6 (Cap 1.)</t>
  </si>
  <si>
    <t>Yes</t>
  </si>
  <si>
    <t>The provision of sanitation facilities is an extension of IHS' primary health care delivery efforts.  The availability of essential sanitation facilities can be a major factor in preventing waterborne communicable disease episodes.  Safe drinking water supplies and adequate waste disposal facilities are essential preconditions for most health promotion and disease prevention efforts.</t>
  </si>
  <si>
    <t>Over 18,000 AI/AN homes do not have water and sewer facilities meeting the Safe Drinking Water Act and Cleanwater Act.  An additional 13,000 AI/AN homes do not have either water or sewer facilities.  This constitutes approximately 11% of the AI/AN homes inventoried in the Sanitation Deficiency System (SDS).  Over 21,000 AI/AN homes do not have a source of potable water.   There are also an additional 119,000 homes which lack either adequate water supply, sewage disposal and/or solid waste facilities.</t>
  </si>
  <si>
    <t xml:space="preserve">Since, 1960, SFC program funding has served 249,000 AI/AN homes with the completion of projects through FY 2001.  However, as mentioned above, the problem persists.  For example, approximately 1% of all U.S. homes lack safe water, while 7.5% of AI/AN homes lack safe water.   Given the economic conditions on reservations, it is unlikely that grants, loans, or tax incentives would be successful alternatives to the current program.  </t>
  </si>
  <si>
    <t>The SFC program is considered to be optimally designed by other programs.  The EPA Clean Water (CWA) and Safe Drinking Water (SDWA) programs use the SFC priority system and also prefer that IHS administer projects because of the inherent efficiencies in the program.  See EPA CWA regulations and SDWA Guidelines.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</si>
  <si>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</si>
  <si>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</si>
  <si>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</si>
  <si>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</si>
  <si>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</si>
  <si>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</si>
  <si>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</si>
  <si>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</si>
  <si>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</si>
  <si>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</si>
  <si>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</si>
  <si>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</si>
  <si>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</si>
  <si>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</si>
  <si>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</si>
  <si>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</si>
  <si>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</si>
  <si>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</si>
  <si>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</si>
  <si>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</si>
  <si>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</si>
  <si>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</si>
  <si>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</si>
  <si>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</si>
  <si>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</si>
  <si>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</si>
  <si>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</si>
  <si>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</si>
  <si>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</si>
  <si>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</si>
  <si>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</si>
  <si>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</si>
  <si>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</si>
  <si>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</si>
  <si>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</si>
  <si>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</si>
  <si>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</si>
  <si>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</si>
  <si>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</si>
  <si>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</si>
  <si>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</si>
  <si>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</si>
  <si>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</si>
  <si>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</si>
  <si>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</si>
  <si>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</si>
  <si>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</si>
  <si>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The primary SFC program partners are the Tribes, including those that have assumed the program through ISDA agreements.  The Tribes and SFC staff report on performance semiannually though the SFC Project Data System (PDS) which tracks progress and status of funded projects from project document execution through final report.  Additionally all SFC program staff and Tribal program staff collect and report on needs through the Sanitation Deficiency System (SDS) which involves Tribal consultation.  In addition, Tribes, IHS, EPA,  utilities, housing authorities and other partners enter into MOA's and transfer Agreements for each project. </t>
  </si>
  <si>
    <t>The SFC performance goal is able to show the number of homes that can be served  at a specific funding level.</t>
  </si>
  <si>
    <t>There is no evidence that the program has taken meaningful steps to address its strategic planning deficiencies.  No independent, quality evaluations of the SFC program have been undertaken in recent years and none are scheduled.</t>
  </si>
  <si>
    <t>The IHCIA contains a statutory long term goal "..that all Indian Communities and Indian homes, new and existing, be provided with safe and adequate water supply systems and sanitary sewage waste disposal systems as soon as possible."  The IHS Strategic Plan states a specific long-term SFC goal to increase the percentage of AI/AN homes with potable water.</t>
  </si>
  <si>
    <t>IHS has a limited number of annual goals that demonstrate progress toward achieving the long-term goals.</t>
  </si>
  <si>
    <t>New measure</t>
  </si>
  <si>
    <t xml:space="preserve">As mentioned above, the most recent, independent analysis of the SFC program is the March 11, 1974 Comptroller General Report to Congress.  </t>
  </si>
  <si>
    <t xml:space="preserve">Published SFC Project Final Reports show the project's proposed budget, actual cost and include an explanation for any differences.  Final Reports contain copies of Project Summaries showing contingency funding as a separate project budget line item.  Project files contain construction logs, weekly or daily construction reports, construction schedules and commitment registers. </t>
  </si>
  <si>
    <t>The SFC is able to utilize several different methods to achieve efficiencies in procurement/construction: competitive FAR contracts;  Government or MOA Force Account (which is on a non-profit reimbursable basis).  Under an MOA, a Tribe may use a procurement process utilizing competitive bids.  Under ISDA contracts, Tribes have the same methods available to administer the program.  Historical construction costs, means estimated cost (industry standard), Engineers Estimates, and Bid Abstracts are used for cost comparisons.</t>
  </si>
  <si>
    <t>In addition to the statutory goal of 100% of A/AN communities and homes with safe and adequate water supply and sanitary sewage disposal, IHS has the following long-term goals: (1) Increase the number of AI/AN homes with sanitation facilities from 92.5% to 94% by 2010; and (2) Increase the percentage of Deficiency Level 4 or 5 AI/AN homes (as defined by 25 U.S.C. 1632) served by the SFC program (percentage target and year to be developed by October 2003).</t>
  </si>
  <si>
    <t>(1) Provide sanitation facilities to serve new or like-new AI/AN homes and existing AI/AN homes; and (2) Percentage of AI/AN homes served by SFC program funding for the backlog of existing AI/AN homes will be at Deficiency Level 4 or 5 (as defined by 25 USC 1632) (percentage target to be developed by October 2003).</t>
  </si>
  <si>
    <t>To be developed by October 2003</t>
  </si>
  <si>
    <t>Name of Program:  IHS Sanitation Facilities Construction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</si>
</sst>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12" fillId="0" borderId="0" xfId="0" applyFont="1" applyAlignment="1">
      <alignment vertical="top"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3" fillId="2" borderId="0" xfId="0" applyFont="1" applyFill="1" applyAlignment="1">
      <alignment horizontal="center" wrapText="1"/>
    </xf>
    <xf numFmtId="0" fontId="1"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9" fontId="12" fillId="0" borderId="0" xfId="0" applyNumberFormat="1" applyFont="1" applyBorder="1" applyAlignment="1" applyProtection="1">
      <alignment horizontal="center" vertical="top"/>
      <protection locked="0"/>
    </xf>
    <xf numFmtId="0" fontId="0" fillId="0" borderId="0" xfId="0" applyBorder="1" applyAlignment="1">
      <alignment horizontal="center" vertical="top"/>
    </xf>
    <xf numFmtId="0" fontId="0" fillId="0" borderId="0" xfId="0" applyAlignment="1">
      <alignment horizontal="center" vertical="top"/>
    </xf>
    <xf numFmtId="0" fontId="0" fillId="0" borderId="6" xfId="0" applyBorder="1" applyAlignment="1">
      <alignment horizontal="center" vertical="top"/>
    </xf>
    <xf numFmtId="0" fontId="12" fillId="0" borderId="7" xfId="0" applyFont="1" applyBorder="1" applyAlignment="1" applyProtection="1">
      <alignment horizontal="center" vertical="top"/>
      <protection locked="0"/>
    </xf>
    <xf numFmtId="0" fontId="0" fillId="0" borderId="7" xfId="0" applyBorder="1" applyAlignment="1">
      <alignment horizontal="center" vertical="top"/>
    </xf>
    <xf numFmtId="0" fontId="0" fillId="0" borderId="8" xfId="0" applyBorder="1" applyAlignment="1">
      <alignment horizontal="center" vertical="top"/>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13" fillId="0" borderId="4" xfId="0" applyFont="1" applyBorder="1" applyAlignment="1" applyProtection="1">
      <alignment horizontal="center" vertical="top"/>
      <protection locked="0"/>
    </xf>
    <xf numFmtId="0" fontId="0" fillId="0" borderId="4" xfId="0" applyBorder="1" applyAlignment="1">
      <alignment/>
    </xf>
    <xf numFmtId="0" fontId="0" fillId="0" borderId="5" xfId="0" applyBorder="1" applyAlignment="1">
      <alignment/>
    </xf>
    <xf numFmtId="0" fontId="13" fillId="0" borderId="0" xfId="0" applyFont="1" applyBorder="1" applyAlignment="1" applyProtection="1">
      <alignment horizontal="center" vertical="top"/>
      <protection locked="0"/>
    </xf>
    <xf numFmtId="0" fontId="13" fillId="0" borderId="7" xfId="0" applyFont="1" applyBorder="1" applyAlignment="1" applyProtection="1">
      <alignment horizontal="center" vertical="top"/>
      <protection locked="0"/>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2" fillId="0" borderId="4" xfId="0" applyFont="1" applyBorder="1" applyAlignment="1" applyProtection="1">
      <alignment horizontal="center" vertical="top" wrapText="1" readingOrder="1"/>
      <protection locked="0"/>
    </xf>
    <xf numFmtId="0" fontId="0" fillId="0" borderId="4" xfId="0" applyBorder="1" applyAlignment="1">
      <alignment horizontal="center" vertical="top" wrapText="1" readingOrder="1"/>
    </xf>
    <xf numFmtId="0" fontId="0" fillId="0" borderId="5" xfId="0" applyBorder="1" applyAlignment="1">
      <alignment horizontal="center"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75" zoomScaleNormal="75" workbookViewId="0" topLeftCell="A1">
      <selection activeCell="A1" sqref="A1:G1"/>
    </sheetView>
  </sheetViews>
  <sheetFormatPr defaultColWidth="9.140625" defaultRowHeight="12.75"/>
  <cols>
    <col min="1" max="1" width="8.140625" style="0" customWidth="1"/>
    <col min="2" max="2" width="18.7109375" style="0" customWidth="1"/>
    <col min="3" max="3" width="11.7109375" style="0" customWidth="1"/>
    <col min="4" max="4" width="40.7109375" style="0" customWidth="1"/>
    <col min="5" max="5" width="35.7109375" style="0" customWidth="1"/>
    <col min="6" max="6" width="11.7109375" style="0" customWidth="1"/>
    <col min="7" max="7" width="18.7109375" style="0" customWidth="1"/>
  </cols>
  <sheetData>
    <row r="1" spans="1:7" ht="33.75" customHeight="1">
      <c r="A1" s="58" t="s">
        <v>81</v>
      </c>
      <c r="B1" s="58"/>
      <c r="C1" s="54"/>
      <c r="D1" s="54"/>
      <c r="E1" s="54"/>
      <c r="F1" s="54"/>
      <c r="G1" s="54"/>
    </row>
    <row r="2" spans="1:7" ht="27" customHeight="1">
      <c r="A2" s="55" t="s">
        <v>112</v>
      </c>
      <c r="B2" s="55"/>
      <c r="C2" s="56"/>
      <c r="D2" s="56"/>
      <c r="E2" s="56"/>
      <c r="F2" s="56"/>
      <c r="G2" s="56"/>
    </row>
    <row r="3" spans="1:7" ht="31.5" customHeight="1">
      <c r="A3" s="59" t="s">
        <v>131</v>
      </c>
      <c r="B3" s="60"/>
      <c r="C3" s="60"/>
      <c r="D3" s="60"/>
      <c r="E3" s="60"/>
      <c r="F3" s="60"/>
      <c r="G3" s="60"/>
    </row>
    <row r="4" spans="1:7" ht="24" customHeight="1">
      <c r="A4" s="28" t="s">
        <v>105</v>
      </c>
      <c r="B4" s="29"/>
      <c r="C4" s="30"/>
      <c r="D4" s="31"/>
      <c r="E4" s="31"/>
      <c r="F4" s="32"/>
      <c r="G4" s="32"/>
    </row>
    <row r="5" spans="1:7" ht="30.75" customHeight="1">
      <c r="A5" s="57" t="s">
        <v>73</v>
      </c>
      <c r="B5" s="57"/>
      <c r="C5" s="3" t="s">
        <v>74</v>
      </c>
      <c r="D5" s="3" t="s">
        <v>106</v>
      </c>
      <c r="E5" s="3" t="s">
        <v>107</v>
      </c>
      <c r="F5" s="2" t="s">
        <v>100</v>
      </c>
      <c r="G5" s="2" t="s">
        <v>72</v>
      </c>
    </row>
    <row r="6" spans="1:7" ht="127.5" customHeight="1">
      <c r="A6" s="4">
        <v>1</v>
      </c>
      <c r="B6" s="5" t="s">
        <v>75</v>
      </c>
      <c r="C6" s="17" t="s">
        <v>67</v>
      </c>
      <c r="D6" s="18" t="s">
        <v>24</v>
      </c>
      <c r="E6" s="18" t="s">
        <v>1</v>
      </c>
      <c r="F6" s="19">
        <v>0.2</v>
      </c>
      <c r="G6" s="6">
        <f>IF(C6="yes",(1*F6),IF(C6="no",(0*F6),""))</f>
        <v>0.2</v>
      </c>
    </row>
    <row r="7" spans="1:7" ht="162.75" customHeight="1">
      <c r="A7" s="4">
        <v>2</v>
      </c>
      <c r="B7" s="5" t="s">
        <v>108</v>
      </c>
      <c r="C7" s="17" t="s">
        <v>67</v>
      </c>
      <c r="D7" s="51" t="s">
        <v>68</v>
      </c>
      <c r="E7" s="18" t="s">
        <v>69</v>
      </c>
      <c r="F7" s="19">
        <v>0.2</v>
      </c>
      <c r="G7" s="6">
        <f>IF(C7="yes",(1*F7),IF(C7="no",(0*F7),""))</f>
        <v>0.2</v>
      </c>
    </row>
    <row r="8" spans="1:7" ht="158.25" customHeight="1">
      <c r="A8" s="4">
        <v>3</v>
      </c>
      <c r="B8" s="5" t="s">
        <v>109</v>
      </c>
      <c r="C8" s="17" t="s">
        <v>67</v>
      </c>
      <c r="D8" s="18" t="s">
        <v>6</v>
      </c>
      <c r="E8" s="18" t="s">
        <v>25</v>
      </c>
      <c r="F8" s="19">
        <v>0.2</v>
      </c>
      <c r="G8" s="6">
        <f>IF(C8="yes",(1*F8),IF(C8="no",(0*F8),""))</f>
        <v>0.2</v>
      </c>
    </row>
    <row r="9" spans="1:7" ht="198" customHeight="1">
      <c r="A9" s="4">
        <v>4</v>
      </c>
      <c r="B9" s="5" t="s">
        <v>110</v>
      </c>
      <c r="C9" s="17" t="s">
        <v>67</v>
      </c>
      <c r="D9" s="18" t="s">
        <v>2</v>
      </c>
      <c r="E9" s="18" t="s">
        <v>3</v>
      </c>
      <c r="F9" s="19">
        <v>0.2</v>
      </c>
      <c r="G9" s="6">
        <f>IF(C9="yes",(1*F9),IF(C9="no",(0*F9),""))</f>
        <v>0.2</v>
      </c>
    </row>
    <row r="10" spans="1:7" ht="114" customHeight="1">
      <c r="A10" s="4">
        <v>5</v>
      </c>
      <c r="B10" s="5" t="s">
        <v>111</v>
      </c>
      <c r="C10" s="17" t="s">
        <v>67</v>
      </c>
      <c r="D10" s="18" t="s">
        <v>70</v>
      </c>
      <c r="E10" s="18" t="s">
        <v>71</v>
      </c>
      <c r="F10" s="19">
        <v>0.2</v>
      </c>
      <c r="G10" s="6">
        <f>IF(C10="yes",(1*F10),IF(C10="no",(0*F10),""))</f>
        <v>0.2</v>
      </c>
    </row>
    <row r="11" spans="1:7" ht="12.75">
      <c r="A11" s="7"/>
      <c r="B11" s="8"/>
      <c r="C11" s="9"/>
      <c r="D11" s="10"/>
      <c r="E11" s="10"/>
      <c r="F11" s="11"/>
      <c r="G11" s="11"/>
    </row>
    <row r="12" spans="1:7" ht="15">
      <c r="A12" s="33" t="s">
        <v>76</v>
      </c>
      <c r="B12" s="34"/>
      <c r="C12" s="35"/>
      <c r="D12" s="36"/>
      <c r="E12" s="36"/>
      <c r="F12" s="37" t="str">
        <f>IF(SUM(F6:F10)&lt;&gt;100%,"ERROR","100%")</f>
        <v>100%</v>
      </c>
      <c r="G12" s="37">
        <f>SUM(G6:G10)</f>
        <v>1</v>
      </c>
    </row>
    <row r="13" spans="1:7" ht="14.25">
      <c r="A13" s="12"/>
      <c r="B13" s="13"/>
      <c r="C13" s="1"/>
      <c r="D13" s="14"/>
      <c r="E13" s="14"/>
      <c r="F13" s="12"/>
      <c r="G13" s="12"/>
    </row>
    <row r="14" spans="1:7" ht="24" customHeight="1">
      <c r="A14" s="28" t="s">
        <v>113</v>
      </c>
      <c r="B14" s="38"/>
      <c r="C14" s="39"/>
      <c r="D14" s="40"/>
      <c r="E14" s="40"/>
      <c r="F14" s="41"/>
      <c r="G14" s="41"/>
    </row>
    <row r="15" spans="1:7" ht="30.75" customHeight="1">
      <c r="A15" s="57" t="s">
        <v>73</v>
      </c>
      <c r="B15" s="57"/>
      <c r="C15" s="3" t="s">
        <v>74</v>
      </c>
      <c r="D15" s="3" t="s">
        <v>106</v>
      </c>
      <c r="E15" s="3" t="s">
        <v>107</v>
      </c>
      <c r="F15" s="2" t="s">
        <v>100</v>
      </c>
      <c r="G15" s="2" t="s">
        <v>72</v>
      </c>
    </row>
    <row r="16" spans="1:7" ht="133.5" customHeight="1">
      <c r="A16" s="4">
        <v>1</v>
      </c>
      <c r="B16" s="5" t="s">
        <v>92</v>
      </c>
      <c r="C16" s="17" t="s">
        <v>67</v>
      </c>
      <c r="D16" s="18" t="s">
        <v>122</v>
      </c>
      <c r="E16" s="18" t="s">
        <v>128</v>
      </c>
      <c r="F16" s="19">
        <v>0.12</v>
      </c>
      <c r="G16" s="6">
        <f aca="true" t="shared" si="0" ref="G16:G24">IF(C16="yes",(1*F16),IF(C16="no",(0*F16),""))</f>
        <v>0.12</v>
      </c>
    </row>
    <row r="17" spans="1:7" ht="108">
      <c r="A17" s="4">
        <v>2</v>
      </c>
      <c r="B17" s="5" t="s">
        <v>101</v>
      </c>
      <c r="C17" s="17" t="s">
        <v>67</v>
      </c>
      <c r="D17" s="18" t="s">
        <v>123</v>
      </c>
      <c r="E17" s="18" t="s">
        <v>129</v>
      </c>
      <c r="F17" s="19">
        <v>0.12</v>
      </c>
      <c r="G17" s="6">
        <f t="shared" si="0"/>
        <v>0.12</v>
      </c>
    </row>
    <row r="18" spans="1:7" ht="171" customHeight="1">
      <c r="A18" s="4">
        <v>3</v>
      </c>
      <c r="B18" s="5" t="s">
        <v>114</v>
      </c>
      <c r="C18" s="17" t="s">
        <v>67</v>
      </c>
      <c r="D18" s="18" t="s">
        <v>119</v>
      </c>
      <c r="E18" s="18" t="s">
        <v>50</v>
      </c>
      <c r="F18" s="19">
        <v>0.12</v>
      </c>
      <c r="G18" s="6">
        <f t="shared" si="0"/>
        <v>0.12</v>
      </c>
    </row>
    <row r="19" spans="1:7" ht="126.75" customHeight="1">
      <c r="A19" s="4">
        <v>4</v>
      </c>
      <c r="B19" s="5" t="s">
        <v>115</v>
      </c>
      <c r="C19" s="17" t="s">
        <v>67</v>
      </c>
      <c r="D19" s="18" t="s">
        <v>4</v>
      </c>
      <c r="E19" s="18" t="s">
        <v>51</v>
      </c>
      <c r="F19" s="19">
        <v>0.12</v>
      </c>
      <c r="G19" s="6">
        <f t="shared" si="0"/>
        <v>0.12</v>
      </c>
    </row>
    <row r="20" spans="1:7" ht="146.25" customHeight="1">
      <c r="A20" s="4">
        <v>5</v>
      </c>
      <c r="B20" s="5" t="s">
        <v>116</v>
      </c>
      <c r="C20" s="17" t="s">
        <v>52</v>
      </c>
      <c r="D20" s="18" t="s">
        <v>53</v>
      </c>
      <c r="E20" s="18"/>
      <c r="F20" s="19">
        <v>0.1175</v>
      </c>
      <c r="G20" s="6">
        <f t="shared" si="0"/>
        <v>0</v>
      </c>
    </row>
    <row r="21" spans="1:7" ht="135" customHeight="1">
      <c r="A21" s="4">
        <v>6</v>
      </c>
      <c r="B21" s="5" t="s">
        <v>77</v>
      </c>
      <c r="C21" s="17" t="s">
        <v>67</v>
      </c>
      <c r="D21" s="18" t="s">
        <v>47</v>
      </c>
      <c r="E21" s="18" t="s">
        <v>120</v>
      </c>
      <c r="F21" s="19">
        <v>0.1175</v>
      </c>
      <c r="G21" s="6">
        <f t="shared" si="0"/>
        <v>0.1175</v>
      </c>
    </row>
    <row r="22" spans="1:7" ht="123.75" customHeight="1">
      <c r="A22" s="4">
        <v>7</v>
      </c>
      <c r="B22" s="5" t="s">
        <v>83</v>
      </c>
      <c r="C22" s="17" t="s">
        <v>52</v>
      </c>
      <c r="D22" s="18" t="s">
        <v>121</v>
      </c>
      <c r="E22" s="18"/>
      <c r="F22" s="19">
        <v>0.05</v>
      </c>
      <c r="G22" s="6">
        <f t="shared" si="0"/>
        <v>0</v>
      </c>
    </row>
    <row r="23" spans="1:7" ht="186" customHeight="1">
      <c r="A23" s="4" t="s">
        <v>86</v>
      </c>
      <c r="B23" s="5" t="s">
        <v>102</v>
      </c>
      <c r="C23" s="17" t="s">
        <v>67</v>
      </c>
      <c r="D23" s="18" t="s">
        <v>5</v>
      </c>
      <c r="E23" s="18" t="s">
        <v>126</v>
      </c>
      <c r="F23" s="19">
        <v>0.1175</v>
      </c>
      <c r="G23" s="6">
        <f t="shared" si="0"/>
        <v>0.1175</v>
      </c>
    </row>
    <row r="24" spans="1:7" ht="146.25" customHeight="1">
      <c r="A24" s="4" t="s">
        <v>88</v>
      </c>
      <c r="B24" s="5" t="s">
        <v>80</v>
      </c>
      <c r="C24" s="17" t="s">
        <v>67</v>
      </c>
      <c r="D24" s="18" t="s">
        <v>29</v>
      </c>
      <c r="E24" s="18" t="s">
        <v>7</v>
      </c>
      <c r="F24" s="19">
        <v>0.1175</v>
      </c>
      <c r="G24" s="6">
        <f t="shared" si="0"/>
        <v>0.1175</v>
      </c>
    </row>
    <row r="25" spans="1:7" ht="13.5" customHeight="1">
      <c r="A25" s="11"/>
      <c r="B25" s="15"/>
      <c r="C25" s="9"/>
      <c r="D25" s="10"/>
      <c r="E25" s="10"/>
      <c r="F25" s="11"/>
      <c r="G25" s="11"/>
    </row>
    <row r="26" spans="1:7" ht="15" customHeight="1">
      <c r="A26" s="33" t="s">
        <v>76</v>
      </c>
      <c r="B26" s="34"/>
      <c r="C26" s="35"/>
      <c r="D26" s="36"/>
      <c r="E26" s="36"/>
      <c r="F26" s="37" t="str">
        <f>IF(SUM(F16:F24)&lt;&gt;100%,"ERROR","100%")</f>
        <v>100%</v>
      </c>
      <c r="G26" s="37">
        <f>SUM(G16:G24)</f>
        <v>0.8324999999999998</v>
      </c>
    </row>
    <row r="27" spans="1:7" ht="9.75" customHeight="1">
      <c r="A27" s="12"/>
      <c r="B27" s="13"/>
      <c r="C27" s="1"/>
      <c r="D27" s="14"/>
      <c r="E27" s="14"/>
      <c r="F27" s="12"/>
      <c r="G27" s="12"/>
    </row>
    <row r="28" spans="1:7" ht="24" customHeight="1">
      <c r="A28" s="28" t="s">
        <v>117</v>
      </c>
      <c r="B28" s="38"/>
      <c r="C28" s="39"/>
      <c r="D28" s="40"/>
      <c r="E28" s="40"/>
      <c r="F28" s="41"/>
      <c r="G28" s="41"/>
    </row>
    <row r="29" spans="1:7" ht="31.5" customHeight="1">
      <c r="A29" s="57" t="s">
        <v>73</v>
      </c>
      <c r="B29" s="57"/>
      <c r="C29" s="3" t="s">
        <v>74</v>
      </c>
      <c r="D29" s="3" t="s">
        <v>106</v>
      </c>
      <c r="E29" s="3" t="s">
        <v>107</v>
      </c>
      <c r="F29" s="2" t="s">
        <v>100</v>
      </c>
      <c r="G29" s="2" t="s">
        <v>72</v>
      </c>
    </row>
    <row r="30" spans="1:7" ht="139.5" customHeight="1">
      <c r="A30" s="4">
        <v>1</v>
      </c>
      <c r="B30" s="5" t="s">
        <v>118</v>
      </c>
      <c r="C30" s="17" t="s">
        <v>67</v>
      </c>
      <c r="D30" s="18" t="s">
        <v>8</v>
      </c>
      <c r="E30" s="18" t="s">
        <v>26</v>
      </c>
      <c r="F30" s="19">
        <v>0.1112</v>
      </c>
      <c r="G30" s="6">
        <f aca="true" t="shared" si="1" ref="G30:G36">IF(C30="yes",(1*F30),IF(C30="no",(0*F30),""))</f>
        <v>0.1112</v>
      </c>
    </row>
    <row r="31" spans="1:7" ht="280.5" customHeight="1">
      <c r="A31" s="4">
        <v>2</v>
      </c>
      <c r="B31" s="5" t="s">
        <v>54</v>
      </c>
      <c r="C31" s="17" t="s">
        <v>67</v>
      </c>
      <c r="D31" s="18" t="s">
        <v>33</v>
      </c>
      <c r="E31" s="51" t="s">
        <v>30</v>
      </c>
      <c r="F31" s="19">
        <v>0.1111</v>
      </c>
      <c r="G31" s="6">
        <f t="shared" si="1"/>
        <v>0.1111</v>
      </c>
    </row>
    <row r="32" spans="1:7" ht="126.75" customHeight="1">
      <c r="A32" s="4">
        <v>3</v>
      </c>
      <c r="B32" s="5" t="s">
        <v>84</v>
      </c>
      <c r="C32" s="17" t="s">
        <v>67</v>
      </c>
      <c r="D32" s="18" t="s">
        <v>34</v>
      </c>
      <c r="E32" s="51" t="s">
        <v>36</v>
      </c>
      <c r="F32" s="19">
        <v>0.1111</v>
      </c>
      <c r="G32" s="6">
        <f t="shared" si="1"/>
        <v>0.1111</v>
      </c>
    </row>
    <row r="33" spans="1:7" ht="171.75" customHeight="1">
      <c r="A33" s="4">
        <v>4</v>
      </c>
      <c r="B33" s="5" t="s">
        <v>55</v>
      </c>
      <c r="C33" s="17" t="s">
        <v>67</v>
      </c>
      <c r="D33" s="18" t="s">
        <v>31</v>
      </c>
      <c r="E33" s="18" t="s">
        <v>127</v>
      </c>
      <c r="F33" s="19">
        <v>0.1111</v>
      </c>
      <c r="G33" s="6">
        <f t="shared" si="1"/>
        <v>0.1111</v>
      </c>
    </row>
    <row r="34" spans="1:7" ht="183.75" customHeight="1">
      <c r="A34" s="4">
        <v>5</v>
      </c>
      <c r="B34" s="5" t="s">
        <v>103</v>
      </c>
      <c r="C34" s="17" t="s">
        <v>67</v>
      </c>
      <c r="D34" s="18" t="s">
        <v>0</v>
      </c>
      <c r="E34" s="18" t="s">
        <v>35</v>
      </c>
      <c r="F34" s="19">
        <v>0.1111</v>
      </c>
      <c r="G34" s="6">
        <f t="shared" si="1"/>
        <v>0.1111</v>
      </c>
    </row>
    <row r="35" spans="1:7" ht="57.75" customHeight="1">
      <c r="A35" s="4">
        <v>6</v>
      </c>
      <c r="B35" s="5" t="s">
        <v>78</v>
      </c>
      <c r="C35" s="17" t="s">
        <v>67</v>
      </c>
      <c r="D35" s="18" t="s">
        <v>37</v>
      </c>
      <c r="E35" s="18" t="s">
        <v>23</v>
      </c>
      <c r="F35" s="19">
        <v>0.1111</v>
      </c>
      <c r="G35" s="6">
        <f t="shared" si="1"/>
        <v>0.1111</v>
      </c>
    </row>
    <row r="36" spans="1:7" ht="137.25" customHeight="1">
      <c r="A36" s="4">
        <v>7</v>
      </c>
      <c r="B36" s="5" t="s">
        <v>85</v>
      </c>
      <c r="C36" s="17" t="s">
        <v>41</v>
      </c>
      <c r="D36" s="18"/>
      <c r="E36" s="18"/>
      <c r="F36" s="19">
        <v>0</v>
      </c>
      <c r="G36" s="6">
        <f t="shared" si="1"/>
      </c>
    </row>
    <row r="37" spans="1:7" ht="171" customHeight="1">
      <c r="A37" s="4" t="s">
        <v>86</v>
      </c>
      <c r="B37" s="5" t="s">
        <v>87</v>
      </c>
      <c r="C37" s="17" t="s">
        <v>67</v>
      </c>
      <c r="D37" s="18" t="s">
        <v>9</v>
      </c>
      <c r="E37" s="18" t="s">
        <v>38</v>
      </c>
      <c r="F37" s="19">
        <v>0.1111</v>
      </c>
      <c r="G37" s="6">
        <f>IF(C37="yes",(1*F37),IF(C37="no",(0*F37),""))</f>
        <v>0.1111</v>
      </c>
    </row>
    <row r="38" spans="1:7" ht="120" customHeight="1">
      <c r="A38" s="4" t="s">
        <v>88</v>
      </c>
      <c r="B38" s="5" t="s">
        <v>91</v>
      </c>
      <c r="C38" s="17" t="s">
        <v>67</v>
      </c>
      <c r="D38" s="18" t="s">
        <v>27</v>
      </c>
      <c r="E38" s="51" t="s">
        <v>39</v>
      </c>
      <c r="F38" s="19">
        <v>0.1111</v>
      </c>
      <c r="G38" s="6">
        <f>IF(C38="yes",(1*F38),IF(C38="no",(0*F38),""))</f>
        <v>0.1111</v>
      </c>
    </row>
    <row r="39" spans="1:7" ht="87.75" customHeight="1">
      <c r="A39" s="4" t="s">
        <v>89</v>
      </c>
      <c r="B39" s="5" t="s">
        <v>79</v>
      </c>
      <c r="C39" s="17" t="s">
        <v>52</v>
      </c>
      <c r="D39" s="18" t="s">
        <v>40</v>
      </c>
      <c r="E39" s="18" t="s">
        <v>28</v>
      </c>
      <c r="F39" s="19">
        <v>0.1111</v>
      </c>
      <c r="G39" s="6">
        <f>IF(C39="yes",(1*F39),IF(C39="no",(0*F39),""))</f>
        <v>0</v>
      </c>
    </row>
    <row r="40" spans="1:7" ht="109.5" customHeight="1">
      <c r="A40" s="4" t="s">
        <v>90</v>
      </c>
      <c r="B40" s="5" t="s">
        <v>82</v>
      </c>
      <c r="C40" s="17" t="s">
        <v>41</v>
      </c>
      <c r="D40" s="18" t="s">
        <v>42</v>
      </c>
      <c r="E40" s="18"/>
      <c r="F40" s="19">
        <v>0</v>
      </c>
      <c r="G40" s="6">
        <f>IF(C40="yes",(1*F40),IF(C40="no",(0*F40),""))</f>
      </c>
    </row>
    <row r="41" spans="1:7" ht="26.25" customHeight="1">
      <c r="A41" s="11"/>
      <c r="B41" s="15"/>
      <c r="C41" s="9"/>
      <c r="D41" s="10"/>
      <c r="E41" s="10"/>
      <c r="F41" s="11"/>
      <c r="G41" s="11"/>
    </row>
    <row r="42" spans="1:7" ht="15">
      <c r="A42" s="33" t="s">
        <v>76</v>
      </c>
      <c r="B42" s="34"/>
      <c r="C42" s="35"/>
      <c r="D42" s="36"/>
      <c r="E42" s="36"/>
      <c r="F42" s="37" t="str">
        <f>IF(SUM(F30:F40)&lt;&gt;100%,"ERROR","100%")</f>
        <v>100%</v>
      </c>
      <c r="G42" s="37">
        <f>SUM(G30:G40)</f>
        <v>0.8888999999999999</v>
      </c>
    </row>
    <row r="43" spans="1:7" ht="14.25">
      <c r="A43" s="12"/>
      <c r="B43" s="13"/>
      <c r="C43" s="1"/>
      <c r="D43" s="14"/>
      <c r="E43" s="14"/>
      <c r="F43" s="16"/>
      <c r="G43" s="12"/>
    </row>
    <row r="44" spans="1:7" ht="24" customHeight="1">
      <c r="A44" s="28" t="s">
        <v>56</v>
      </c>
      <c r="B44" s="38"/>
      <c r="C44" s="42"/>
      <c r="D44" s="43"/>
      <c r="E44" s="40"/>
      <c r="F44" s="41"/>
      <c r="G44" s="41"/>
    </row>
    <row r="45" spans="1:7" ht="30.75" customHeight="1">
      <c r="A45" s="57" t="s">
        <v>73</v>
      </c>
      <c r="B45" s="57"/>
      <c r="C45" s="3" t="s">
        <v>74</v>
      </c>
      <c r="D45" s="3" t="s">
        <v>106</v>
      </c>
      <c r="E45" s="3" t="s">
        <v>107</v>
      </c>
      <c r="F45" s="2" t="s">
        <v>100</v>
      </c>
      <c r="G45" s="2" t="s">
        <v>72</v>
      </c>
    </row>
    <row r="46" spans="1:7" ht="135.75" customHeight="1">
      <c r="A46" s="4">
        <v>1</v>
      </c>
      <c r="B46" s="20" t="s">
        <v>93</v>
      </c>
      <c r="C46" s="17" t="s">
        <v>44</v>
      </c>
      <c r="D46" s="18" t="s">
        <v>10</v>
      </c>
      <c r="E46" s="51" t="s">
        <v>11</v>
      </c>
      <c r="F46" s="19">
        <v>0.1667</v>
      </c>
      <c r="G46" s="6">
        <f>IF(C46="yes",(1*F46),IF(C46="no",(0*F46),IF(C46="small extent",(0.33*F46),IF(C46="large extent",(0.67*F46),""))))</f>
        <v>0.111689</v>
      </c>
    </row>
    <row r="47" spans="1:7" ht="12.75">
      <c r="A47" s="4"/>
      <c r="B47" s="44" t="s">
        <v>57</v>
      </c>
      <c r="C47" s="61" t="s">
        <v>48</v>
      </c>
      <c r="D47" s="62"/>
      <c r="E47" s="62"/>
      <c r="F47" s="62"/>
      <c r="G47" s="63"/>
    </row>
    <row r="48" spans="1:7" ht="12.75">
      <c r="A48" s="4"/>
      <c r="B48" s="45" t="s">
        <v>94</v>
      </c>
      <c r="C48" s="64" t="s">
        <v>43</v>
      </c>
      <c r="D48" s="65"/>
      <c r="E48" s="65"/>
      <c r="F48" s="66"/>
      <c r="G48" s="67"/>
    </row>
    <row r="49" spans="1:7" ht="22.5">
      <c r="A49" s="4"/>
      <c r="B49" s="46" t="s">
        <v>58</v>
      </c>
      <c r="C49" s="68" t="s">
        <v>12</v>
      </c>
      <c r="D49" s="69"/>
      <c r="E49" s="69"/>
      <c r="F49" s="69"/>
      <c r="G49" s="70"/>
    </row>
    <row r="50" spans="1:7" ht="12.75" customHeight="1">
      <c r="A50" s="4"/>
      <c r="B50" s="44" t="s">
        <v>59</v>
      </c>
      <c r="C50" s="61" t="s">
        <v>13</v>
      </c>
      <c r="D50" s="62"/>
      <c r="E50" s="62"/>
      <c r="F50" s="62"/>
      <c r="G50" s="63"/>
    </row>
    <row r="51" spans="1:7" ht="15" customHeight="1">
      <c r="A51" s="4"/>
      <c r="B51" s="45" t="s">
        <v>94</v>
      </c>
      <c r="C51" s="71" t="s">
        <v>130</v>
      </c>
      <c r="D51" s="72"/>
      <c r="E51" s="72"/>
      <c r="F51" s="73"/>
      <c r="G51" s="74"/>
    </row>
    <row r="52" spans="1:7" ht="22.5">
      <c r="A52" s="4"/>
      <c r="B52" s="46" t="s">
        <v>58</v>
      </c>
      <c r="C52" s="68" t="s">
        <v>124</v>
      </c>
      <c r="D52" s="75"/>
      <c r="E52" s="75"/>
      <c r="F52" s="75"/>
      <c r="G52" s="76"/>
    </row>
    <row r="53" spans="1:7" ht="12.75">
      <c r="A53" s="4"/>
      <c r="B53" s="44" t="s">
        <v>60</v>
      </c>
      <c r="C53" s="61"/>
      <c r="D53" s="62"/>
      <c r="E53" s="62"/>
      <c r="F53" s="62"/>
      <c r="G53" s="63"/>
    </row>
    <row r="54" spans="1:7" ht="12.75">
      <c r="A54" s="4"/>
      <c r="B54" s="45" t="s">
        <v>94</v>
      </c>
      <c r="C54" s="71"/>
      <c r="D54" s="72"/>
      <c r="E54" s="72"/>
      <c r="F54" s="73"/>
      <c r="G54" s="74"/>
    </row>
    <row r="55" spans="1:7" ht="22.5">
      <c r="A55" s="4"/>
      <c r="B55" s="46" t="s">
        <v>58</v>
      </c>
      <c r="C55" s="68"/>
      <c r="D55" s="75"/>
      <c r="E55" s="75"/>
      <c r="F55" s="75"/>
      <c r="G55" s="76"/>
    </row>
    <row r="56" spans="1:7" ht="120">
      <c r="A56" s="22">
        <v>2</v>
      </c>
      <c r="B56" s="23" t="s">
        <v>95</v>
      </c>
      <c r="C56" s="21" t="s">
        <v>44</v>
      </c>
      <c r="D56" s="52" t="s">
        <v>17</v>
      </c>
      <c r="E56" s="52" t="s">
        <v>18</v>
      </c>
      <c r="F56" s="19">
        <v>0.1667</v>
      </c>
      <c r="G56" s="6">
        <f>IF(C56="yes",(1*F56),IF(C56="no",(0*F56),IF(C56="small extent",(0.33*F56),IF(C56="large extent",(0.67*F56),""))))</f>
        <v>0.111689</v>
      </c>
    </row>
    <row r="57" spans="1:7" ht="12.75">
      <c r="A57" s="4"/>
      <c r="B57" s="44" t="s">
        <v>61</v>
      </c>
      <c r="C57" s="77" t="s">
        <v>14</v>
      </c>
      <c r="D57" s="78"/>
      <c r="E57" s="78"/>
      <c r="F57" s="78"/>
      <c r="G57" s="79"/>
    </row>
    <row r="58" spans="1:7" ht="12.75">
      <c r="A58" s="4"/>
      <c r="B58" s="45" t="s">
        <v>96</v>
      </c>
      <c r="C58" s="80" t="s">
        <v>15</v>
      </c>
      <c r="D58" s="72"/>
      <c r="E58" s="72"/>
      <c r="F58" s="72"/>
      <c r="G58" s="74"/>
    </row>
    <row r="59" spans="1:7" ht="12.75">
      <c r="A59" s="4"/>
      <c r="B59" s="46" t="s">
        <v>99</v>
      </c>
      <c r="C59" s="81" t="s">
        <v>49</v>
      </c>
      <c r="D59" s="75"/>
      <c r="E59" s="75"/>
      <c r="F59" s="75"/>
      <c r="G59" s="76"/>
    </row>
    <row r="60" spans="1:7" ht="12.75">
      <c r="A60" s="4"/>
      <c r="B60" s="45" t="s">
        <v>62</v>
      </c>
      <c r="C60" s="84" t="s">
        <v>16</v>
      </c>
      <c r="D60" s="85"/>
      <c r="E60" s="85"/>
      <c r="F60" s="85"/>
      <c r="G60" s="86"/>
    </row>
    <row r="61" spans="1:7" ht="12.75">
      <c r="A61" s="4"/>
      <c r="B61" s="45" t="s">
        <v>96</v>
      </c>
      <c r="C61" s="71" t="s">
        <v>130</v>
      </c>
      <c r="D61" s="72"/>
      <c r="E61" s="72"/>
      <c r="F61" s="73"/>
      <c r="G61" s="74"/>
    </row>
    <row r="62" spans="1:7" ht="12.75">
      <c r="A62" s="4"/>
      <c r="B62" s="46" t="s">
        <v>99</v>
      </c>
      <c r="C62" s="68" t="s">
        <v>124</v>
      </c>
      <c r="D62" s="75"/>
      <c r="E62" s="75"/>
      <c r="F62" s="75"/>
      <c r="G62" s="76"/>
    </row>
    <row r="63" spans="1:2" ht="12.75">
      <c r="A63" s="4"/>
      <c r="B63" s="45" t="s">
        <v>63</v>
      </c>
    </row>
    <row r="64" spans="1:2" ht="12.75">
      <c r="A64" s="4"/>
      <c r="B64" s="45" t="s">
        <v>96</v>
      </c>
    </row>
    <row r="65" spans="1:2" ht="12.75">
      <c r="A65" s="4"/>
      <c r="B65" s="46" t="s">
        <v>99</v>
      </c>
    </row>
    <row r="66" spans="1:7" ht="12.75">
      <c r="A66" s="4"/>
      <c r="B66" s="47"/>
      <c r="C66" s="82" t="s">
        <v>64</v>
      </c>
      <c r="D66" s="83"/>
      <c r="E66" s="83"/>
      <c r="F66" s="83"/>
      <c r="G66" s="83"/>
    </row>
    <row r="67" spans="1:7" ht="168">
      <c r="A67" s="4">
        <v>3</v>
      </c>
      <c r="B67" s="5" t="s">
        <v>65</v>
      </c>
      <c r="C67" s="24" t="s">
        <v>67</v>
      </c>
      <c r="D67" s="52" t="s">
        <v>20</v>
      </c>
      <c r="E67" s="52" t="s">
        <v>19</v>
      </c>
      <c r="F67" s="19">
        <v>0.1667</v>
      </c>
      <c r="G67" s="6">
        <f>IF(C67="yes",(1*F67),IF(C67="no",(0*F67),IF(C67="small extent",(0.33*F67),IF(C67="large extent",(0.67*F67),""))))</f>
        <v>0.1667</v>
      </c>
    </row>
    <row r="68" spans="1:7" ht="216">
      <c r="A68" s="4">
        <v>4</v>
      </c>
      <c r="B68" s="5" t="s">
        <v>97</v>
      </c>
      <c r="C68" s="17" t="s">
        <v>44</v>
      </c>
      <c r="D68" s="18" t="s">
        <v>21</v>
      </c>
      <c r="E68" s="18" t="s">
        <v>22</v>
      </c>
      <c r="F68" s="19">
        <v>0.1667</v>
      </c>
      <c r="G68" s="6">
        <f>IF(C68="yes",(1*F68),IF(C68="no",(0*F68),IF(C68="small extent",(0.33*F68),IF(C68="large extent",(0.67*F68),""))))</f>
        <v>0.111689</v>
      </c>
    </row>
    <row r="69" spans="1:7" ht="75.75" customHeight="1">
      <c r="A69" s="25">
        <v>5</v>
      </c>
      <c r="B69" s="5" t="s">
        <v>98</v>
      </c>
      <c r="C69" s="17" t="s">
        <v>52</v>
      </c>
      <c r="D69" s="18" t="s">
        <v>32</v>
      </c>
      <c r="E69" s="18" t="s">
        <v>125</v>
      </c>
      <c r="F69" s="19">
        <v>0.1666</v>
      </c>
      <c r="G69" s="6">
        <f>IF(C69="yes",(1*F69),IF(C69="no",(0*F69),IF(C69="small extent",(0.33*F69),IF(C69="large extent",(0.67*F69),""))))</f>
        <v>0</v>
      </c>
    </row>
    <row r="70" spans="1:7" ht="108" customHeight="1">
      <c r="A70" s="27" t="s">
        <v>66</v>
      </c>
      <c r="B70" s="5" t="s">
        <v>104</v>
      </c>
      <c r="C70" s="17" t="s">
        <v>67</v>
      </c>
      <c r="D70" s="53" t="s">
        <v>45</v>
      </c>
      <c r="E70" s="53" t="s">
        <v>46</v>
      </c>
      <c r="F70" s="26">
        <v>0.1666</v>
      </c>
      <c r="G70" s="6">
        <f>IF(C70="yes",(1*F70),IF(C70="no",(0*F70),IF(C70="small extent",(0.33*F70),IF(C70="large extent",(0.67*F70),""))))</f>
        <v>0.1666</v>
      </c>
    </row>
    <row r="71" spans="1:7" ht="12.75">
      <c r="A71" s="11"/>
      <c r="B71" s="5"/>
      <c r="C71" s="9"/>
      <c r="D71" s="10"/>
      <c r="E71" s="10"/>
      <c r="F71" s="11"/>
      <c r="G71" s="11"/>
    </row>
    <row r="72" spans="1:7" ht="15">
      <c r="A72" s="33" t="s">
        <v>76</v>
      </c>
      <c r="B72" s="48"/>
      <c r="C72" s="49"/>
      <c r="D72" s="50"/>
      <c r="E72" s="50"/>
      <c r="F72" s="37" t="str">
        <f>IF(SUM(F46:F70)&lt;&gt;100%,"ERROR","100%")</f>
        <v>100%</v>
      </c>
      <c r="G72" s="37">
        <f>SUM(G46:G70)</f>
        <v>0.6683669999999999</v>
      </c>
    </row>
  </sheetData>
  <mergeCells count="23">
    <mergeCell ref="C66:G66"/>
    <mergeCell ref="C60:G60"/>
    <mergeCell ref="C61:G61"/>
    <mergeCell ref="C62:G62"/>
    <mergeCell ref="C55:G55"/>
    <mergeCell ref="C57:G57"/>
    <mergeCell ref="C58:G58"/>
    <mergeCell ref="C59:G59"/>
    <mergeCell ref="C51:G51"/>
    <mergeCell ref="C52:G52"/>
    <mergeCell ref="C53:G53"/>
    <mergeCell ref="C54:G54"/>
    <mergeCell ref="C47:G47"/>
    <mergeCell ref="C48:G48"/>
    <mergeCell ref="C49:G49"/>
    <mergeCell ref="C50:G50"/>
    <mergeCell ref="A15:B15"/>
    <mergeCell ref="A29:B29"/>
    <mergeCell ref="A45:B45"/>
    <mergeCell ref="A1:G1"/>
    <mergeCell ref="A5:B5"/>
    <mergeCell ref="A2:G2"/>
    <mergeCell ref="A3:G3"/>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2002-12-17T16:08:12Z</cp:lastPrinted>
  <dcterms:created xsi:type="dcterms:W3CDTF">2002-04-18T17:14:40Z</dcterms:created>
  <dcterms:modified xsi:type="dcterms:W3CDTF">2003-01-24T19:42:58Z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-1112703661</vt:i4>
  </property>
  <property fmtid="{D5CDD505-2E9C-101B-9397-08002B2CF9AE}" pid="3" name="_EmailSubject">
    <vt:lpwstr>Final Self Appraisal Part</vt:lpwstr>
  </property>
  <property fmtid="{D5CDD505-2E9C-101B-9397-08002B2CF9AE}" pid="4" name="_AuthorEmail">
    <vt:lpwstr>RFerguso@HQE.IHS.GOV</vt:lpwstr>
  </property>
  <property fmtid="{D5CDD505-2E9C-101B-9397-08002B2CF9AE}" pid="5" name="_AuthorEmailDisplayName">
    <vt:lpwstr>Ferguson, Ronald (HQE)</vt:lpwstr>
  </property>
  <property fmtid="{D5CDD505-2E9C-101B-9397-08002B2CF9AE}" pid="6" name="_PreviousAdHocReviewCycleID">
    <vt:i4>-73855818</vt:i4>
  </property>
  <property fmtid="{D5CDD505-2E9C-101B-9397-08002B2CF9AE}" pid="7" name="_ReviewingToolsShownOnce">
    <vt:lpwstr/>
  </property>
</Properties>
</file>