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06" windowWidth="9660" windowHeight="6030" tabRatio="602" activeTab="0"/>
  </bookViews>
  <sheets>
    <sheet name="2007" sheetId="1" r:id="rId1"/>
  </sheets>
  <definedNames>
    <definedName name="FEB92">'2007'!$K$1:$U$35</definedName>
    <definedName name="_xlnm.Print_Area" localSheetId="0">'2007'!$DI$1:$DQ$35</definedName>
  </definedNames>
  <calcPr fullCalcOnLoad="1"/>
</workbook>
</file>

<file path=xl/sharedStrings.xml><?xml version="1.0" encoding="utf-8"?>
<sst xmlns="http://schemas.openxmlformats.org/spreadsheetml/2006/main" count="633" uniqueCount="78">
  <si>
    <t>Independence National Historical Park</t>
  </si>
  <si>
    <t>Visitor Use Data</t>
  </si>
  <si>
    <t>Visitor Use data</t>
  </si>
  <si>
    <t/>
  </si>
  <si>
    <t>Current</t>
  </si>
  <si>
    <t xml:space="preserve">  # Days</t>
  </si>
  <si>
    <t>Prev. Yr.</t>
  </si>
  <si>
    <t xml:space="preserve">  Percent</t>
  </si>
  <si>
    <t>Month</t>
  </si>
  <si>
    <t xml:space="preserve">  Closed</t>
  </si>
  <si>
    <t xml:space="preserve">  Use</t>
  </si>
  <si>
    <t xml:space="preserve">Visitor </t>
  </si>
  <si>
    <t>Visitors</t>
  </si>
  <si>
    <t xml:space="preserve">  Change</t>
  </si>
  <si>
    <t xml:space="preserve">   Unit</t>
  </si>
  <si>
    <t>Visitor</t>
  </si>
  <si>
    <t>Park Unit</t>
  </si>
  <si>
    <t xml:space="preserve">  Factor</t>
  </si>
  <si>
    <t>Hours</t>
  </si>
  <si>
    <t xml:space="preserve">   YTD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</si>
  <si>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</si>
  <si>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</si>
  <si>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</si>
  <si>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</si>
  <si>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</si>
  <si>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</si>
  <si>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</si>
  <si>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</si>
  <si>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</si>
  <si>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</si>
  <si>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</si>
  <si>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</si>
  <si>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</si>
  <si>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Independence Hall</t>
  </si>
  <si>
    <t>Congress Hall</t>
  </si>
  <si>
    <t>Old City Hall</t>
  </si>
  <si>
    <t>Second Bank</t>
  </si>
  <si>
    <t>New Hall Military Museum</t>
  </si>
  <si>
    <t>New Hall Military  Museum</t>
  </si>
  <si>
    <t>Carpenters' Hall</t>
  </si>
  <si>
    <t>Todd House</t>
  </si>
  <si>
    <t>Bishop White House</t>
  </si>
  <si>
    <t>Deshler-Morris House</t>
  </si>
  <si>
    <t>City Tavern</t>
  </si>
  <si>
    <t>318 Market St</t>
  </si>
  <si>
    <t>Franklin Court</t>
  </si>
  <si>
    <t>Printing Office</t>
  </si>
  <si>
    <t>Christ Church</t>
  </si>
  <si>
    <t>Gloria Dei Church</t>
  </si>
  <si>
    <t>Special Events</t>
  </si>
  <si>
    <t>Poe House</t>
  </si>
  <si>
    <t>Kosciuszko House</t>
  </si>
  <si>
    <t>Grand total</t>
  </si>
  <si>
    <t>Grand Total</t>
  </si>
  <si>
    <t>West Wing</t>
  </si>
  <si>
    <t>Declaration House</t>
  </si>
  <si>
    <t>Independence Visitor Center</t>
  </si>
  <si>
    <t xml:space="preserve">Special Programs </t>
  </si>
  <si>
    <t>National Constitution Center</t>
  </si>
  <si>
    <t>`</t>
  </si>
  <si>
    <t>Liberty Bell Center</t>
  </si>
  <si>
    <t xml:space="preserve">INDEPENDENCE NATIONAL HISTORICAL PARK </t>
  </si>
  <si>
    <t>Special Programs</t>
  </si>
  <si>
    <t>Free Quaker Meeting House</t>
  </si>
  <si>
    <t>Kosciuscko House</t>
  </si>
  <si>
    <t>ILHC</t>
  </si>
  <si>
    <t>2006 Total</t>
  </si>
  <si>
    <t xml:space="preserve"> Change 07vs06</t>
  </si>
  <si>
    <t>2007 Total</t>
  </si>
  <si>
    <t>VISITATION 2007</t>
  </si>
  <si>
    <t>07 vs 06</t>
  </si>
  <si>
    <t>07VS 06</t>
  </si>
  <si>
    <t>February, 2007</t>
  </si>
  <si>
    <t>January, 2007</t>
  </si>
  <si>
    <t>07vs 06</t>
  </si>
  <si>
    <t>Gloria Dei Church*</t>
  </si>
  <si>
    <t>*Estimate, no report received</t>
  </si>
  <si>
    <t xml:space="preserve">ILHC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</si>
</sst>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2">
    <font>
      <sz val="10"/>
      <name val="Courier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System"/>
      <family val="0"/>
    </font>
    <font>
      <b/>
      <sz val="10"/>
      <name val="System"/>
      <family val="0"/>
    </font>
    <font>
      <sz val="9"/>
      <name val="System"/>
      <family val="0"/>
    </font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sz val="10"/>
      <name val="MS Sans Serif"/>
      <family val="0"/>
    </font>
    <font>
      <b/>
      <sz val="10"/>
      <name val="Courier"/>
      <family val="3"/>
    </font>
    <font>
      <sz val="9"/>
      <name val="Arial"/>
      <family val="2"/>
    </font>
    <font>
      <b/>
      <sz val="9"/>
      <name val="Arial"/>
      <family val="0"/>
    </font>
    <font>
      <sz val="9"/>
      <name val="Courier"/>
      <family val="0"/>
    </font>
    <font>
      <sz val="8"/>
      <name val="Courier"/>
      <family val="3"/>
    </font>
    <font>
      <b/>
      <sz val="9"/>
      <name val="System"/>
      <family val="2"/>
    </font>
    <font>
      <u val="single"/>
      <sz val="7.5"/>
      <color indexed="12"/>
      <name val="Courier"/>
      <family val="0"/>
    </font>
    <font>
      <u val="single"/>
      <sz val="7.5"/>
      <color indexed="36"/>
      <name val="Courie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Alignment="1">
      <alignment/>
    </xf>
    <xf numFmtId="10" fontId="5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16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right"/>
    </xf>
    <xf numFmtId="0" fontId="9" fillId="0" borderId="0" xfId="0" applyFont="1" applyAlignment="1" applyProtection="1">
      <alignment horizontal="right"/>
      <protection/>
    </xf>
    <xf numFmtId="1" fontId="9" fillId="0" borderId="0" xfId="0" applyNumberFormat="1" applyFont="1" applyAlignment="1" applyProtection="1">
      <alignment horizontal="right"/>
      <protection/>
    </xf>
    <xf numFmtId="1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/>
    </xf>
    <xf numFmtId="17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0" fontId="9" fillId="0" borderId="0" xfId="0" applyNumberFormat="1" applyFont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/>
      <protection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applyProtection="1">
      <alignment/>
      <protection/>
    </xf>
    <xf numFmtId="1" fontId="9" fillId="0" borderId="0" xfId="0" applyNumberFormat="1" applyFont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10" fontId="9" fillId="0" borderId="0" xfId="0" applyNumberFormat="1" applyFont="1" applyAlignment="1">
      <alignment/>
    </xf>
    <xf numFmtId="14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/>
    </xf>
    <xf numFmtId="10" fontId="9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left"/>
      <protection/>
    </xf>
    <xf numFmtId="0" fontId="5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 applyProtection="1">
      <alignment horizontal="right"/>
      <protection/>
    </xf>
    <xf numFmtId="0" fontId="7" fillId="0" borderId="0" xfId="0" applyNumberFormat="1" applyFont="1" applyAlignment="1">
      <alignment horizontal="right"/>
    </xf>
    <xf numFmtId="164" fontId="9" fillId="0" borderId="0" xfId="0" applyNumberFormat="1" applyFont="1" applyAlignment="1" applyProtection="1">
      <alignment horizontal="right"/>
      <protection/>
    </xf>
    <xf numFmtId="0" fontId="5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Continuous"/>
    </xf>
    <xf numFmtId="0" fontId="9" fillId="0" borderId="2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7" xfId="0" applyFont="1" applyBorder="1" applyAlignment="1">
      <alignment horizontal="centerContinuous"/>
    </xf>
    <xf numFmtId="0" fontId="9" fillId="0" borderId="2" xfId="0" applyFont="1" applyBorder="1" applyAlignment="1" applyProtection="1">
      <alignment horizontal="centerContinuous"/>
      <protection/>
    </xf>
    <xf numFmtId="0" fontId="10" fillId="0" borderId="8" xfId="0" applyFont="1" applyBorder="1" applyAlignment="1" applyProtection="1">
      <alignment horizontal="centerContinuous"/>
      <protection/>
    </xf>
    <xf numFmtId="0" fontId="9" fillId="0" borderId="5" xfId="0" applyFont="1" applyBorder="1" applyAlignment="1" applyProtection="1">
      <alignment horizontal="centerContinuous"/>
      <protection/>
    </xf>
    <xf numFmtId="0" fontId="9" fillId="0" borderId="9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14" fontId="9" fillId="0" borderId="0" xfId="0" applyNumberFormat="1" applyFont="1" applyAlignment="1" applyProtection="1">
      <alignment horizontal="left"/>
      <protection/>
    </xf>
    <xf numFmtId="14" fontId="5" fillId="0" borderId="0" xfId="0" applyNumberFormat="1" applyFont="1" applyAlignment="1">
      <alignment/>
    </xf>
    <xf numFmtId="17" fontId="10" fillId="0" borderId="8" xfId="0" applyNumberFormat="1" applyFont="1" applyBorder="1" applyAlignment="1" applyProtection="1">
      <alignment horizontal="centerContinuous"/>
      <protection/>
    </xf>
    <xf numFmtId="0" fontId="6" fillId="0" borderId="0" xfId="0" applyFont="1" applyAlignment="1">
      <alignment horizontal="right"/>
    </xf>
    <xf numFmtId="17" fontId="10" fillId="0" borderId="8" xfId="0" applyNumberFormat="1" applyFont="1" applyBorder="1" applyAlignment="1">
      <alignment horizontal="centerContinuous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NumberFormat="1" applyFont="1" applyAlignment="1" applyProtection="1">
      <alignment/>
      <protection/>
    </xf>
    <xf numFmtId="10" fontId="9" fillId="0" borderId="0" xfId="0" applyNumberFormat="1" applyFont="1" applyAlignment="1" applyProtection="1">
      <alignment/>
      <protection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4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9" fillId="0" borderId="14" xfId="0" applyFont="1" applyBorder="1" applyAlignment="1">
      <alignment horizontal="centerContinuous"/>
    </xf>
    <xf numFmtId="10" fontId="9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5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21" fillId="0" borderId="0" xfId="0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Independence Hall Visitation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6"/>
          <c:w val="0.9707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'2007'!$EH$20</c:f>
              <c:strCache>
                <c:ptCount val="1"/>
                <c:pt idx="0">
                  <c:v>-2.06%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'2007'!$EI$20:$ET$20</c:f>
              <c:numCache/>
            </c:numRef>
          </c:val>
        </c:ser>
        <c:ser>
          <c:idx val="1"/>
          <c:order val="1"/>
          <c:tx>
            <c:strRef>
              <c:f>'2007'!#REF!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'2007'!#REF!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'2007'!$EH$21</c:f>
              <c:strCache>
                <c:ptCount val="1"/>
                <c:pt idx="0">
                  <c:v>-75.32%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'2007'!$EI$21:$ET$21</c:f>
              <c:numCache/>
            </c:numRef>
          </c:val>
        </c:ser>
        <c:overlap val="30"/>
        <c:gapWidth val="50"/>
        <c:axId val="63007050"/>
        <c:axId val="30192539"/>
      </c:barChart>
      <c:catAx>
        <c:axId val="63007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192539"/>
        <c:crosses val="autoZero"/>
        <c:auto val="0"/>
        <c:lblOffset val="100"/>
        <c:noMultiLvlLbl val="0"/>
      </c:catAx>
      <c:valAx>
        <c:axId val="30192539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crossAx val="63007050"/>
        <c:crossesAt val="1"/>
        <c:crossBetween val="between"/>
        <c:dispUnits/>
        <c:majorUnit val="10000"/>
        <c:minorUnit val="20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Congress Hall Visitation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1275"/>
          <c:w val="0.935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'2007'!$EH$22</c:f>
              <c:strCache>
                <c:ptCount val="1"/>
                <c:pt idx="0">
                  <c:v>16.43%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'2007'!$EI$22:$ET$22</c:f>
              <c:numCache/>
            </c:numRef>
          </c:val>
        </c:ser>
        <c:ser>
          <c:idx val="1"/>
          <c:order val="1"/>
          <c:tx>
            <c:strRef>
              <c:f>'2007'!$EH$23</c:f>
              <c:strCache>
                <c:ptCount val="1"/>
                <c:pt idx="0">
                  <c:v>-4.66%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'2007'!$EI$23:$ET$23</c:f>
              <c:numCache/>
            </c:numRef>
          </c:val>
        </c:ser>
        <c:ser>
          <c:idx val="2"/>
          <c:order val="2"/>
          <c:tx>
            <c:strRef>
              <c:f>'2007'!#REF!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'2007'!#REF!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50"/>
        <c:axId val="3297396"/>
        <c:axId val="29676565"/>
      </c:barChart>
      <c:catAx>
        <c:axId val="32973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676565"/>
        <c:crosses val="autoZero"/>
        <c:auto val="0"/>
        <c:lblOffset val="100"/>
        <c:noMultiLvlLbl val="0"/>
      </c:catAx>
      <c:valAx>
        <c:axId val="29676565"/>
        <c:scaling>
          <c:orientation val="minMax"/>
          <c:min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3297396"/>
        <c:crossesAt val="1"/>
        <c:crossBetween val="between"/>
        <c:dispUnits/>
        <c:minorUnit val="100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152</xdr:col>
      <xdr:colOff>0</xdr:colOff>
      <xdr:row>52</xdr:row>
      <xdr:rowOff>0</xdr:rowOff>
    </xdr:from>
    <xdr:to>
      <xdr:col>166</xdr:col>
      <xdr:colOff>47625</xdr:colOff>
      <xdr:row>81</xdr:row>
      <xdr:rowOff>0</xdr:rowOff>
    </xdr:to>
    <xdr:graphicFrame>
      <xdr:nvGraphicFramePr>
        <xdr:cNvPr id="1" name="Chart 16"/>
        <xdr:cNvGraphicFramePr/>
      </xdr:nvGraphicFramePr>
      <xdr:xfrm>
        <a:off x="124110750" y="8343900"/>
        <a:ext cx="96107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152</xdr:col>
      <xdr:colOff>19050</xdr:colOff>
      <xdr:row>82</xdr:row>
      <xdr:rowOff>19050</xdr:rowOff>
    </xdr:from>
    <xdr:to>
      <xdr:col>165</xdr:col>
      <xdr:colOff>695325</xdr:colOff>
      <xdr:row>111</xdr:row>
      <xdr:rowOff>0</xdr:rowOff>
    </xdr:to>
    <xdr:graphicFrame>
      <xdr:nvGraphicFramePr>
        <xdr:cNvPr id="2" name="Chart 17"/>
        <xdr:cNvGraphicFramePr/>
      </xdr:nvGraphicFramePr>
      <xdr:xfrm>
        <a:off x="124129800" y="12934950"/>
        <a:ext cx="9534525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220"/>
  <sheetViews>
    <sheetView tabSelected="1" workbookViewId="0" topLeftCell="A1">
      <pane xSplit="15510" topLeftCell="Y1" activePane="topLeft" state="split"/>
      <selection pane="topLeft" activeCell="E2" sqref="E2"/>
      <selection pane="topRight" activeCell="Y28" sqref="Y28"/>
    </sheetView>
  </sheetViews>
  <sheetFormatPr defaultColWidth="9.00390625" defaultRowHeight="12.75"/>
  <cols>
    <col min="1" max="1" width="26.75390625" style="1" bestFit="1" customWidth="1"/>
    <col min="2" max="2" width="9.00390625" style="5" customWidth="1"/>
    <col min="3" max="5" width="9.00390625" style="1" customWidth="1"/>
    <col min="6" max="6" width="9.00390625" style="5" customWidth="1"/>
    <col min="7" max="7" width="9.00390625" style="1" customWidth="1"/>
    <col min="8" max="8" width="10.00390625" style="1" bestFit="1" customWidth="1"/>
    <col min="9" max="9" width="10.625" style="1" customWidth="1"/>
    <col min="10" max="10" width="9.00390625" style="1" customWidth="1"/>
    <col min="11" max="11" width="26.75390625" style="1" bestFit="1" customWidth="1"/>
    <col min="12" max="13" width="0" style="1" hidden="1" customWidth="1"/>
    <col min="14" max="14" width="9.00390625" style="7" customWidth="1"/>
    <col min="15" max="15" width="9.00390625" style="67" customWidth="1"/>
    <col min="16" max="17" width="9.00390625" style="1" customWidth="1"/>
    <col min="18" max="18" width="9.00390625" style="5" customWidth="1"/>
    <col min="19" max="19" width="9.00390625" style="1" customWidth="1"/>
    <col min="20" max="20" width="9.125" style="1" bestFit="1" customWidth="1"/>
    <col min="21" max="22" width="9.00390625" style="1" customWidth="1"/>
    <col min="23" max="23" width="26.75390625" style="3" bestFit="1" customWidth="1"/>
    <col min="24" max="24" width="10.125" style="4" customWidth="1"/>
    <col min="25" max="25" width="11.25390625" style="6" customWidth="1"/>
    <col min="26" max="26" width="11.25390625" style="43" customWidth="1"/>
    <col min="27" max="27" width="10.125" style="3" customWidth="1"/>
    <col min="28" max="28" width="11.25390625" style="6" customWidth="1"/>
    <col min="29" max="30" width="11.25390625" style="3" customWidth="1"/>
    <col min="31" max="31" width="9.00390625" style="6" customWidth="1"/>
    <col min="32" max="32" width="9.00390625" style="1" customWidth="1"/>
    <col min="33" max="33" width="27.50390625" style="1" bestFit="1" customWidth="1"/>
    <col min="34" max="35" width="8.75390625" style="1" customWidth="1"/>
    <col min="36" max="36" width="8.625" style="1" customWidth="1"/>
    <col min="37" max="37" width="9.625" style="40" customWidth="1"/>
    <col min="38" max="38" width="9.00390625" style="63" customWidth="1"/>
    <col min="39" max="39" width="8.75390625" style="7" customWidth="1"/>
    <col min="40" max="40" width="9.625" style="8" customWidth="1"/>
    <col min="41" max="42" width="9.00390625" style="1" customWidth="1"/>
    <col min="43" max="43" width="26.75390625" style="1" bestFit="1" customWidth="1"/>
    <col min="44" max="45" width="8.75390625" style="1" customWidth="1"/>
    <col min="46" max="46" width="7.875" style="1" customWidth="1"/>
    <col min="47" max="47" width="11.25390625" style="1" customWidth="1"/>
    <col min="48" max="48" width="11.25390625" style="5" customWidth="1"/>
    <col min="49" max="49" width="8.75390625" style="1" customWidth="1"/>
    <col min="50" max="50" width="9.625" style="1" customWidth="1"/>
    <col min="51" max="51" width="9.00390625" style="1" customWidth="1"/>
    <col min="52" max="52" width="11.25390625" style="1" customWidth="1"/>
    <col min="53" max="53" width="26.75390625" style="1" bestFit="1" customWidth="1"/>
    <col min="54" max="54" width="10.375" style="1" customWidth="1"/>
    <col min="55" max="57" width="9.00390625" style="1" customWidth="1"/>
    <col min="58" max="58" width="10.75390625" style="1" bestFit="1" customWidth="1"/>
    <col min="59" max="59" width="8.75390625" style="1" customWidth="1"/>
    <col min="60" max="60" width="12.25390625" style="1" customWidth="1"/>
    <col min="61" max="61" width="13.75390625" style="1" customWidth="1"/>
    <col min="62" max="62" width="10.625" style="1" customWidth="1"/>
    <col min="63" max="63" width="26.75390625" style="1" bestFit="1" customWidth="1"/>
    <col min="64" max="64" width="9.125" style="1" customWidth="1"/>
    <col min="65" max="65" width="8.625" style="1" customWidth="1"/>
    <col min="66" max="66" width="9.00390625" style="1" customWidth="1"/>
    <col min="67" max="67" width="9.125" style="1" customWidth="1"/>
    <col min="68" max="68" width="9.00390625" style="1" customWidth="1"/>
    <col min="69" max="69" width="8.00390625" style="1" customWidth="1"/>
    <col min="70" max="70" width="10.25390625" style="1" bestFit="1" customWidth="1"/>
    <col min="71" max="72" width="9.00390625" style="1" customWidth="1"/>
    <col min="73" max="73" width="26.75390625" style="1" bestFit="1" customWidth="1"/>
    <col min="74" max="74" width="8.75390625" style="1" customWidth="1"/>
    <col min="75" max="75" width="9.625" style="1" customWidth="1"/>
    <col min="76" max="76" width="7.875" style="1" customWidth="1"/>
    <col min="77" max="78" width="9.00390625" style="1" customWidth="1"/>
    <col min="79" max="79" width="10.75390625" style="1" bestFit="1" customWidth="1"/>
    <col min="80" max="80" width="9.625" style="1" customWidth="1"/>
    <col min="81" max="81" width="8.75390625" style="1" customWidth="1"/>
    <col min="82" max="82" width="7.875" style="1" customWidth="1"/>
    <col min="83" max="83" width="26.75390625" style="1" bestFit="1" customWidth="1"/>
    <col min="84" max="84" width="9.125" style="1" customWidth="1"/>
    <col min="85" max="85" width="9.00390625" style="1" customWidth="1"/>
    <col min="86" max="86" width="7.375" style="1" customWidth="1"/>
    <col min="87" max="87" width="9.625" style="1" customWidth="1"/>
    <col min="88" max="89" width="9.00390625" style="1" customWidth="1"/>
    <col min="90" max="90" width="8.875" style="1" customWidth="1"/>
    <col min="91" max="92" width="9.00390625" style="1" customWidth="1"/>
    <col min="93" max="93" width="26.75390625" style="1" bestFit="1" customWidth="1"/>
    <col min="94" max="97" width="9.00390625" style="1" customWidth="1"/>
    <col min="98" max="98" width="9.25390625" style="1" customWidth="1"/>
    <col min="99" max="99" width="9.625" style="1" customWidth="1"/>
    <col min="100" max="100" width="8.75390625" style="1" customWidth="1"/>
    <col min="101" max="101" width="10.75390625" style="1" bestFit="1" customWidth="1"/>
    <col min="102" max="102" width="9.00390625" style="1" customWidth="1"/>
    <col min="103" max="103" width="26.75390625" style="1" bestFit="1" customWidth="1"/>
    <col min="104" max="105" width="9.00390625" style="1" customWidth="1"/>
    <col min="106" max="106" width="8.00390625" style="1" customWidth="1"/>
    <col min="107" max="107" width="7.875" style="1" customWidth="1"/>
    <col min="108" max="108" width="9.25390625" style="1" customWidth="1"/>
    <col min="109" max="109" width="9.00390625" style="1" customWidth="1"/>
    <col min="110" max="110" width="8.875" style="1" customWidth="1"/>
    <col min="111" max="111" width="9.875" style="1" bestFit="1" customWidth="1"/>
    <col min="112" max="112" width="9.625" style="1" customWidth="1"/>
    <col min="113" max="113" width="26.75390625" style="1" bestFit="1" customWidth="1"/>
    <col min="114" max="115" width="9.00390625" style="1" customWidth="1"/>
    <col min="116" max="116" width="7.375" style="1" customWidth="1"/>
    <col min="117" max="117" width="9.00390625" style="1" customWidth="1"/>
    <col min="118" max="118" width="9.125" style="1" customWidth="1"/>
    <col min="119" max="119" width="9.00390625" style="1" customWidth="1"/>
    <col min="120" max="120" width="10.25390625" style="1" bestFit="1" customWidth="1"/>
    <col min="121" max="121" width="12.625" style="1" customWidth="1"/>
    <col min="122" max="122" width="10.625" style="1" customWidth="1"/>
    <col min="123" max="123" width="26.75390625" style="1" bestFit="1" customWidth="1"/>
    <col min="124" max="129" width="9.00390625" style="1" customWidth="1"/>
    <col min="130" max="132" width="9.00390625" style="5" customWidth="1"/>
    <col min="133" max="133" width="8.75390625" style="5" customWidth="1"/>
    <col min="134" max="134" width="8.75390625" style="45" customWidth="1"/>
    <col min="135" max="135" width="9.00390625" style="13" customWidth="1"/>
    <col min="136" max="136" width="9.125" style="13" customWidth="1"/>
    <col min="137" max="137" width="9.00390625" style="1" customWidth="1"/>
    <col min="138" max="138" width="13.25390625" style="94" bestFit="1" customWidth="1"/>
    <col min="139" max="141" width="8.125" style="1" customWidth="1"/>
    <col min="142" max="147" width="9.25390625" style="1" customWidth="1"/>
    <col min="148" max="148" width="9.25390625" style="9" customWidth="1"/>
    <col min="149" max="150" width="9.25390625" style="1" customWidth="1"/>
    <col min="151" max="151" width="12.125" style="1" customWidth="1"/>
    <col min="152" max="152" width="9.00390625" style="1" customWidth="1"/>
    <col min="153" max="153" width="23.25390625" style="1" customWidth="1"/>
    <col min="154" max="156" width="7.00390625" style="1" customWidth="1"/>
    <col min="157" max="160" width="8.125" style="1" customWidth="1"/>
    <col min="161" max="164" width="8.125" style="3" customWidth="1"/>
    <col min="165" max="165" width="7.00390625" style="3" customWidth="1"/>
    <col min="166" max="166" width="9.25390625" style="3" customWidth="1"/>
    <col min="167" max="174" width="8.75390625" style="3" customWidth="1"/>
    <col min="175" max="16384" width="10.25390625" style="0" customWidth="1"/>
  </cols>
  <sheetData>
    <row r="1" spans="1:174" ht="13.5" thickTop="1">
      <c r="A1" s="52" t="s">
        <v>0</v>
      </c>
      <c r="B1" s="47"/>
      <c r="C1" s="14"/>
      <c r="D1" s="14"/>
      <c r="E1" s="14"/>
      <c r="F1" s="13"/>
      <c r="G1" s="14"/>
      <c r="H1" s="14"/>
      <c r="I1" s="14"/>
      <c r="J1" s="14"/>
      <c r="K1" s="52" t="s">
        <v>0</v>
      </c>
      <c r="L1" s="47"/>
      <c r="M1" s="46"/>
      <c r="N1" s="47"/>
      <c r="O1" s="41"/>
      <c r="P1" s="14"/>
      <c r="Q1" s="14"/>
      <c r="R1" s="13"/>
      <c r="S1" s="14"/>
      <c r="T1" s="14"/>
      <c r="U1" s="14"/>
      <c r="V1" s="14"/>
      <c r="W1" s="52" t="s">
        <v>0</v>
      </c>
      <c r="X1" s="47"/>
      <c r="Y1" s="38"/>
      <c r="Z1" s="41"/>
      <c r="AA1" s="14"/>
      <c r="AB1" s="13"/>
      <c r="AC1" s="14"/>
      <c r="AD1" s="14"/>
      <c r="AE1" s="13"/>
      <c r="AF1" s="14"/>
      <c r="AG1" s="52" t="s">
        <v>0</v>
      </c>
      <c r="AH1" s="47"/>
      <c r="AI1" s="14"/>
      <c r="AJ1" s="14"/>
      <c r="AK1" s="23"/>
      <c r="AL1" s="13"/>
      <c r="AM1" s="14"/>
      <c r="AN1" s="16"/>
      <c r="AO1" s="14"/>
      <c r="AP1" s="14"/>
      <c r="AQ1" s="52" t="s">
        <v>0</v>
      </c>
      <c r="AR1" s="54"/>
      <c r="AS1" s="37"/>
      <c r="AT1" s="14"/>
      <c r="AU1" s="14"/>
      <c r="AV1" s="13"/>
      <c r="AW1" s="14"/>
      <c r="AX1" s="14"/>
      <c r="AY1" s="17"/>
      <c r="AZ1" s="14"/>
      <c r="BA1" s="52" t="s">
        <v>0</v>
      </c>
      <c r="BB1" s="47"/>
      <c r="BC1" s="37"/>
      <c r="BD1" s="37"/>
      <c r="BE1" s="14"/>
      <c r="BF1" s="14"/>
      <c r="BG1" s="14"/>
      <c r="BH1" s="14"/>
      <c r="BI1" s="14"/>
      <c r="BJ1" s="14"/>
      <c r="BK1" s="52" t="s">
        <v>0</v>
      </c>
      <c r="BL1" s="47"/>
      <c r="BM1" s="37"/>
      <c r="BN1" s="37"/>
      <c r="BO1" s="14"/>
      <c r="BP1" s="14"/>
      <c r="BQ1" s="14"/>
      <c r="BR1" s="14"/>
      <c r="BS1" s="14"/>
      <c r="BT1" s="14"/>
      <c r="BU1" s="52" t="s">
        <v>0</v>
      </c>
      <c r="BV1" s="47"/>
      <c r="BW1" s="37"/>
      <c r="BX1" s="14"/>
      <c r="BY1" s="14"/>
      <c r="BZ1" s="14"/>
      <c r="CA1" s="14"/>
      <c r="CB1" s="14"/>
      <c r="CC1" s="14"/>
      <c r="CD1" s="14"/>
      <c r="CE1" s="52" t="s">
        <v>0</v>
      </c>
      <c r="CF1" s="47"/>
      <c r="CG1" s="37"/>
      <c r="CH1" s="14"/>
      <c r="CI1" s="14"/>
      <c r="CJ1" s="14"/>
      <c r="CK1" s="14"/>
      <c r="CL1" s="14"/>
      <c r="CM1" s="14"/>
      <c r="CN1" s="14"/>
      <c r="CO1" s="52" t="s">
        <v>0</v>
      </c>
      <c r="CP1" s="47"/>
      <c r="CQ1" s="37"/>
      <c r="CR1" s="37"/>
      <c r="CS1" s="14"/>
      <c r="CT1" s="14"/>
      <c r="CU1" s="14"/>
      <c r="CV1" s="14"/>
      <c r="CW1" s="14"/>
      <c r="CX1" s="14"/>
      <c r="CY1" s="52" t="s">
        <v>0</v>
      </c>
      <c r="CZ1" s="47"/>
      <c r="DA1" s="37"/>
      <c r="DB1" s="14"/>
      <c r="DC1" s="14"/>
      <c r="DD1" s="14"/>
      <c r="DE1" s="14"/>
      <c r="DF1" s="14"/>
      <c r="DG1" s="14"/>
      <c r="DH1" s="14"/>
      <c r="DI1" s="52" t="s">
        <v>0</v>
      </c>
      <c r="DJ1" s="47"/>
      <c r="DK1" s="37"/>
      <c r="DL1" s="14"/>
      <c r="DM1" s="14"/>
      <c r="DN1" s="14"/>
      <c r="DO1" s="14"/>
      <c r="DP1" s="14"/>
      <c r="DQ1" s="14"/>
      <c r="DR1" s="14"/>
      <c r="DS1" s="14"/>
      <c r="DT1" s="14"/>
      <c r="DU1" s="10"/>
      <c r="DV1" s="14"/>
      <c r="DW1" s="14"/>
      <c r="DX1" s="14"/>
      <c r="DY1" s="14"/>
      <c r="DZ1" s="14"/>
      <c r="EA1" s="14"/>
      <c r="EB1" s="14"/>
      <c r="EC1" s="14"/>
      <c r="ED1" s="23"/>
      <c r="EE1" s="14"/>
      <c r="EF1" s="14"/>
      <c r="EG1" s="14"/>
      <c r="EH1" s="91"/>
      <c r="EP1" s="3"/>
      <c r="EQ1" s="3"/>
      <c r="ER1" s="3"/>
      <c r="ES1" s="3"/>
      <c r="ET1"/>
      <c r="EU1"/>
      <c r="EV1" s="3"/>
      <c r="EW1" s="3"/>
      <c r="EX1" s="3"/>
      <c r="EY1" s="3"/>
      <c r="EZ1" s="3"/>
      <c r="FA1" s="3"/>
      <c r="FB1" s="3"/>
      <c r="FC1" s="3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</row>
    <row r="2" spans="1:174" ht="13.5" thickBot="1">
      <c r="A2" s="53" t="s">
        <v>1</v>
      </c>
      <c r="B2" s="49"/>
      <c r="C2" s="14"/>
      <c r="D2" s="14"/>
      <c r="E2" s="14"/>
      <c r="F2" s="13"/>
      <c r="G2" s="14"/>
      <c r="H2" s="14"/>
      <c r="I2" s="14"/>
      <c r="J2" s="14"/>
      <c r="K2" s="53" t="s">
        <v>2</v>
      </c>
      <c r="L2" s="49"/>
      <c r="M2" s="48"/>
      <c r="N2" s="49"/>
      <c r="O2" s="41"/>
      <c r="P2" s="14"/>
      <c r="Q2" s="14"/>
      <c r="R2" s="13"/>
      <c r="S2" s="14"/>
      <c r="T2" s="14"/>
      <c r="U2" s="14"/>
      <c r="V2" s="14"/>
      <c r="W2" s="53" t="s">
        <v>1</v>
      </c>
      <c r="X2" s="49"/>
      <c r="Y2" s="38"/>
      <c r="Z2" s="41"/>
      <c r="AA2" s="14"/>
      <c r="AB2" s="13"/>
      <c r="AC2" s="14"/>
      <c r="AD2" s="14"/>
      <c r="AE2" s="13"/>
      <c r="AF2" s="14"/>
      <c r="AG2" s="53" t="s">
        <v>1</v>
      </c>
      <c r="AH2" s="49"/>
      <c r="AI2" s="14"/>
      <c r="AJ2" s="14"/>
      <c r="AK2" s="23"/>
      <c r="AL2" s="13"/>
      <c r="AM2" s="14"/>
      <c r="AN2" s="16"/>
      <c r="AO2" s="14"/>
      <c r="AP2" s="14"/>
      <c r="AQ2" s="53" t="s">
        <v>1</v>
      </c>
      <c r="AR2" s="49"/>
      <c r="AS2" s="37"/>
      <c r="AT2" s="14"/>
      <c r="AU2" s="14"/>
      <c r="AV2" s="13"/>
      <c r="AW2" s="14"/>
      <c r="AX2" s="14"/>
      <c r="AY2" s="14"/>
      <c r="AZ2" s="14"/>
      <c r="BA2" s="53" t="s">
        <v>1</v>
      </c>
      <c r="BB2" s="49"/>
      <c r="BC2" s="37"/>
      <c r="BD2" s="37"/>
      <c r="BE2" s="14"/>
      <c r="BF2" s="14"/>
      <c r="BG2" s="14"/>
      <c r="BH2" s="14"/>
      <c r="BI2" s="14"/>
      <c r="BJ2" s="14"/>
      <c r="BK2" s="53" t="s">
        <v>1</v>
      </c>
      <c r="BL2" s="49"/>
      <c r="BM2" s="37"/>
      <c r="BN2" s="37"/>
      <c r="BO2" s="14"/>
      <c r="BP2" s="14"/>
      <c r="BQ2" s="14"/>
      <c r="BR2" s="14"/>
      <c r="BS2" s="14"/>
      <c r="BT2" s="14"/>
      <c r="BU2" s="53" t="s">
        <v>1</v>
      </c>
      <c r="BV2" s="49"/>
      <c r="BW2" s="37"/>
      <c r="BX2" s="14"/>
      <c r="BY2" s="14"/>
      <c r="BZ2" s="14"/>
      <c r="CA2" s="14"/>
      <c r="CB2" s="14"/>
      <c r="CC2" s="14"/>
      <c r="CD2" s="14"/>
      <c r="CE2" s="53" t="s">
        <v>1</v>
      </c>
      <c r="CF2" s="49"/>
      <c r="CG2" s="37"/>
      <c r="CH2" s="14"/>
      <c r="CI2" s="14"/>
      <c r="CJ2" s="14"/>
      <c r="CK2" s="14"/>
      <c r="CL2" s="14"/>
      <c r="CM2" s="14"/>
      <c r="CN2" s="14"/>
      <c r="CO2" s="53" t="s">
        <v>1</v>
      </c>
      <c r="CP2" s="49"/>
      <c r="CQ2" s="37"/>
      <c r="CR2" s="37"/>
      <c r="CS2" s="14"/>
      <c r="CT2" s="14"/>
      <c r="CU2" s="14"/>
      <c r="CV2" s="14"/>
      <c r="CW2" s="14"/>
      <c r="CX2" s="14"/>
      <c r="CY2" s="53" t="s">
        <v>1</v>
      </c>
      <c r="CZ2" s="49"/>
      <c r="DA2" s="37"/>
      <c r="DB2" s="14"/>
      <c r="DC2" s="14"/>
      <c r="DD2" s="14"/>
      <c r="DE2" s="14"/>
      <c r="DF2" s="14"/>
      <c r="DG2" s="14"/>
      <c r="DH2" s="14"/>
      <c r="DI2" s="53" t="s">
        <v>1</v>
      </c>
      <c r="DJ2" s="49"/>
      <c r="DK2" s="37"/>
      <c r="DL2" s="14"/>
      <c r="DM2" s="14"/>
      <c r="DN2" s="14"/>
      <c r="DO2" s="14"/>
      <c r="DP2" s="14"/>
      <c r="DQ2" s="14"/>
      <c r="DR2" s="14"/>
      <c r="DS2" s="14"/>
      <c r="DT2" s="14"/>
      <c r="DU2" s="10"/>
      <c r="DV2" s="14"/>
      <c r="DW2" s="14"/>
      <c r="DX2" s="14"/>
      <c r="DY2" s="14"/>
      <c r="DZ2" s="13"/>
      <c r="EA2" s="13"/>
      <c r="EB2" s="13"/>
      <c r="EC2" s="18"/>
      <c r="ED2" s="41"/>
      <c r="EG2" s="14"/>
      <c r="EH2" s="91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</row>
    <row r="3" spans="1:174" ht="13.5" thickBot="1">
      <c r="A3" s="55" t="s">
        <v>73</v>
      </c>
      <c r="B3" s="56"/>
      <c r="C3" s="14"/>
      <c r="D3" s="14"/>
      <c r="E3" s="14"/>
      <c r="F3" s="13"/>
      <c r="G3" s="14"/>
      <c r="H3" s="14"/>
      <c r="I3" s="14"/>
      <c r="J3" s="14"/>
      <c r="K3" s="55" t="s">
        <v>72</v>
      </c>
      <c r="L3" s="51"/>
      <c r="M3" s="50"/>
      <c r="N3" s="51"/>
      <c r="O3" s="41"/>
      <c r="P3" s="14"/>
      <c r="Q3" s="14"/>
      <c r="R3" s="13"/>
      <c r="S3" s="14"/>
      <c r="T3" s="14"/>
      <c r="U3" s="14"/>
      <c r="V3" s="14"/>
      <c r="W3" s="62">
        <v>39142</v>
      </c>
      <c r="X3" s="56"/>
      <c r="Y3" s="38"/>
      <c r="Z3" s="41"/>
      <c r="AA3" s="14"/>
      <c r="AB3" s="13"/>
      <c r="AC3" s="14"/>
      <c r="AD3" s="14"/>
      <c r="AE3" s="13"/>
      <c r="AF3" s="14"/>
      <c r="AG3" s="62">
        <v>39173</v>
      </c>
      <c r="AH3" s="51"/>
      <c r="AI3" s="14"/>
      <c r="AJ3" s="14"/>
      <c r="AK3" s="23"/>
      <c r="AL3" s="13"/>
      <c r="AM3" s="14"/>
      <c r="AN3" s="16"/>
      <c r="AO3" s="14"/>
      <c r="AP3" s="14"/>
      <c r="AQ3" s="62">
        <v>39203</v>
      </c>
      <c r="AR3" s="56"/>
      <c r="AS3" s="37"/>
      <c r="AT3" s="14"/>
      <c r="AU3" s="14"/>
      <c r="AV3" s="13"/>
      <c r="AW3" s="14"/>
      <c r="AX3" s="14"/>
      <c r="AY3" s="14"/>
      <c r="AZ3" s="14"/>
      <c r="BA3" s="64">
        <v>39234</v>
      </c>
      <c r="BB3" s="51"/>
      <c r="BC3" s="39"/>
      <c r="BD3" s="37"/>
      <c r="BE3" s="14"/>
      <c r="BF3" s="14"/>
      <c r="BG3" s="14"/>
      <c r="BH3" s="14"/>
      <c r="BI3" s="14"/>
      <c r="BJ3" s="14"/>
      <c r="BK3" s="64">
        <v>39264</v>
      </c>
      <c r="BL3" s="51"/>
      <c r="BM3" s="37"/>
      <c r="BN3" s="37"/>
      <c r="BO3" s="14"/>
      <c r="BP3" s="14"/>
      <c r="BQ3" s="14"/>
      <c r="BR3" s="14"/>
      <c r="BS3" s="14"/>
      <c r="BT3" s="14"/>
      <c r="BU3" s="64">
        <v>39295</v>
      </c>
      <c r="BV3" s="51"/>
      <c r="BW3" s="37"/>
      <c r="BX3" s="14"/>
      <c r="BY3" s="14"/>
      <c r="BZ3" s="14"/>
      <c r="CA3" s="14"/>
      <c r="CB3" s="14"/>
      <c r="CC3" s="14"/>
      <c r="CD3" s="14"/>
      <c r="CE3" s="64">
        <v>39326</v>
      </c>
      <c r="CF3" s="51"/>
      <c r="CG3" s="37"/>
      <c r="CH3" s="14"/>
      <c r="CI3" s="14"/>
      <c r="CJ3" s="14"/>
      <c r="CK3" s="14"/>
      <c r="CL3" s="14"/>
      <c r="CM3" s="14"/>
      <c r="CN3" s="14"/>
      <c r="CO3" s="64">
        <v>39356</v>
      </c>
      <c r="CP3" s="51"/>
      <c r="CQ3" s="37"/>
      <c r="CR3" s="37"/>
      <c r="CS3" s="14"/>
      <c r="CT3" s="14"/>
      <c r="CU3" s="14"/>
      <c r="CV3" s="14"/>
      <c r="CW3" s="14"/>
      <c r="CX3" s="14"/>
      <c r="CY3" s="64">
        <v>39387</v>
      </c>
      <c r="CZ3" s="51"/>
      <c r="DA3" s="37"/>
      <c r="DB3" s="14"/>
      <c r="DC3" s="14"/>
      <c r="DD3" s="14"/>
      <c r="DE3" s="14"/>
      <c r="DF3" s="14"/>
      <c r="DG3" s="14"/>
      <c r="DH3" s="14"/>
      <c r="DI3" s="64">
        <v>39417</v>
      </c>
      <c r="DJ3" s="51"/>
      <c r="DK3" s="37"/>
      <c r="DL3" s="14"/>
      <c r="DM3" s="14"/>
      <c r="DN3" s="14"/>
      <c r="DO3" s="14"/>
      <c r="DP3" s="14"/>
      <c r="DQ3" s="14"/>
      <c r="DR3" s="14"/>
      <c r="DS3" s="57" t="s">
        <v>61</v>
      </c>
      <c r="DT3" s="58"/>
      <c r="DU3" s="69"/>
      <c r="DV3" s="14"/>
      <c r="DW3" s="14"/>
      <c r="DX3" s="14"/>
      <c r="DY3" s="14"/>
      <c r="DZ3" s="13"/>
      <c r="EA3" s="20" t="s">
        <v>3</v>
      </c>
      <c r="EB3" s="13"/>
      <c r="EC3" s="13"/>
      <c r="ED3" s="41"/>
      <c r="EG3" s="14"/>
      <c r="EH3" s="91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</row>
    <row r="4" spans="1:174" ht="14.25" thickBot="1" thickTop="1">
      <c r="A4" s="14"/>
      <c r="B4" s="13"/>
      <c r="C4" s="14"/>
      <c r="D4" s="14"/>
      <c r="E4" s="14"/>
      <c r="F4" s="13"/>
      <c r="G4" s="14"/>
      <c r="H4" s="14"/>
      <c r="I4" s="14"/>
      <c r="J4" s="14"/>
      <c r="K4" s="14"/>
      <c r="L4" s="14"/>
      <c r="M4" s="14"/>
      <c r="N4" s="14"/>
      <c r="O4" s="41"/>
      <c r="P4" s="14"/>
      <c r="Q4" s="14"/>
      <c r="R4" s="13"/>
      <c r="S4" s="14"/>
      <c r="T4" s="14"/>
      <c r="U4" s="14"/>
      <c r="V4" s="14"/>
      <c r="W4" s="14"/>
      <c r="X4" s="15"/>
      <c r="Y4" s="13"/>
      <c r="Z4" s="41"/>
      <c r="AA4" s="14"/>
      <c r="AB4" s="13"/>
      <c r="AC4" s="14"/>
      <c r="AD4" s="14"/>
      <c r="AE4" s="13"/>
      <c r="AF4" s="14"/>
      <c r="AG4" s="14"/>
      <c r="AH4" s="14"/>
      <c r="AI4" s="14"/>
      <c r="AJ4" s="14"/>
      <c r="AK4" s="23"/>
      <c r="AL4" s="13"/>
      <c r="AM4" s="14"/>
      <c r="AN4" s="16"/>
      <c r="AO4" s="14"/>
      <c r="AP4" s="14"/>
      <c r="AQ4" s="14"/>
      <c r="AR4" s="14"/>
      <c r="AS4" s="14"/>
      <c r="AT4" s="14"/>
      <c r="AU4" s="14"/>
      <c r="AV4" s="13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90" t="s">
        <v>69</v>
      </c>
      <c r="DT4" s="59"/>
      <c r="DU4" s="70"/>
      <c r="DV4" s="14"/>
      <c r="DW4" s="14"/>
      <c r="DX4" s="14"/>
      <c r="DY4" s="21"/>
      <c r="DZ4" s="13"/>
      <c r="EA4" s="13"/>
      <c r="EB4" s="13"/>
      <c r="EC4" s="13"/>
      <c r="ED4" s="41"/>
      <c r="EG4" s="14"/>
      <c r="EH4" s="91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</row>
    <row r="5" spans="1:174" ht="12.75">
      <c r="A5" s="14"/>
      <c r="B5" s="19" t="s">
        <v>4</v>
      </c>
      <c r="C5" s="19" t="s">
        <v>5</v>
      </c>
      <c r="D5" s="13"/>
      <c r="E5" s="13"/>
      <c r="F5" s="19" t="s">
        <v>6</v>
      </c>
      <c r="G5" s="19" t="s">
        <v>5</v>
      </c>
      <c r="H5" s="19" t="s">
        <v>7</v>
      </c>
      <c r="I5" s="13"/>
      <c r="J5" s="14"/>
      <c r="K5" s="14"/>
      <c r="L5" s="14"/>
      <c r="M5" s="14"/>
      <c r="N5" s="19" t="s">
        <v>4</v>
      </c>
      <c r="O5" s="42" t="s">
        <v>5</v>
      </c>
      <c r="P5" s="13"/>
      <c r="Q5" s="13"/>
      <c r="R5" s="19" t="s">
        <v>6</v>
      </c>
      <c r="S5" s="19" t="s">
        <v>5</v>
      </c>
      <c r="T5" s="19" t="s">
        <v>7</v>
      </c>
      <c r="U5" s="13"/>
      <c r="V5" s="14"/>
      <c r="W5" s="14"/>
      <c r="X5" s="19" t="s">
        <v>4</v>
      </c>
      <c r="Y5" s="19" t="s">
        <v>5</v>
      </c>
      <c r="Z5" s="41"/>
      <c r="AA5" s="13"/>
      <c r="AB5" s="19" t="s">
        <v>6</v>
      </c>
      <c r="AC5" s="19" t="s">
        <v>5</v>
      </c>
      <c r="AD5" s="19" t="s">
        <v>7</v>
      </c>
      <c r="AE5" s="13"/>
      <c r="AF5" s="14"/>
      <c r="AG5" s="14"/>
      <c r="AH5" s="19" t="s">
        <v>4</v>
      </c>
      <c r="AI5" s="19" t="s">
        <v>5</v>
      </c>
      <c r="AJ5" s="13"/>
      <c r="AK5" s="41"/>
      <c r="AL5" s="19" t="s">
        <v>6</v>
      </c>
      <c r="AM5" s="19" t="s">
        <v>5</v>
      </c>
      <c r="AN5" s="44" t="s">
        <v>7</v>
      </c>
      <c r="AO5" s="23"/>
      <c r="AP5" s="14"/>
      <c r="AQ5" s="14"/>
      <c r="AR5" s="19" t="s">
        <v>4</v>
      </c>
      <c r="AS5" s="19" t="s">
        <v>5</v>
      </c>
      <c r="AT5" s="13"/>
      <c r="AU5" s="13"/>
      <c r="AV5" s="19" t="s">
        <v>6</v>
      </c>
      <c r="AW5" s="19" t="s">
        <v>5</v>
      </c>
      <c r="AX5" s="19" t="s">
        <v>7</v>
      </c>
      <c r="AY5" s="13"/>
      <c r="AZ5" s="14"/>
      <c r="BA5" s="14"/>
      <c r="BB5" s="19" t="s">
        <v>4</v>
      </c>
      <c r="BC5" s="19" t="s">
        <v>5</v>
      </c>
      <c r="BD5" s="14"/>
      <c r="BE5" s="14"/>
      <c r="BF5" s="19" t="s">
        <v>6</v>
      </c>
      <c r="BG5" s="19" t="s">
        <v>5</v>
      </c>
      <c r="BH5" s="19" t="s">
        <v>7</v>
      </c>
      <c r="BI5" s="13"/>
      <c r="BJ5" s="14"/>
      <c r="BK5" s="14"/>
      <c r="BL5" s="19" t="s">
        <v>4</v>
      </c>
      <c r="BM5" s="19" t="s">
        <v>5</v>
      </c>
      <c r="BN5" s="13"/>
      <c r="BO5" s="13"/>
      <c r="BP5" s="19" t="s">
        <v>6</v>
      </c>
      <c r="BQ5" s="19" t="s">
        <v>5</v>
      </c>
      <c r="BR5" s="19" t="s">
        <v>7</v>
      </c>
      <c r="BS5" s="13"/>
      <c r="BT5" s="14"/>
      <c r="BU5" s="14"/>
      <c r="BV5" s="19" t="s">
        <v>4</v>
      </c>
      <c r="BW5" s="19" t="s">
        <v>5</v>
      </c>
      <c r="BX5" s="13"/>
      <c r="BY5" s="13"/>
      <c r="BZ5" s="19" t="s">
        <v>6</v>
      </c>
      <c r="CA5" s="19" t="s">
        <v>5</v>
      </c>
      <c r="CB5" s="19" t="s">
        <v>7</v>
      </c>
      <c r="CC5" s="13"/>
      <c r="CD5" s="14"/>
      <c r="CE5" s="14"/>
      <c r="CF5" s="19" t="s">
        <v>4</v>
      </c>
      <c r="CG5" s="19" t="s">
        <v>5</v>
      </c>
      <c r="CH5" s="13"/>
      <c r="CI5" s="13"/>
      <c r="CJ5" s="19" t="s">
        <v>6</v>
      </c>
      <c r="CK5" s="19" t="s">
        <v>5</v>
      </c>
      <c r="CL5" s="19" t="s">
        <v>7</v>
      </c>
      <c r="CM5" s="13"/>
      <c r="CN5" s="14"/>
      <c r="CO5" s="14"/>
      <c r="CP5" s="19" t="s">
        <v>4</v>
      </c>
      <c r="CQ5" s="19" t="s">
        <v>5</v>
      </c>
      <c r="CR5" s="13"/>
      <c r="CS5" s="13"/>
      <c r="CT5" s="19" t="s">
        <v>6</v>
      </c>
      <c r="CU5" s="19" t="s">
        <v>5</v>
      </c>
      <c r="CV5" s="19" t="s">
        <v>7</v>
      </c>
      <c r="CW5" s="13"/>
      <c r="CX5" s="14"/>
      <c r="CY5" s="14"/>
      <c r="CZ5" s="19" t="s">
        <v>4</v>
      </c>
      <c r="DA5" s="19" t="s">
        <v>5</v>
      </c>
      <c r="DB5" s="13"/>
      <c r="DC5" s="13"/>
      <c r="DD5" s="19" t="s">
        <v>6</v>
      </c>
      <c r="DE5" s="19" t="s">
        <v>5</v>
      </c>
      <c r="DF5" s="19" t="s">
        <v>7</v>
      </c>
      <c r="DG5" s="13"/>
      <c r="DH5" s="14"/>
      <c r="DI5" s="14"/>
      <c r="DJ5" s="19" t="s">
        <v>4</v>
      </c>
      <c r="DK5" s="19" t="s">
        <v>5</v>
      </c>
      <c r="DL5" s="13"/>
      <c r="DM5" s="13"/>
      <c r="DN5" s="19" t="s">
        <v>6</v>
      </c>
      <c r="DO5" s="19" t="s">
        <v>5</v>
      </c>
      <c r="DP5" s="19" t="s">
        <v>7</v>
      </c>
      <c r="DQ5" s="13"/>
      <c r="DR5" s="14"/>
      <c r="DS5" s="22"/>
      <c r="DT5" s="14"/>
      <c r="DU5" s="10"/>
      <c r="DV5" s="14"/>
      <c r="DW5" s="14"/>
      <c r="DX5" s="14"/>
      <c r="DY5" s="21"/>
      <c r="DZ5" s="13"/>
      <c r="EA5" s="13"/>
      <c r="EB5" s="13"/>
      <c r="EC5" s="13"/>
      <c r="ED5" s="41"/>
      <c r="EG5" s="14"/>
      <c r="EH5" s="91"/>
      <c r="EI5"/>
      <c r="EJ5"/>
      <c r="EK5"/>
      <c r="EL5"/>
      <c r="EM5"/>
      <c r="EN5" s="3"/>
      <c r="EO5" s="3"/>
      <c r="EP5" s="3"/>
      <c r="EQ5" s="3"/>
      <c r="ER5" s="3"/>
      <c r="ES5" s="3"/>
      <c r="ET5" s="3"/>
      <c r="EU5" s="3"/>
      <c r="EV5" s="3"/>
      <c r="EW5" s="3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</row>
    <row r="6" spans="1:174" ht="12.75">
      <c r="A6" s="14"/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19" t="s">
        <v>9</v>
      </c>
      <c r="H6" s="19" t="s">
        <v>13</v>
      </c>
      <c r="I6" s="19"/>
      <c r="J6" s="14"/>
      <c r="K6" s="14"/>
      <c r="L6" s="14"/>
      <c r="M6" s="14"/>
      <c r="N6" s="19" t="s">
        <v>8</v>
      </c>
      <c r="O6" s="42" t="s">
        <v>9</v>
      </c>
      <c r="P6" s="19" t="s">
        <v>10</v>
      </c>
      <c r="Q6" s="19" t="s">
        <v>11</v>
      </c>
      <c r="R6" s="19" t="s">
        <v>12</v>
      </c>
      <c r="S6" s="19" t="s">
        <v>9</v>
      </c>
      <c r="T6" s="19" t="s">
        <v>13</v>
      </c>
      <c r="U6" s="19" t="s">
        <v>14</v>
      </c>
      <c r="V6" s="14"/>
      <c r="W6" s="14"/>
      <c r="X6" s="19" t="s">
        <v>8</v>
      </c>
      <c r="Y6" s="19" t="s">
        <v>9</v>
      </c>
      <c r="Z6" s="42" t="s">
        <v>10</v>
      </c>
      <c r="AA6" s="19" t="s">
        <v>11</v>
      </c>
      <c r="AB6" s="19" t="s">
        <v>12</v>
      </c>
      <c r="AC6" s="19" t="s">
        <v>9</v>
      </c>
      <c r="AD6" s="19" t="s">
        <v>13</v>
      </c>
      <c r="AE6" s="19" t="s">
        <v>14</v>
      </c>
      <c r="AF6" s="14"/>
      <c r="AG6" s="14"/>
      <c r="AH6" s="19" t="s">
        <v>8</v>
      </c>
      <c r="AI6" s="19" t="s">
        <v>9</v>
      </c>
      <c r="AJ6" s="19" t="s">
        <v>10</v>
      </c>
      <c r="AK6" s="42" t="s">
        <v>15</v>
      </c>
      <c r="AL6" s="19" t="s">
        <v>12</v>
      </c>
      <c r="AM6" s="19" t="s">
        <v>9</v>
      </c>
      <c r="AN6" s="44" t="s">
        <v>13</v>
      </c>
      <c r="AO6" s="42" t="s">
        <v>14</v>
      </c>
      <c r="AP6" s="14"/>
      <c r="AQ6" s="14"/>
      <c r="AR6" s="19" t="s">
        <v>8</v>
      </c>
      <c r="AS6" s="19" t="s">
        <v>9</v>
      </c>
      <c r="AT6" s="19" t="s">
        <v>10</v>
      </c>
      <c r="AU6" s="19" t="s">
        <v>11</v>
      </c>
      <c r="AV6" s="19" t="s">
        <v>12</v>
      </c>
      <c r="AW6" s="19" t="s">
        <v>9</v>
      </c>
      <c r="AX6" s="19" t="s">
        <v>13</v>
      </c>
      <c r="AY6" s="19" t="s">
        <v>14</v>
      </c>
      <c r="AZ6" s="14"/>
      <c r="BA6" s="14"/>
      <c r="BB6" s="19" t="s">
        <v>8</v>
      </c>
      <c r="BC6" s="19" t="s">
        <v>9</v>
      </c>
      <c r="BD6" s="19" t="s">
        <v>10</v>
      </c>
      <c r="BE6" s="19" t="s">
        <v>11</v>
      </c>
      <c r="BF6" s="19" t="s">
        <v>12</v>
      </c>
      <c r="BG6" s="19" t="s">
        <v>9</v>
      </c>
      <c r="BH6" s="19" t="s">
        <v>13</v>
      </c>
      <c r="BI6" s="19" t="s">
        <v>14</v>
      </c>
      <c r="BJ6" s="14"/>
      <c r="BK6" s="14"/>
      <c r="BL6" s="19" t="s">
        <v>8</v>
      </c>
      <c r="BM6" s="19" t="s">
        <v>9</v>
      </c>
      <c r="BN6" s="19" t="s">
        <v>10</v>
      </c>
      <c r="BO6" s="19" t="s">
        <v>11</v>
      </c>
      <c r="BP6" s="19" t="s">
        <v>12</v>
      </c>
      <c r="BQ6" s="19" t="s">
        <v>9</v>
      </c>
      <c r="BR6" s="19" t="s">
        <v>13</v>
      </c>
      <c r="BS6" s="19" t="s">
        <v>14</v>
      </c>
      <c r="BT6" s="14"/>
      <c r="BU6" s="14"/>
      <c r="BV6" s="19" t="s">
        <v>8</v>
      </c>
      <c r="BW6" s="19" t="s">
        <v>9</v>
      </c>
      <c r="BX6" s="19" t="s">
        <v>10</v>
      </c>
      <c r="BY6" s="19" t="s">
        <v>15</v>
      </c>
      <c r="BZ6" s="19" t="s">
        <v>12</v>
      </c>
      <c r="CA6" s="19" t="s">
        <v>9</v>
      </c>
      <c r="CB6" s="19" t="s">
        <v>13</v>
      </c>
      <c r="CC6" s="19" t="s">
        <v>14</v>
      </c>
      <c r="CD6" s="14"/>
      <c r="CE6" s="14"/>
      <c r="CF6" s="19" t="s">
        <v>8</v>
      </c>
      <c r="CG6" s="19" t="s">
        <v>9</v>
      </c>
      <c r="CH6" s="19" t="s">
        <v>10</v>
      </c>
      <c r="CI6" s="19" t="s">
        <v>15</v>
      </c>
      <c r="CJ6" s="19" t="s">
        <v>12</v>
      </c>
      <c r="CK6" s="19" t="s">
        <v>9</v>
      </c>
      <c r="CL6" s="19" t="s">
        <v>13</v>
      </c>
      <c r="CM6" s="19" t="s">
        <v>14</v>
      </c>
      <c r="CN6" s="14"/>
      <c r="CO6" s="14"/>
      <c r="CP6" s="19" t="s">
        <v>8</v>
      </c>
      <c r="CQ6" s="19" t="s">
        <v>9</v>
      </c>
      <c r="CR6" s="19" t="s">
        <v>10</v>
      </c>
      <c r="CS6" s="19" t="s">
        <v>15</v>
      </c>
      <c r="CT6" s="19" t="s">
        <v>12</v>
      </c>
      <c r="CU6" s="19" t="s">
        <v>9</v>
      </c>
      <c r="CV6" s="19" t="s">
        <v>13</v>
      </c>
      <c r="CW6" s="19" t="s">
        <v>14</v>
      </c>
      <c r="CX6" s="14"/>
      <c r="CY6" s="14"/>
      <c r="CZ6" s="19" t="s">
        <v>8</v>
      </c>
      <c r="DA6" s="19" t="s">
        <v>9</v>
      </c>
      <c r="DB6" s="19" t="s">
        <v>10</v>
      </c>
      <c r="DC6" s="19" t="s">
        <v>15</v>
      </c>
      <c r="DD6" s="19" t="s">
        <v>12</v>
      </c>
      <c r="DE6" s="19" t="s">
        <v>9</v>
      </c>
      <c r="DF6" s="19" t="s">
        <v>13</v>
      </c>
      <c r="DG6" s="19" t="s">
        <v>14</v>
      </c>
      <c r="DH6" s="14"/>
      <c r="DI6" s="14"/>
      <c r="DJ6" s="19" t="s">
        <v>8</v>
      </c>
      <c r="DK6" s="19" t="s">
        <v>9</v>
      </c>
      <c r="DL6" s="19" t="s">
        <v>10</v>
      </c>
      <c r="DM6" s="19" t="s">
        <v>15</v>
      </c>
      <c r="DN6" s="19" t="s">
        <v>12</v>
      </c>
      <c r="DO6" s="19" t="s">
        <v>9</v>
      </c>
      <c r="DP6" s="19" t="s">
        <v>13</v>
      </c>
      <c r="DQ6" s="19" t="s">
        <v>14</v>
      </c>
      <c r="DR6" s="14"/>
      <c r="DS6" s="14"/>
      <c r="DT6" s="14"/>
      <c r="DU6" s="10"/>
      <c r="DV6" s="14"/>
      <c r="DW6" s="21"/>
      <c r="DX6" s="14"/>
      <c r="DY6" s="14"/>
      <c r="DZ6" s="13"/>
      <c r="EA6" s="13"/>
      <c r="EB6" s="13"/>
      <c r="EC6" s="13"/>
      <c r="ED6" s="41"/>
      <c r="EF6" s="19"/>
      <c r="EG6" s="14"/>
      <c r="EH6" s="91"/>
      <c r="EI6"/>
      <c r="EJ6"/>
      <c r="EK6"/>
      <c r="EL6"/>
      <c r="EM6"/>
      <c r="EN6" s="3"/>
      <c r="EO6" s="3"/>
      <c r="EP6" s="3"/>
      <c r="EQ6" s="3"/>
      <c r="ER6" s="3"/>
      <c r="ES6" s="3"/>
      <c r="ET6" s="3"/>
      <c r="EU6" s="3"/>
      <c r="EV6" s="3"/>
      <c r="EW6" s="3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</row>
    <row r="7" spans="1:174" ht="12.75">
      <c r="A7" s="12" t="s">
        <v>16</v>
      </c>
      <c r="B7" s="19" t="s">
        <v>12</v>
      </c>
      <c r="C7" s="24">
        <v>39083</v>
      </c>
      <c r="D7" s="19" t="s">
        <v>17</v>
      </c>
      <c r="E7" s="19" t="s">
        <v>18</v>
      </c>
      <c r="F7" s="24">
        <v>2193</v>
      </c>
      <c r="G7" s="24">
        <v>2193</v>
      </c>
      <c r="H7" s="19" t="s">
        <v>74</v>
      </c>
      <c r="I7" s="19" t="s">
        <v>19</v>
      </c>
      <c r="J7" s="14"/>
      <c r="K7" s="12" t="s">
        <v>16</v>
      </c>
      <c r="L7" s="14"/>
      <c r="M7" s="14"/>
      <c r="N7" s="19" t="s">
        <v>12</v>
      </c>
      <c r="O7" s="24">
        <v>39114</v>
      </c>
      <c r="P7" s="19" t="s">
        <v>17</v>
      </c>
      <c r="Q7" s="19" t="s">
        <v>18</v>
      </c>
      <c r="R7" s="24">
        <v>2224</v>
      </c>
      <c r="S7" s="24">
        <v>2224</v>
      </c>
      <c r="T7" s="19" t="s">
        <v>71</v>
      </c>
      <c r="U7" s="19" t="s">
        <v>19</v>
      </c>
      <c r="V7" s="14"/>
      <c r="W7" s="12" t="s">
        <v>16</v>
      </c>
      <c r="X7" s="19" t="s">
        <v>12</v>
      </c>
      <c r="Y7" s="24">
        <v>39142</v>
      </c>
      <c r="Z7" s="42" t="s">
        <v>17</v>
      </c>
      <c r="AA7" s="19" t="s">
        <v>18</v>
      </c>
      <c r="AB7" s="24">
        <v>2252</v>
      </c>
      <c r="AC7" s="24">
        <v>38777</v>
      </c>
      <c r="AD7" s="19" t="s">
        <v>71</v>
      </c>
      <c r="AE7" s="19" t="s">
        <v>19</v>
      </c>
      <c r="AF7" s="14"/>
      <c r="AG7" s="12" t="s">
        <v>16</v>
      </c>
      <c r="AH7" s="19" t="s">
        <v>12</v>
      </c>
      <c r="AI7" s="24">
        <v>39173</v>
      </c>
      <c r="AJ7" s="19" t="s">
        <v>17</v>
      </c>
      <c r="AK7" s="42" t="s">
        <v>18</v>
      </c>
      <c r="AL7" s="24">
        <v>2283</v>
      </c>
      <c r="AM7" s="24">
        <v>2283</v>
      </c>
      <c r="AN7" s="44" t="s">
        <v>70</v>
      </c>
      <c r="AO7" s="42" t="s">
        <v>19</v>
      </c>
      <c r="AP7" s="14"/>
      <c r="AQ7" s="12" t="s">
        <v>16</v>
      </c>
      <c r="AR7" s="19" t="s">
        <v>12</v>
      </c>
      <c r="AS7" s="24">
        <v>39203</v>
      </c>
      <c r="AT7" s="19" t="s">
        <v>17</v>
      </c>
      <c r="AU7" s="19" t="s">
        <v>18</v>
      </c>
      <c r="AV7" s="24">
        <v>2313</v>
      </c>
      <c r="AW7" s="24">
        <v>2313</v>
      </c>
      <c r="AX7" s="19" t="s">
        <v>70</v>
      </c>
      <c r="AY7" s="19" t="s">
        <v>19</v>
      </c>
      <c r="AZ7" s="14"/>
      <c r="BA7" s="12" t="s">
        <v>16</v>
      </c>
      <c r="BB7" s="19" t="s">
        <v>12</v>
      </c>
      <c r="BC7" s="24">
        <v>39234</v>
      </c>
      <c r="BD7" s="19" t="s">
        <v>17</v>
      </c>
      <c r="BE7" s="19" t="s">
        <v>18</v>
      </c>
      <c r="BF7" s="24">
        <v>2344</v>
      </c>
      <c r="BG7" s="24">
        <v>38869</v>
      </c>
      <c r="BH7" s="19" t="s">
        <v>70</v>
      </c>
      <c r="BI7" s="19" t="s">
        <v>19</v>
      </c>
      <c r="BJ7" s="14"/>
      <c r="BK7" s="12" t="s">
        <v>16</v>
      </c>
      <c r="BL7" s="19" t="s">
        <v>12</v>
      </c>
      <c r="BM7" s="24">
        <v>39264</v>
      </c>
      <c r="BN7" s="19" t="s">
        <v>17</v>
      </c>
      <c r="BO7" s="19" t="s">
        <v>18</v>
      </c>
      <c r="BP7" s="24">
        <v>2374</v>
      </c>
      <c r="BQ7" s="24">
        <v>2374</v>
      </c>
      <c r="BR7" s="19" t="s">
        <v>70</v>
      </c>
      <c r="BS7" s="19" t="s">
        <v>19</v>
      </c>
      <c r="BT7" s="14"/>
      <c r="BU7" s="12" t="s">
        <v>16</v>
      </c>
      <c r="BV7" s="19" t="s">
        <v>12</v>
      </c>
      <c r="BW7" s="24">
        <v>39295</v>
      </c>
      <c r="BX7" s="19" t="s">
        <v>17</v>
      </c>
      <c r="BY7" s="19" t="s">
        <v>18</v>
      </c>
      <c r="BZ7" s="24">
        <v>2405</v>
      </c>
      <c r="CA7" s="24">
        <v>2405</v>
      </c>
      <c r="CB7" s="19" t="s">
        <v>70</v>
      </c>
      <c r="CC7" s="19" t="s">
        <v>19</v>
      </c>
      <c r="CD7" s="14"/>
      <c r="CE7" s="12" t="s">
        <v>16</v>
      </c>
      <c r="CF7" s="19" t="s">
        <v>12</v>
      </c>
      <c r="CG7" s="24">
        <v>39326</v>
      </c>
      <c r="CH7" s="19" t="s">
        <v>17</v>
      </c>
      <c r="CI7" s="19" t="s">
        <v>18</v>
      </c>
      <c r="CJ7" s="24">
        <v>2436</v>
      </c>
      <c r="CK7" s="24">
        <v>38961</v>
      </c>
      <c r="CL7" s="19" t="s">
        <v>70</v>
      </c>
      <c r="CM7" s="19" t="s">
        <v>19</v>
      </c>
      <c r="CN7" s="14"/>
      <c r="CO7" s="12" t="s">
        <v>16</v>
      </c>
      <c r="CP7" s="19" t="s">
        <v>12</v>
      </c>
      <c r="CQ7" s="24">
        <v>39356</v>
      </c>
      <c r="CR7" s="19" t="s">
        <v>17</v>
      </c>
      <c r="CS7" s="19" t="s">
        <v>18</v>
      </c>
      <c r="CT7" s="24">
        <v>2466</v>
      </c>
      <c r="CU7" s="24">
        <v>2466</v>
      </c>
      <c r="CV7" s="19" t="s">
        <v>70</v>
      </c>
      <c r="CW7" s="19" t="s">
        <v>19</v>
      </c>
      <c r="CX7" s="14"/>
      <c r="CY7" s="12" t="s">
        <v>16</v>
      </c>
      <c r="CZ7" s="19" t="s">
        <v>12</v>
      </c>
      <c r="DA7" s="24">
        <v>39387</v>
      </c>
      <c r="DB7" s="19" t="s">
        <v>17</v>
      </c>
      <c r="DC7" s="19" t="s">
        <v>18</v>
      </c>
      <c r="DD7" s="24">
        <v>2497</v>
      </c>
      <c r="DE7" s="24">
        <v>2497</v>
      </c>
      <c r="DF7" s="19" t="s">
        <v>70</v>
      </c>
      <c r="DG7" s="19" t="s">
        <v>19</v>
      </c>
      <c r="DH7" s="14"/>
      <c r="DI7" s="12" t="s">
        <v>16</v>
      </c>
      <c r="DJ7" s="19" t="s">
        <v>12</v>
      </c>
      <c r="DK7" s="24">
        <v>39417</v>
      </c>
      <c r="DL7" s="19" t="s">
        <v>17</v>
      </c>
      <c r="DM7" s="19" t="s">
        <v>18</v>
      </c>
      <c r="DN7" s="24">
        <v>2527</v>
      </c>
      <c r="DO7" s="24">
        <v>2527</v>
      </c>
      <c r="DP7" s="19" t="s">
        <v>70</v>
      </c>
      <c r="DQ7" s="19" t="s">
        <v>19</v>
      </c>
      <c r="DR7" s="14"/>
      <c r="DS7" s="12" t="s">
        <v>16</v>
      </c>
      <c r="DT7" s="19" t="s">
        <v>20</v>
      </c>
      <c r="DU7" s="74" t="s">
        <v>21</v>
      </c>
      <c r="DV7" s="19" t="s">
        <v>22</v>
      </c>
      <c r="DW7" s="20" t="s">
        <v>23</v>
      </c>
      <c r="DX7" s="19" t="s">
        <v>24</v>
      </c>
      <c r="DY7" s="19" t="s">
        <v>25</v>
      </c>
      <c r="DZ7" s="19" t="s">
        <v>26</v>
      </c>
      <c r="EA7" s="19" t="s">
        <v>27</v>
      </c>
      <c r="EB7" s="19" t="s">
        <v>28</v>
      </c>
      <c r="EC7" s="19" t="s">
        <v>29</v>
      </c>
      <c r="ED7" s="42" t="s">
        <v>30</v>
      </c>
      <c r="EE7" s="19" t="s">
        <v>31</v>
      </c>
      <c r="EF7" s="19" t="s">
        <v>68</v>
      </c>
      <c r="EG7" s="14" t="s">
        <v>66</v>
      </c>
      <c r="EH7" s="91" t="s">
        <v>67</v>
      </c>
      <c r="EI7" s="3"/>
      <c r="EJ7" s="3"/>
      <c r="EK7" s="3"/>
      <c r="EL7" s="3"/>
      <c r="EM7" s="3"/>
      <c r="EN7"/>
      <c r="EO7"/>
      <c r="EP7" s="3"/>
      <c r="EQ7" s="3"/>
      <c r="ER7" s="3"/>
      <c r="ES7" s="3"/>
      <c r="ET7" s="3"/>
      <c r="EU7" s="3"/>
      <c r="EV7" s="3"/>
      <c r="EW7" s="3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</row>
    <row r="8" spans="1:174" ht="12.75">
      <c r="A8" s="14"/>
      <c r="B8" s="13"/>
      <c r="C8" s="14"/>
      <c r="D8" s="14"/>
      <c r="E8" s="14"/>
      <c r="F8" s="13"/>
      <c r="G8" s="14"/>
      <c r="H8" s="14"/>
      <c r="I8" s="14"/>
      <c r="J8" s="14"/>
      <c r="K8" s="14"/>
      <c r="L8" s="14"/>
      <c r="M8" s="14"/>
      <c r="N8" s="14"/>
      <c r="O8" s="41"/>
      <c r="P8" s="14"/>
      <c r="Q8" s="14"/>
      <c r="R8" s="13"/>
      <c r="S8" s="14"/>
      <c r="T8" s="14"/>
      <c r="U8" s="14"/>
      <c r="V8" s="14"/>
      <c r="W8" s="14"/>
      <c r="X8" s="15"/>
      <c r="Y8" s="13"/>
      <c r="Z8" s="41"/>
      <c r="AA8" s="14"/>
      <c r="AB8" s="13"/>
      <c r="AC8" s="14"/>
      <c r="AD8" s="14"/>
      <c r="AE8" s="13"/>
      <c r="AF8" s="14"/>
      <c r="AG8" s="14"/>
      <c r="AH8" s="14"/>
      <c r="AI8" s="14"/>
      <c r="AJ8" s="14"/>
      <c r="AK8" s="23"/>
      <c r="AL8" s="13"/>
      <c r="AM8" s="14"/>
      <c r="AN8" s="16"/>
      <c r="AO8" s="23"/>
      <c r="AP8" s="14"/>
      <c r="AQ8" s="14"/>
      <c r="AR8" s="14"/>
      <c r="AS8" s="14"/>
      <c r="AT8" s="14"/>
      <c r="AU8" s="14"/>
      <c r="AV8" s="13"/>
      <c r="AW8" s="14"/>
      <c r="AX8" s="14"/>
      <c r="AY8" s="14"/>
      <c r="AZ8" s="14"/>
      <c r="BA8" s="14"/>
      <c r="BB8" s="14"/>
      <c r="BC8" s="14" t="s">
        <v>32</v>
      </c>
      <c r="BD8" s="14"/>
      <c r="BE8" s="14"/>
      <c r="BF8" s="14"/>
      <c r="BG8" s="14"/>
      <c r="BH8" s="14"/>
      <c r="BI8" s="14"/>
      <c r="BJ8" s="14"/>
      <c r="BK8" s="14"/>
      <c r="BL8" s="14"/>
      <c r="BM8" s="14" t="s">
        <v>32</v>
      </c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2"/>
      <c r="DT8" s="19"/>
      <c r="DU8" s="71"/>
      <c r="DV8" s="19"/>
      <c r="DW8" s="20"/>
      <c r="DX8" s="19"/>
      <c r="DY8" s="19"/>
      <c r="DZ8" s="19"/>
      <c r="EA8" s="19"/>
      <c r="EB8" s="19"/>
      <c r="EC8" s="19"/>
      <c r="ED8" s="42"/>
      <c r="EE8" s="19"/>
      <c r="EF8" s="19"/>
      <c r="EG8" s="14"/>
      <c r="EH8" s="91"/>
      <c r="EI8"/>
      <c r="EJ8"/>
      <c r="EK8"/>
      <c r="EL8"/>
      <c r="EM8"/>
      <c r="EN8"/>
      <c r="EO8"/>
      <c r="EP8"/>
      <c r="EQ8"/>
      <c r="ER8" s="3"/>
      <c r="ES8" s="3"/>
      <c r="ET8" s="3"/>
      <c r="EU8" s="3"/>
      <c r="EV8" s="3"/>
      <c r="EW8" s="3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</row>
    <row r="9" spans="1:174" ht="12.75">
      <c r="A9" s="12" t="s">
        <v>60</v>
      </c>
      <c r="B9" s="63">
        <v>69853</v>
      </c>
      <c r="C9" s="7">
        <v>0</v>
      </c>
      <c r="D9" s="25">
        <v>0.3</v>
      </c>
      <c r="E9" s="25">
        <f>SUM(B9*D9)</f>
        <v>20955.899999999998</v>
      </c>
      <c r="F9" s="63">
        <v>71020</v>
      </c>
      <c r="G9" s="7">
        <v>0</v>
      </c>
      <c r="H9" s="26">
        <f aca="true" t="shared" si="0" ref="H9:H30">SUM((B9-F9)/F9)</f>
        <v>-0.016431990988453958</v>
      </c>
      <c r="I9" s="25">
        <f>SUM(B9)</f>
        <v>69853</v>
      </c>
      <c r="J9" s="14"/>
      <c r="K9" s="12" t="s">
        <v>60</v>
      </c>
      <c r="L9" s="14"/>
      <c r="M9" s="14"/>
      <c r="N9" s="7">
        <v>63673</v>
      </c>
      <c r="O9" s="67">
        <v>0</v>
      </c>
      <c r="P9" s="25">
        <v>0.3</v>
      </c>
      <c r="Q9" s="25">
        <f aca="true" t="shared" si="1" ref="Q9:Q34">SUM(N9*P9)</f>
        <v>19101.899999999998</v>
      </c>
      <c r="R9" s="7">
        <v>67945</v>
      </c>
      <c r="S9" s="67">
        <v>1</v>
      </c>
      <c r="T9" s="26">
        <f aca="true" t="shared" si="2" ref="T9:T19">SUM((N9-R9)/R9)</f>
        <v>-0.06287438369269262</v>
      </c>
      <c r="U9" s="25">
        <f aca="true" t="shared" si="3" ref="U9:U34">SUM(I9,N9)</f>
        <v>133526</v>
      </c>
      <c r="V9" s="14"/>
      <c r="W9" s="12" t="s">
        <v>60</v>
      </c>
      <c r="X9" s="13">
        <v>118909</v>
      </c>
      <c r="Y9" s="13">
        <v>0</v>
      </c>
      <c r="Z9" s="42">
        <v>0.3</v>
      </c>
      <c r="AA9" s="25">
        <f>SUM(X9*Z9)</f>
        <v>35672.7</v>
      </c>
      <c r="AB9" s="13">
        <v>117967</v>
      </c>
      <c r="AC9" s="13">
        <v>0</v>
      </c>
      <c r="AD9" s="26">
        <f aca="true" t="shared" si="4" ref="AD9:AD16">SUM((X9-AB9)/AB9)</f>
        <v>0.007985284020107317</v>
      </c>
      <c r="AE9" s="19">
        <f aca="true" t="shared" si="5" ref="AE9:AE33">SUM(U9,X9)</f>
        <v>252435</v>
      </c>
      <c r="AF9" s="14"/>
      <c r="AG9" s="12" t="s">
        <v>60</v>
      </c>
      <c r="AH9" s="14">
        <v>162416</v>
      </c>
      <c r="AI9" s="14">
        <v>0</v>
      </c>
      <c r="AJ9" s="25">
        <v>0.3</v>
      </c>
      <c r="AK9" s="28">
        <f aca="true" t="shared" si="6" ref="AK9:AK34">SUM(AH9*AJ9)</f>
        <v>48724.799999999996</v>
      </c>
      <c r="AL9" s="14">
        <v>188652</v>
      </c>
      <c r="AM9" s="14">
        <v>0</v>
      </c>
      <c r="AN9" s="27">
        <f aca="true" t="shared" si="7" ref="AN9:AN18">SUM((AH9-AL9)/AL9)</f>
        <v>-0.13907088183533703</v>
      </c>
      <c r="AO9" s="28">
        <f aca="true" t="shared" si="8" ref="AO9:AO32">SUM(AE9,AH9)</f>
        <v>414851</v>
      </c>
      <c r="AP9" s="14"/>
      <c r="AQ9" s="12" t="s">
        <v>60</v>
      </c>
      <c r="AR9" s="14">
        <v>211852</v>
      </c>
      <c r="AS9" s="14">
        <v>0</v>
      </c>
      <c r="AT9" s="25">
        <v>0.3</v>
      </c>
      <c r="AU9" s="25">
        <f aca="true" t="shared" si="9" ref="AU9:AU25">SUM(AR9*AT9)</f>
        <v>63555.6</v>
      </c>
      <c r="AV9" s="14">
        <v>190791</v>
      </c>
      <c r="AW9" s="14">
        <v>0</v>
      </c>
      <c r="AX9" s="26">
        <f>SUM((AR9-AV9)/AV9)</f>
        <v>0.11038780655271999</v>
      </c>
      <c r="AY9" s="25">
        <f aca="true" t="shared" si="10" ref="AY9:AY25">SUM(AO9,AR9)</f>
        <v>626703</v>
      </c>
      <c r="AZ9" s="14"/>
      <c r="BA9" s="12" t="s">
        <v>60</v>
      </c>
      <c r="BB9" s="14">
        <v>230668</v>
      </c>
      <c r="BC9" s="14">
        <v>0</v>
      </c>
      <c r="BD9" s="25">
        <v>0.3</v>
      </c>
      <c r="BE9" s="25">
        <f>SUM(BB9*BD9)</f>
        <v>69200.4</v>
      </c>
      <c r="BF9" s="14">
        <v>200454</v>
      </c>
      <c r="BG9" s="14">
        <v>0</v>
      </c>
      <c r="BH9" s="26">
        <f aca="true" t="shared" si="11" ref="BH9:BH26">SUM((BB9-BF9)/BF9)</f>
        <v>0.15072784778552686</v>
      </c>
      <c r="BI9" s="25">
        <f aca="true" t="shared" si="12" ref="BI9:BI34">SUM(AY9,BB9)</f>
        <v>857371</v>
      </c>
      <c r="BJ9" s="14"/>
      <c r="BK9" s="12" t="s">
        <v>60</v>
      </c>
      <c r="BL9" s="14">
        <v>296673</v>
      </c>
      <c r="BM9" s="14">
        <v>0</v>
      </c>
      <c r="BN9" s="25">
        <v>0.3</v>
      </c>
      <c r="BO9" s="25">
        <f aca="true" t="shared" si="13" ref="BO9:BO25">SUM(BL9*BN9)</f>
        <v>89001.9</v>
      </c>
      <c r="BP9" s="14">
        <v>245822</v>
      </c>
      <c r="BQ9" s="14">
        <v>0</v>
      </c>
      <c r="BR9" s="26">
        <f>SUM((BL9-BP9)/BP9)</f>
        <v>0.2068610620693022</v>
      </c>
      <c r="BS9" s="25">
        <f aca="true" t="shared" si="14" ref="BS9:BS25">SUM(BI9,BL9)</f>
        <v>1154044</v>
      </c>
      <c r="BT9" s="14"/>
      <c r="BU9" s="12" t="s">
        <v>60</v>
      </c>
      <c r="BV9" s="14">
        <v>269989</v>
      </c>
      <c r="BW9" s="14">
        <v>0</v>
      </c>
      <c r="BX9" s="25">
        <v>0.3</v>
      </c>
      <c r="BY9" s="25">
        <f aca="true" t="shared" si="15" ref="BY9:BY25">SUM(BV9*BX9)</f>
        <v>80996.7</v>
      </c>
      <c r="BZ9" s="14">
        <v>222008</v>
      </c>
      <c r="CA9" s="14">
        <v>0</v>
      </c>
      <c r="CB9" s="26">
        <f>SUM((BV9-BZ9)/BZ9)</f>
        <v>0.21612284242009297</v>
      </c>
      <c r="CC9" s="25">
        <f aca="true" t="shared" si="16" ref="CC9:CC25">SUM(BS9,BV9)</f>
        <v>1424033</v>
      </c>
      <c r="CD9" s="14"/>
      <c r="CE9" s="12" t="s">
        <v>60</v>
      </c>
      <c r="CF9" s="29">
        <v>181910</v>
      </c>
      <c r="CG9" s="14">
        <v>0</v>
      </c>
      <c r="CH9" s="25">
        <v>0.3</v>
      </c>
      <c r="CI9" s="25">
        <f aca="true" t="shared" si="17" ref="CI9:CI25">SUM(CF9*CH9)</f>
        <v>54573</v>
      </c>
      <c r="CJ9" s="29">
        <v>168087</v>
      </c>
      <c r="CK9" s="14">
        <v>0</v>
      </c>
      <c r="CL9" s="26">
        <f>SUM((CF9-CJ9)/CJ9)</f>
        <v>0.0822371747963852</v>
      </c>
      <c r="CM9" s="30">
        <f aca="true" t="shared" si="18" ref="CM9:CM25">SUM(CC9,CF9)</f>
        <v>1605943</v>
      </c>
      <c r="CN9" s="14"/>
      <c r="CO9" s="12" t="s">
        <v>60</v>
      </c>
      <c r="CP9" s="14">
        <v>182358</v>
      </c>
      <c r="CQ9" s="14">
        <v>0</v>
      </c>
      <c r="CR9" s="25">
        <v>0.3</v>
      </c>
      <c r="CS9" s="25">
        <f aca="true" t="shared" si="19" ref="CS9:CS24">SUM(CP9*CR9)</f>
        <v>54707.4</v>
      </c>
      <c r="CT9" s="14">
        <v>143801</v>
      </c>
      <c r="CU9" s="14">
        <v>0</v>
      </c>
      <c r="CV9" s="26">
        <f>SUM((CP9-CT9)/CT9)</f>
        <v>0.26812748172822165</v>
      </c>
      <c r="CW9" s="30">
        <f aca="true" t="shared" si="20" ref="CW9:CW24">SUM(CM9,CP9)</f>
        <v>1788301</v>
      </c>
      <c r="CX9" s="14"/>
      <c r="CY9" s="12" t="s">
        <v>60</v>
      </c>
      <c r="CZ9" s="14">
        <v>140419</v>
      </c>
      <c r="DA9" s="14">
        <v>0</v>
      </c>
      <c r="DB9" s="25">
        <v>0.3</v>
      </c>
      <c r="DC9" s="25">
        <f aca="true" t="shared" si="21" ref="DC9:DC24">SUM(CZ9*DB9)</f>
        <v>42125.7</v>
      </c>
      <c r="DD9" s="14">
        <v>112003</v>
      </c>
      <c r="DE9" s="14">
        <v>0</v>
      </c>
      <c r="DF9" s="26">
        <f>SUM((CZ9-DD9)/DD9)</f>
        <v>0.253707489977947</v>
      </c>
      <c r="DG9" s="30">
        <f aca="true" t="shared" si="22" ref="DG9:DG24">SUM(CW9,CZ9)</f>
        <v>1928720</v>
      </c>
      <c r="DH9" s="14"/>
      <c r="DI9" s="12" t="s">
        <v>60</v>
      </c>
      <c r="DJ9" s="14">
        <v>102301</v>
      </c>
      <c r="DK9" s="14">
        <v>1</v>
      </c>
      <c r="DL9" s="25">
        <v>0.2</v>
      </c>
      <c r="DM9" s="25">
        <f aca="true" t="shared" si="23" ref="DM9:DM25">SUM(DJ9*DL9)</f>
        <v>20460.2</v>
      </c>
      <c r="DN9" s="14">
        <v>106547</v>
      </c>
      <c r="DO9" s="14">
        <v>1</v>
      </c>
      <c r="DP9" s="26">
        <f aca="true" t="shared" si="24" ref="DP9:DP26">SUM((DJ9-DN9)/DN9)</f>
        <v>-0.03985095779327433</v>
      </c>
      <c r="DQ9" s="30">
        <f aca="true" t="shared" si="25" ref="DQ9:DQ25">SUM(DG9,DJ9)</f>
        <v>2031021</v>
      </c>
      <c r="DR9" s="14"/>
      <c r="DS9" s="12" t="s">
        <v>60</v>
      </c>
      <c r="DT9" s="25">
        <f aca="true" t="shared" si="26" ref="DT9:DT34">SUM(B9)</f>
        <v>69853</v>
      </c>
      <c r="DU9" s="65">
        <f aca="true" t="shared" si="27" ref="DU9:DU28">SUM(N9)</f>
        <v>63673</v>
      </c>
      <c r="DV9" s="25">
        <f>SUM(X9)</f>
        <v>118909</v>
      </c>
      <c r="DW9" s="31">
        <f aca="true" t="shared" si="28" ref="DW9:DW28">SUM(AH9)</f>
        <v>162416</v>
      </c>
      <c r="DX9" s="25">
        <f aca="true" t="shared" si="29" ref="DX9:DX25">SUM(AR9)</f>
        <v>211852</v>
      </c>
      <c r="DY9" s="25">
        <f aca="true" t="shared" si="30" ref="DY9:DY25">SUM(BB9)</f>
        <v>230668</v>
      </c>
      <c r="DZ9" s="19">
        <f aca="true" t="shared" si="31" ref="DZ9:DZ25">SUM(BL9)</f>
        <v>296673</v>
      </c>
      <c r="EA9" s="19">
        <f aca="true" t="shared" si="32" ref="EA9:EA25">SUM(BV9)</f>
        <v>269989</v>
      </c>
      <c r="EB9" s="19">
        <f aca="true" t="shared" si="33" ref="EB9:EB26">SUM(CF9)</f>
        <v>181910</v>
      </c>
      <c r="EC9" s="19">
        <f aca="true" t="shared" si="34" ref="EC9:EC24">SUM(CP9)</f>
        <v>182358</v>
      </c>
      <c r="ED9" s="42">
        <f aca="true" t="shared" si="35" ref="ED9:ED16">SUM(CZ9)</f>
        <v>140419</v>
      </c>
      <c r="EE9" s="19">
        <f aca="true" t="shared" si="36" ref="EE9:EE24">SUM(DJ9)</f>
        <v>102301</v>
      </c>
      <c r="EF9" s="19">
        <f>SUM(DT9:EE9)</f>
        <v>2031021</v>
      </c>
      <c r="EG9" s="19">
        <v>1835097</v>
      </c>
      <c r="EH9" s="91">
        <f>SUM((EF9-EG9)/EG9)</f>
        <v>0.10676492850241703</v>
      </c>
      <c r="EI9"/>
      <c r="EJ9"/>
      <c r="EK9"/>
      <c r="EL9"/>
      <c r="EM9"/>
      <c r="EN9"/>
      <c r="EO9"/>
      <c r="EP9"/>
      <c r="EQ9"/>
      <c r="ER9" s="3"/>
      <c r="ES9" s="3"/>
      <c r="ET9" s="3"/>
      <c r="EU9" s="3"/>
      <c r="EV9" s="3"/>
      <c r="EW9" s="3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</row>
    <row r="10" spans="1:174" ht="12.75">
      <c r="A10" s="12" t="s">
        <v>33</v>
      </c>
      <c r="B10" s="63">
        <v>34750</v>
      </c>
      <c r="C10" s="7">
        <v>0</v>
      </c>
      <c r="D10" s="25">
        <v>0.75</v>
      </c>
      <c r="E10" s="25">
        <f aca="true" t="shared" si="37" ref="E10:E34">SUM(B10*D10)</f>
        <v>26062.5</v>
      </c>
      <c r="F10" s="63">
        <v>27206</v>
      </c>
      <c r="G10" s="7">
        <v>0</v>
      </c>
      <c r="H10" s="26">
        <f t="shared" si="0"/>
        <v>0.27729177387341025</v>
      </c>
      <c r="I10" s="25">
        <f>SUM(B10)</f>
        <v>34750</v>
      </c>
      <c r="J10" s="14"/>
      <c r="K10" s="12" t="s">
        <v>33</v>
      </c>
      <c r="L10" s="14"/>
      <c r="M10" s="14"/>
      <c r="N10" s="7">
        <v>29496</v>
      </c>
      <c r="O10" s="67">
        <v>0</v>
      </c>
      <c r="P10" s="25">
        <v>0.75</v>
      </c>
      <c r="Q10" s="25">
        <f t="shared" si="1"/>
        <v>22122</v>
      </c>
      <c r="R10" s="7">
        <v>28272</v>
      </c>
      <c r="S10" s="67">
        <v>1</v>
      </c>
      <c r="T10" s="26">
        <f t="shared" si="2"/>
        <v>0.0432937181663837</v>
      </c>
      <c r="U10" s="25">
        <f t="shared" si="3"/>
        <v>64246</v>
      </c>
      <c r="V10" s="14"/>
      <c r="W10" s="12" t="s">
        <v>33</v>
      </c>
      <c r="X10" s="13">
        <v>43926</v>
      </c>
      <c r="Y10" s="13">
        <v>0</v>
      </c>
      <c r="Z10" s="42">
        <v>0.75</v>
      </c>
      <c r="AA10" s="25">
        <f>SUM(X10*Z10)</f>
        <v>32944.5</v>
      </c>
      <c r="AB10" s="13">
        <v>42689</v>
      </c>
      <c r="AC10" s="13">
        <v>0</v>
      </c>
      <c r="AD10" s="26">
        <f t="shared" si="4"/>
        <v>0.028977019841176885</v>
      </c>
      <c r="AE10" s="19">
        <f t="shared" si="5"/>
        <v>108172</v>
      </c>
      <c r="AF10" s="14"/>
      <c r="AG10" s="12" t="s">
        <v>33</v>
      </c>
      <c r="AH10" s="14">
        <v>66441</v>
      </c>
      <c r="AI10" s="14">
        <v>0</v>
      </c>
      <c r="AJ10" s="25">
        <v>0.75</v>
      </c>
      <c r="AK10" s="28">
        <f t="shared" si="6"/>
        <v>49830.75</v>
      </c>
      <c r="AL10" s="14">
        <v>59222</v>
      </c>
      <c r="AM10" s="14">
        <v>0</v>
      </c>
      <c r="AN10" s="27">
        <f t="shared" si="7"/>
        <v>0.12189726790719665</v>
      </c>
      <c r="AO10" s="28">
        <f t="shared" si="8"/>
        <v>174613</v>
      </c>
      <c r="AP10" s="14"/>
      <c r="AQ10" s="12" t="s">
        <v>33</v>
      </c>
      <c r="AR10" s="14">
        <v>70358</v>
      </c>
      <c r="AS10" s="14">
        <v>0</v>
      </c>
      <c r="AT10" s="25">
        <v>0.75</v>
      </c>
      <c r="AU10" s="25">
        <f t="shared" si="9"/>
        <v>52768.5</v>
      </c>
      <c r="AV10" s="14">
        <v>63613</v>
      </c>
      <c r="AW10" s="14">
        <v>0</v>
      </c>
      <c r="AX10" s="26">
        <f>SUM((AR10-AV10)/AV10)</f>
        <v>0.10603178595570088</v>
      </c>
      <c r="AY10" s="25">
        <f t="shared" si="10"/>
        <v>244971</v>
      </c>
      <c r="AZ10" s="14"/>
      <c r="BA10" s="12" t="s">
        <v>33</v>
      </c>
      <c r="BB10" s="14">
        <v>72536</v>
      </c>
      <c r="BC10" s="14">
        <v>0</v>
      </c>
      <c r="BD10" s="25">
        <v>0.75</v>
      </c>
      <c r="BE10" s="25">
        <f aca="true" t="shared" si="38" ref="BE10:BE25">SUM(BB10*BD10)</f>
        <v>54402</v>
      </c>
      <c r="BF10" s="14">
        <v>74871</v>
      </c>
      <c r="BG10" s="14">
        <v>0</v>
      </c>
      <c r="BH10" s="26">
        <f t="shared" si="11"/>
        <v>-0.0311869749302133</v>
      </c>
      <c r="BI10" s="25">
        <f t="shared" si="12"/>
        <v>317507</v>
      </c>
      <c r="BJ10" s="14"/>
      <c r="BK10" s="12" t="s">
        <v>33</v>
      </c>
      <c r="BL10" s="14">
        <v>89748</v>
      </c>
      <c r="BM10" s="14">
        <v>0</v>
      </c>
      <c r="BN10" s="25">
        <v>0.75</v>
      </c>
      <c r="BO10" s="25">
        <f t="shared" si="13"/>
        <v>67311</v>
      </c>
      <c r="BP10" s="14">
        <v>93151</v>
      </c>
      <c r="BQ10" s="14">
        <v>0</v>
      </c>
      <c r="BR10" s="26">
        <f>SUM((BL10-BP10)/BP10)</f>
        <v>-0.03653208231795686</v>
      </c>
      <c r="BS10" s="25">
        <f t="shared" si="14"/>
        <v>407255</v>
      </c>
      <c r="BT10" s="14"/>
      <c r="BU10" s="12" t="s">
        <v>33</v>
      </c>
      <c r="BV10" s="14">
        <v>79976</v>
      </c>
      <c r="BW10" s="14">
        <v>0</v>
      </c>
      <c r="BX10" s="25">
        <v>0.75</v>
      </c>
      <c r="BY10" s="25">
        <f t="shared" si="15"/>
        <v>59982</v>
      </c>
      <c r="BZ10" s="14">
        <v>69836</v>
      </c>
      <c r="CA10" s="14">
        <v>0</v>
      </c>
      <c r="CB10" s="26">
        <f>SUM((BV10-BZ10)/BZ10)</f>
        <v>0.14519731943410275</v>
      </c>
      <c r="CC10" s="25">
        <f t="shared" si="16"/>
        <v>487231</v>
      </c>
      <c r="CD10" s="14"/>
      <c r="CE10" s="12" t="s">
        <v>33</v>
      </c>
      <c r="CF10" s="14">
        <v>55251</v>
      </c>
      <c r="CG10" s="14">
        <v>0</v>
      </c>
      <c r="CH10" s="25">
        <v>0.75</v>
      </c>
      <c r="CI10" s="25">
        <f t="shared" si="17"/>
        <v>41438.25</v>
      </c>
      <c r="CJ10" s="14">
        <v>53691</v>
      </c>
      <c r="CK10" s="14">
        <v>0</v>
      </c>
      <c r="CL10" s="26">
        <f>SUM((CF10-CJ10)/CJ10)</f>
        <v>0.02905514890763815</v>
      </c>
      <c r="CM10" s="25">
        <f t="shared" si="18"/>
        <v>542482</v>
      </c>
      <c r="CN10" s="14"/>
      <c r="CO10" s="12" t="s">
        <v>33</v>
      </c>
      <c r="CP10" s="14">
        <v>58910</v>
      </c>
      <c r="CQ10" s="14">
        <v>0</v>
      </c>
      <c r="CR10" s="25">
        <v>0.75</v>
      </c>
      <c r="CS10" s="25">
        <f t="shared" si="19"/>
        <v>44182.5</v>
      </c>
      <c r="CT10" s="14">
        <v>57520</v>
      </c>
      <c r="CU10" s="14">
        <v>0</v>
      </c>
      <c r="CV10" s="26">
        <f>SUM((CP10-CT10)/CT10)</f>
        <v>0.024165507649513213</v>
      </c>
      <c r="CW10" s="25">
        <f t="shared" si="20"/>
        <v>601392</v>
      </c>
      <c r="CX10" s="14"/>
      <c r="CY10" s="12" t="s">
        <v>33</v>
      </c>
      <c r="CZ10" s="14">
        <v>44828</v>
      </c>
      <c r="DA10" s="14">
        <v>0</v>
      </c>
      <c r="DB10" s="25">
        <v>0.75</v>
      </c>
      <c r="DC10" s="25">
        <f t="shared" si="21"/>
        <v>33621</v>
      </c>
      <c r="DD10" s="14">
        <v>43008</v>
      </c>
      <c r="DE10" s="14">
        <v>0</v>
      </c>
      <c r="DF10" s="26">
        <f>SUM((CZ10-DD10)/DD10)</f>
        <v>0.042317708333333336</v>
      </c>
      <c r="DG10" s="25">
        <f t="shared" si="22"/>
        <v>646220</v>
      </c>
      <c r="DH10" s="14"/>
      <c r="DI10" s="12" t="s">
        <v>33</v>
      </c>
      <c r="DJ10" s="14">
        <v>35305</v>
      </c>
      <c r="DK10" s="14">
        <v>1</v>
      </c>
      <c r="DL10" s="25">
        <v>0.75</v>
      </c>
      <c r="DM10" s="25">
        <f t="shared" si="23"/>
        <v>26478.75</v>
      </c>
      <c r="DN10" s="14">
        <v>34334</v>
      </c>
      <c r="DO10" s="14">
        <v>1</v>
      </c>
      <c r="DP10" s="26">
        <f t="shared" si="24"/>
        <v>0.028281004252344616</v>
      </c>
      <c r="DQ10" s="25">
        <f t="shared" si="25"/>
        <v>681525</v>
      </c>
      <c r="DR10" s="14"/>
      <c r="DS10" s="12" t="s">
        <v>33</v>
      </c>
      <c r="DT10" s="25">
        <f t="shared" si="26"/>
        <v>34750</v>
      </c>
      <c r="DU10" s="65">
        <f t="shared" si="27"/>
        <v>29496</v>
      </c>
      <c r="DV10" s="25">
        <f>SUM(X10)</f>
        <v>43926</v>
      </c>
      <c r="DW10" s="31">
        <f t="shared" si="28"/>
        <v>66441</v>
      </c>
      <c r="DX10" s="25">
        <f t="shared" si="29"/>
        <v>70358</v>
      </c>
      <c r="DY10" s="25">
        <f t="shared" si="30"/>
        <v>72536</v>
      </c>
      <c r="DZ10" s="19">
        <f t="shared" si="31"/>
        <v>89748</v>
      </c>
      <c r="EA10" s="19">
        <f t="shared" si="32"/>
        <v>79976</v>
      </c>
      <c r="EB10" s="19">
        <f t="shared" si="33"/>
        <v>55251</v>
      </c>
      <c r="EC10" s="19">
        <f t="shared" si="34"/>
        <v>58910</v>
      </c>
      <c r="ED10" s="42">
        <f t="shared" si="35"/>
        <v>44828</v>
      </c>
      <c r="EE10" s="19">
        <f t="shared" si="36"/>
        <v>35305</v>
      </c>
      <c r="EF10" s="19">
        <f>SUM(DT10:EE10)</f>
        <v>681525</v>
      </c>
      <c r="EG10" s="19">
        <v>647413</v>
      </c>
      <c r="EH10" s="91">
        <f>SUM((EF10-EG10)/EG10)</f>
        <v>0.052689705026003494</v>
      </c>
      <c r="EI10"/>
      <c r="EJ10"/>
      <c r="EK10"/>
      <c r="EL10"/>
      <c r="EM10"/>
      <c r="EN10"/>
      <c r="EO10"/>
      <c r="EP10"/>
      <c r="EQ10"/>
      <c r="ER10" s="3"/>
      <c r="ES10" s="3"/>
      <c r="ET10" s="3"/>
      <c r="EU10" s="3"/>
      <c r="EV10" s="3"/>
      <c r="EW10" s="3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</row>
    <row r="11" spans="1:174" ht="12.75">
      <c r="A11" s="12" t="s">
        <v>34</v>
      </c>
      <c r="B11" s="63">
        <v>9911</v>
      </c>
      <c r="C11" s="7">
        <v>2</v>
      </c>
      <c r="D11" s="25">
        <v>0.4</v>
      </c>
      <c r="E11" s="25">
        <f t="shared" si="37"/>
        <v>3964.4</v>
      </c>
      <c r="F11" s="63">
        <v>13713</v>
      </c>
      <c r="G11" s="7">
        <v>1</v>
      </c>
      <c r="H11" s="26">
        <f t="shared" si="0"/>
        <v>-0.2772551593378546</v>
      </c>
      <c r="I11" s="25">
        <f>SUM(B11)</f>
        <v>9911</v>
      </c>
      <c r="J11" s="14"/>
      <c r="K11" s="12" t="s">
        <v>34</v>
      </c>
      <c r="L11" s="14"/>
      <c r="M11" s="14"/>
      <c r="N11" s="7">
        <v>10623</v>
      </c>
      <c r="O11" s="67">
        <v>1</v>
      </c>
      <c r="P11" s="25">
        <v>0.4</v>
      </c>
      <c r="Q11" s="25">
        <f t="shared" si="1"/>
        <v>4249.2</v>
      </c>
      <c r="R11" s="7">
        <v>10096</v>
      </c>
      <c r="S11" s="67">
        <v>2</v>
      </c>
      <c r="T11" s="26">
        <f t="shared" si="2"/>
        <v>0.05219889064976228</v>
      </c>
      <c r="U11" s="25">
        <f t="shared" si="3"/>
        <v>20534</v>
      </c>
      <c r="V11" s="14"/>
      <c r="W11" s="12" t="s">
        <v>34</v>
      </c>
      <c r="X11" s="13">
        <v>23730</v>
      </c>
      <c r="Y11" s="13">
        <v>0</v>
      </c>
      <c r="Z11" s="42">
        <v>0.4</v>
      </c>
      <c r="AA11" s="25">
        <f aca="true" t="shared" si="39" ref="AA11:AA25">SUM(X11*Z11)</f>
        <v>9492</v>
      </c>
      <c r="AB11" s="13">
        <v>29834</v>
      </c>
      <c r="AC11" s="13">
        <v>0</v>
      </c>
      <c r="AD11" s="26">
        <f t="shared" si="4"/>
        <v>-0.2045987799155326</v>
      </c>
      <c r="AE11" s="19">
        <f t="shared" si="5"/>
        <v>44264</v>
      </c>
      <c r="AF11" s="14"/>
      <c r="AG11" s="12" t="s">
        <v>34</v>
      </c>
      <c r="AH11" s="14">
        <v>31000</v>
      </c>
      <c r="AI11" s="14">
        <v>0</v>
      </c>
      <c r="AJ11" s="25">
        <v>0.4</v>
      </c>
      <c r="AK11" s="28">
        <f t="shared" si="6"/>
        <v>12400</v>
      </c>
      <c r="AL11" s="14">
        <v>41161</v>
      </c>
      <c r="AM11" s="14">
        <v>0</v>
      </c>
      <c r="AN11" s="27">
        <f t="shared" si="7"/>
        <v>-0.24685989164500377</v>
      </c>
      <c r="AO11" s="28">
        <f t="shared" si="8"/>
        <v>75264</v>
      </c>
      <c r="AP11" s="14"/>
      <c r="AQ11" s="12" t="s">
        <v>34</v>
      </c>
      <c r="AR11" s="14">
        <v>33563</v>
      </c>
      <c r="AS11" s="14">
        <v>0</v>
      </c>
      <c r="AT11" s="25">
        <v>0.4</v>
      </c>
      <c r="AU11" s="25">
        <f t="shared" si="9"/>
        <v>13425.2</v>
      </c>
      <c r="AV11" s="14">
        <v>34583</v>
      </c>
      <c r="AW11" s="14">
        <v>0</v>
      </c>
      <c r="AX11" s="26">
        <f>SUM((AR11-AV11)/AV11)</f>
        <v>-0.029494260185640345</v>
      </c>
      <c r="AY11" s="25">
        <f t="shared" si="10"/>
        <v>108827</v>
      </c>
      <c r="AZ11" s="14"/>
      <c r="BA11" s="12" t="s">
        <v>34</v>
      </c>
      <c r="BB11" s="14">
        <v>32718</v>
      </c>
      <c r="BC11" s="14">
        <v>0</v>
      </c>
      <c r="BD11" s="25">
        <v>0.4</v>
      </c>
      <c r="BE11" s="25">
        <f t="shared" si="38"/>
        <v>13087.2</v>
      </c>
      <c r="BF11" s="14">
        <v>36487</v>
      </c>
      <c r="BG11" s="14">
        <v>0</v>
      </c>
      <c r="BH11" s="26">
        <f t="shared" si="11"/>
        <v>-0.10329706470797818</v>
      </c>
      <c r="BI11" s="25">
        <f t="shared" si="12"/>
        <v>141545</v>
      </c>
      <c r="BJ11" s="14"/>
      <c r="BK11" s="12" t="s">
        <v>34</v>
      </c>
      <c r="BL11" s="14">
        <v>32744</v>
      </c>
      <c r="BM11" s="14">
        <v>0</v>
      </c>
      <c r="BN11" s="25">
        <v>0.4</v>
      </c>
      <c r="BO11" s="25">
        <f t="shared" si="13"/>
        <v>13097.6</v>
      </c>
      <c r="BP11" s="14">
        <v>34168</v>
      </c>
      <c r="BQ11" s="14">
        <v>0</v>
      </c>
      <c r="BR11" s="26">
        <f>SUM((BL11-BP11)/BP11)</f>
        <v>-0.041676422383516744</v>
      </c>
      <c r="BS11" s="25">
        <f t="shared" si="14"/>
        <v>174289</v>
      </c>
      <c r="BT11" s="14"/>
      <c r="BU11" s="12" t="s">
        <v>34</v>
      </c>
      <c r="BV11" s="14">
        <v>25838</v>
      </c>
      <c r="BW11" s="14">
        <v>0</v>
      </c>
      <c r="BX11" s="25">
        <v>0.4</v>
      </c>
      <c r="BY11" s="25">
        <f t="shared" si="15"/>
        <v>10335.2</v>
      </c>
      <c r="BZ11" s="14">
        <v>29629</v>
      </c>
      <c r="CA11" s="14">
        <v>0</v>
      </c>
      <c r="CB11" s="26">
        <f>SUM((BV11-BZ11)/BZ11)</f>
        <v>-0.12794896891558946</v>
      </c>
      <c r="CC11" s="25">
        <f t="shared" si="16"/>
        <v>200127</v>
      </c>
      <c r="CD11" s="14"/>
      <c r="CE11" s="12" t="s">
        <v>34</v>
      </c>
      <c r="CF11" s="14">
        <v>21879</v>
      </c>
      <c r="CG11" s="14">
        <v>0</v>
      </c>
      <c r="CH11" s="25">
        <v>0.4</v>
      </c>
      <c r="CI11" s="25">
        <f t="shared" si="17"/>
        <v>8751.6</v>
      </c>
      <c r="CJ11" s="14">
        <v>20294</v>
      </c>
      <c r="CK11" s="14">
        <v>0</v>
      </c>
      <c r="CL11" s="26">
        <f>SUM((CF11-CJ11)/CJ11)</f>
        <v>0.07810190204001183</v>
      </c>
      <c r="CM11" s="25">
        <f t="shared" si="18"/>
        <v>222006</v>
      </c>
      <c r="CN11" s="14"/>
      <c r="CO11" s="12" t="s">
        <v>34</v>
      </c>
      <c r="CP11" s="14">
        <v>20195</v>
      </c>
      <c r="CQ11" s="14">
        <v>0</v>
      </c>
      <c r="CR11" s="25">
        <v>0.4</v>
      </c>
      <c r="CS11" s="25">
        <f t="shared" si="19"/>
        <v>8078</v>
      </c>
      <c r="CT11" s="14">
        <v>34049</v>
      </c>
      <c r="CU11" s="14">
        <v>0</v>
      </c>
      <c r="CV11" s="26">
        <f>SUM((CP11-CT11)/CT11)</f>
        <v>-0.4068841963053247</v>
      </c>
      <c r="CW11" s="25">
        <f t="shared" si="20"/>
        <v>242201</v>
      </c>
      <c r="CX11" s="14"/>
      <c r="CY11" s="12" t="s">
        <v>34</v>
      </c>
      <c r="CZ11" s="14">
        <v>16912</v>
      </c>
      <c r="DA11" s="14">
        <v>2</v>
      </c>
      <c r="DB11" s="25">
        <v>0.4</v>
      </c>
      <c r="DC11" s="25">
        <f t="shared" si="21"/>
        <v>6764.8</v>
      </c>
      <c r="DD11" s="14">
        <v>13959</v>
      </c>
      <c r="DE11" s="14">
        <v>2</v>
      </c>
      <c r="DF11" s="26">
        <f>SUM((CZ11-DD11)/DD11)</f>
        <v>0.21154810516512645</v>
      </c>
      <c r="DG11" s="25">
        <f t="shared" si="22"/>
        <v>259113</v>
      </c>
      <c r="DH11" s="14"/>
      <c r="DI11" s="12" t="s">
        <v>34</v>
      </c>
      <c r="DJ11" s="14">
        <v>10468</v>
      </c>
      <c r="DK11" s="14">
        <v>1</v>
      </c>
      <c r="DL11" s="25">
        <v>0.4</v>
      </c>
      <c r="DM11" s="25">
        <f t="shared" si="23"/>
        <v>4187.2</v>
      </c>
      <c r="DN11" s="14">
        <v>11944</v>
      </c>
      <c r="DO11" s="14">
        <v>1</v>
      </c>
      <c r="DP11" s="26">
        <f>SUM((DJ11-DN11)/DN11)</f>
        <v>-0.12357669122572003</v>
      </c>
      <c r="DQ11" s="25">
        <f t="shared" si="25"/>
        <v>269581</v>
      </c>
      <c r="DR11" s="14"/>
      <c r="DS11" s="12" t="s">
        <v>34</v>
      </c>
      <c r="DT11" s="25">
        <f t="shared" si="26"/>
        <v>9911</v>
      </c>
      <c r="DU11" s="65">
        <f t="shared" si="27"/>
        <v>10623</v>
      </c>
      <c r="DV11" s="25">
        <f aca="true" t="shared" si="40" ref="DV11:DV25">SUM(X11)</f>
        <v>23730</v>
      </c>
      <c r="DW11" s="31">
        <f t="shared" si="28"/>
        <v>31000</v>
      </c>
      <c r="DX11" s="25">
        <f t="shared" si="29"/>
        <v>33563</v>
      </c>
      <c r="DY11" s="25">
        <f t="shared" si="30"/>
        <v>32718</v>
      </c>
      <c r="DZ11" s="19">
        <f t="shared" si="31"/>
        <v>32744</v>
      </c>
      <c r="EA11" s="19">
        <f t="shared" si="32"/>
        <v>25838</v>
      </c>
      <c r="EB11" s="19">
        <f t="shared" si="33"/>
        <v>21879</v>
      </c>
      <c r="EC11" s="19">
        <f t="shared" si="34"/>
        <v>20195</v>
      </c>
      <c r="ED11" s="42">
        <f t="shared" si="35"/>
        <v>16912</v>
      </c>
      <c r="EE11" s="19">
        <f t="shared" si="36"/>
        <v>10468</v>
      </c>
      <c r="EF11" s="19">
        <f>SUM(DT11:EE11)</f>
        <v>269581</v>
      </c>
      <c r="EG11" s="19">
        <v>309917</v>
      </c>
      <c r="EH11" s="91">
        <f aca="true" t="shared" si="41" ref="EH11:EH35">SUM((EF11-EG11)/EG11)</f>
        <v>-0.13015097590645236</v>
      </c>
      <c r="EI11"/>
      <c r="EJ11"/>
      <c r="EK11"/>
      <c r="EL11"/>
      <c r="EM11"/>
      <c r="EN11"/>
      <c r="EO11"/>
      <c r="EP11"/>
      <c r="EQ11"/>
      <c r="ER11" s="3"/>
      <c r="ES11" s="3"/>
      <c r="ET11" s="3"/>
      <c r="EU11" s="3"/>
      <c r="EV11" s="3"/>
      <c r="EW11" s="3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</row>
    <row r="12" spans="1:174" ht="12.75">
      <c r="A12" s="12" t="s">
        <v>35</v>
      </c>
      <c r="B12" s="63">
        <v>623</v>
      </c>
      <c r="C12" s="7">
        <v>10</v>
      </c>
      <c r="D12" s="25">
        <v>0.4</v>
      </c>
      <c r="E12" s="25">
        <f t="shared" si="37"/>
        <v>249.20000000000002</v>
      </c>
      <c r="F12" s="63">
        <v>1573</v>
      </c>
      <c r="G12" s="7">
        <v>11</v>
      </c>
      <c r="H12" s="26">
        <f t="shared" si="0"/>
        <v>-0.6039415130324222</v>
      </c>
      <c r="I12" s="25">
        <f>SUM(B12)</f>
        <v>623</v>
      </c>
      <c r="J12" s="14"/>
      <c r="K12" s="12" t="s">
        <v>35</v>
      </c>
      <c r="L12" s="14"/>
      <c r="M12" s="14"/>
      <c r="N12" s="7">
        <v>604</v>
      </c>
      <c r="O12" s="67">
        <v>8</v>
      </c>
      <c r="P12" s="25">
        <v>0.4</v>
      </c>
      <c r="Q12" s="25">
        <f t="shared" si="1"/>
        <v>241.60000000000002</v>
      </c>
      <c r="R12" s="7">
        <v>2668</v>
      </c>
      <c r="S12" s="67">
        <v>2</v>
      </c>
      <c r="T12" s="26">
        <f t="shared" si="2"/>
        <v>-0.7736131934032984</v>
      </c>
      <c r="U12" s="25">
        <f t="shared" si="3"/>
        <v>1227</v>
      </c>
      <c r="V12" s="14"/>
      <c r="W12" s="12" t="s">
        <v>35</v>
      </c>
      <c r="X12" s="13">
        <v>15162</v>
      </c>
      <c r="Y12" s="13">
        <v>0</v>
      </c>
      <c r="Z12" s="42">
        <v>0.4</v>
      </c>
      <c r="AA12" s="25">
        <f t="shared" si="39"/>
        <v>6064.8</v>
      </c>
      <c r="AB12" s="13">
        <v>17225</v>
      </c>
      <c r="AC12" s="13">
        <v>0</v>
      </c>
      <c r="AD12" s="26">
        <f t="shared" si="4"/>
        <v>-0.1197677793904209</v>
      </c>
      <c r="AE12" s="19">
        <f t="shared" si="5"/>
        <v>16389</v>
      </c>
      <c r="AF12" s="14"/>
      <c r="AG12" s="12" t="s">
        <v>35</v>
      </c>
      <c r="AH12" s="14">
        <v>27649</v>
      </c>
      <c r="AI12" s="14">
        <v>0</v>
      </c>
      <c r="AJ12" s="25">
        <v>0.4</v>
      </c>
      <c r="AK12" s="28">
        <f t="shared" si="6"/>
        <v>11059.6</v>
      </c>
      <c r="AL12" s="14">
        <v>22163</v>
      </c>
      <c r="AM12" s="14">
        <v>0</v>
      </c>
      <c r="AN12" s="27">
        <f t="shared" si="7"/>
        <v>0.24752966656138609</v>
      </c>
      <c r="AO12" s="28">
        <f t="shared" si="8"/>
        <v>44038</v>
      </c>
      <c r="AP12" s="14"/>
      <c r="AQ12" s="12" t="s">
        <v>35</v>
      </c>
      <c r="AR12" s="14">
        <v>28978</v>
      </c>
      <c r="AS12" s="14">
        <v>0</v>
      </c>
      <c r="AT12" s="25">
        <v>0.4</v>
      </c>
      <c r="AU12" s="25">
        <f t="shared" si="9"/>
        <v>11591.2</v>
      </c>
      <c r="AV12" s="14">
        <v>22639</v>
      </c>
      <c r="AW12" s="14">
        <v>0</v>
      </c>
      <c r="AX12" s="26">
        <f>SUM((AR12-AV12)/AV12)</f>
        <v>0.2800035337249879</v>
      </c>
      <c r="AY12" s="25">
        <f t="shared" si="10"/>
        <v>73016</v>
      </c>
      <c r="AZ12" s="14"/>
      <c r="BA12" s="12" t="s">
        <v>35</v>
      </c>
      <c r="BB12" s="14">
        <v>31372</v>
      </c>
      <c r="BC12" s="14">
        <v>0</v>
      </c>
      <c r="BD12" s="25">
        <v>0.4</v>
      </c>
      <c r="BE12" s="25">
        <f t="shared" si="38"/>
        <v>12548.800000000001</v>
      </c>
      <c r="BF12" s="14">
        <v>27870</v>
      </c>
      <c r="BG12" s="14">
        <v>0</v>
      </c>
      <c r="BH12" s="26">
        <f t="shared" si="11"/>
        <v>0.12565482597775385</v>
      </c>
      <c r="BI12" s="25">
        <f t="shared" si="12"/>
        <v>104388</v>
      </c>
      <c r="BJ12" s="14"/>
      <c r="BK12" s="12" t="s">
        <v>35</v>
      </c>
      <c r="BL12" s="14">
        <v>22325</v>
      </c>
      <c r="BM12" s="14">
        <v>0</v>
      </c>
      <c r="BN12" s="25">
        <v>0.4</v>
      </c>
      <c r="BO12" s="25">
        <f t="shared" si="13"/>
        <v>8930</v>
      </c>
      <c r="BP12" s="14">
        <v>29267</v>
      </c>
      <c r="BQ12" s="14">
        <v>0</v>
      </c>
      <c r="BR12" s="26">
        <f>SUM((BL12-BP12)/BP12)</f>
        <v>-0.23719547613352923</v>
      </c>
      <c r="BS12" s="25">
        <f t="shared" si="14"/>
        <v>126713</v>
      </c>
      <c r="BT12" s="14"/>
      <c r="BU12" s="12" t="s">
        <v>35</v>
      </c>
      <c r="BV12" s="14">
        <v>15809</v>
      </c>
      <c r="BW12" s="14">
        <v>0</v>
      </c>
      <c r="BX12" s="25">
        <v>0.4</v>
      </c>
      <c r="BY12" s="25">
        <f t="shared" si="15"/>
        <v>6323.6</v>
      </c>
      <c r="BZ12" s="14">
        <v>31933</v>
      </c>
      <c r="CA12" s="14">
        <v>0</v>
      </c>
      <c r="CB12" s="26">
        <f>SUM((BV12-BZ12)/BZ12)</f>
        <v>-0.5049322017975135</v>
      </c>
      <c r="CC12" s="25">
        <f t="shared" si="16"/>
        <v>142522</v>
      </c>
      <c r="CD12" s="14"/>
      <c r="CE12" s="12" t="s">
        <v>35</v>
      </c>
      <c r="CF12" s="14">
        <v>12844</v>
      </c>
      <c r="CG12" s="14">
        <v>0</v>
      </c>
      <c r="CH12" s="25">
        <v>0.4</v>
      </c>
      <c r="CI12" s="25">
        <f t="shared" si="17"/>
        <v>5137.6</v>
      </c>
      <c r="CJ12" s="14">
        <v>15593</v>
      </c>
      <c r="CK12" s="14">
        <v>0</v>
      </c>
      <c r="CL12" s="26">
        <f>SUM((CF12-CJ12)/CJ12)</f>
        <v>-0.17629705637144874</v>
      </c>
      <c r="CM12" s="25">
        <f t="shared" si="18"/>
        <v>155366</v>
      </c>
      <c r="CN12" s="14"/>
      <c r="CO12" s="12" t="s">
        <v>35</v>
      </c>
      <c r="CP12" s="14">
        <v>14209</v>
      </c>
      <c r="CQ12" s="14">
        <v>0</v>
      </c>
      <c r="CR12" s="25">
        <v>0.4</v>
      </c>
      <c r="CS12" s="25">
        <f t="shared" si="19"/>
        <v>5683.6</v>
      </c>
      <c r="CT12" s="14">
        <v>17923</v>
      </c>
      <c r="CU12" s="14">
        <v>0</v>
      </c>
      <c r="CV12" s="26">
        <f>SUM((CP12-CT12)/CT12)</f>
        <v>-0.20721977347542264</v>
      </c>
      <c r="CW12" s="25">
        <f t="shared" si="20"/>
        <v>169575</v>
      </c>
      <c r="CX12" s="14"/>
      <c r="CY12" s="12" t="s">
        <v>35</v>
      </c>
      <c r="CZ12" s="14">
        <v>7990</v>
      </c>
      <c r="DA12" s="14">
        <v>2</v>
      </c>
      <c r="DB12" s="25">
        <v>0.4</v>
      </c>
      <c r="DC12" s="25">
        <f t="shared" si="21"/>
        <v>3196</v>
      </c>
      <c r="DD12" s="14">
        <v>13829</v>
      </c>
      <c r="DE12" s="14">
        <v>2</v>
      </c>
      <c r="DF12" s="26">
        <f>SUM((CZ12-DD12)/DD12)</f>
        <v>-0.422228649938535</v>
      </c>
      <c r="DG12" s="25">
        <f t="shared" si="22"/>
        <v>177565</v>
      </c>
      <c r="DH12" s="14"/>
      <c r="DI12" s="12" t="s">
        <v>35</v>
      </c>
      <c r="DJ12" s="14">
        <v>9632</v>
      </c>
      <c r="DK12" s="14">
        <v>1</v>
      </c>
      <c r="DL12" s="25">
        <v>0.4</v>
      </c>
      <c r="DM12" s="25">
        <f t="shared" si="23"/>
        <v>3852.8</v>
      </c>
      <c r="DN12" s="14">
        <v>9383</v>
      </c>
      <c r="DO12" s="14">
        <v>1</v>
      </c>
      <c r="DP12" s="26">
        <f>SUM((DJ12-DN12)/DN12)</f>
        <v>0.026537354790578706</v>
      </c>
      <c r="DQ12" s="25">
        <f t="shared" si="25"/>
        <v>187197</v>
      </c>
      <c r="DR12" s="14"/>
      <c r="DS12" s="12" t="s">
        <v>35</v>
      </c>
      <c r="DT12" s="25">
        <f t="shared" si="26"/>
        <v>623</v>
      </c>
      <c r="DU12" s="65">
        <f t="shared" si="27"/>
        <v>604</v>
      </c>
      <c r="DV12" s="25">
        <f t="shared" si="40"/>
        <v>15162</v>
      </c>
      <c r="DW12" s="31">
        <f t="shared" si="28"/>
        <v>27649</v>
      </c>
      <c r="DX12" s="25">
        <f t="shared" si="29"/>
        <v>28978</v>
      </c>
      <c r="DY12" s="25">
        <f t="shared" si="30"/>
        <v>31372</v>
      </c>
      <c r="DZ12" s="19">
        <f t="shared" si="31"/>
        <v>22325</v>
      </c>
      <c r="EA12" s="19">
        <f t="shared" si="32"/>
        <v>15809</v>
      </c>
      <c r="EB12" s="19">
        <f t="shared" si="33"/>
        <v>12844</v>
      </c>
      <c r="EC12" s="19">
        <f t="shared" si="34"/>
        <v>14209</v>
      </c>
      <c r="ED12" s="42">
        <f t="shared" si="35"/>
        <v>7990</v>
      </c>
      <c r="EE12" s="19">
        <f t="shared" si="36"/>
        <v>9632</v>
      </c>
      <c r="EF12" s="19">
        <f>SUM(DT12:EE12)</f>
        <v>187197</v>
      </c>
      <c r="EG12" s="19">
        <v>212066</v>
      </c>
      <c r="EH12" s="91">
        <f t="shared" si="41"/>
        <v>-0.11727009515905426</v>
      </c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</row>
    <row r="13" spans="1:174" ht="12.75" customHeight="1">
      <c r="A13" s="12" t="s">
        <v>55</v>
      </c>
      <c r="B13" s="63">
        <v>59</v>
      </c>
      <c r="C13" s="7">
        <v>10</v>
      </c>
      <c r="D13" s="25">
        <v>0.5</v>
      </c>
      <c r="E13" s="25">
        <f t="shared" si="37"/>
        <v>29.5</v>
      </c>
      <c r="F13" s="63">
        <v>76</v>
      </c>
      <c r="G13" s="7">
        <v>11</v>
      </c>
      <c r="H13" s="26">
        <f t="shared" si="0"/>
        <v>-0.2236842105263158</v>
      </c>
      <c r="I13" s="25">
        <f aca="true" t="shared" si="42" ref="I13:I34">SUM(B13)</f>
        <v>59</v>
      </c>
      <c r="J13" s="14"/>
      <c r="K13" s="12" t="s">
        <v>55</v>
      </c>
      <c r="L13" s="14"/>
      <c r="M13" s="14"/>
      <c r="N13" s="7">
        <v>155</v>
      </c>
      <c r="O13" s="67">
        <v>9</v>
      </c>
      <c r="P13" s="25">
        <v>0.5</v>
      </c>
      <c r="Q13" s="25">
        <f t="shared" si="1"/>
        <v>77.5</v>
      </c>
      <c r="R13" s="7">
        <v>117</v>
      </c>
      <c r="S13" s="67">
        <v>9</v>
      </c>
      <c r="T13" s="26">
        <f t="shared" si="2"/>
        <v>0.3247863247863248</v>
      </c>
      <c r="U13" s="25">
        <f t="shared" si="3"/>
        <v>214</v>
      </c>
      <c r="V13" s="14"/>
      <c r="W13" s="12" t="s">
        <v>55</v>
      </c>
      <c r="X13" s="13">
        <v>179</v>
      </c>
      <c r="Y13" s="13">
        <v>10</v>
      </c>
      <c r="Z13" s="42">
        <v>0.5</v>
      </c>
      <c r="AA13" s="25">
        <f t="shared" si="39"/>
        <v>89.5</v>
      </c>
      <c r="AB13" s="13">
        <v>211</v>
      </c>
      <c r="AC13" s="13">
        <v>8</v>
      </c>
      <c r="AD13" s="26">
        <f t="shared" si="4"/>
        <v>-0.15165876777251186</v>
      </c>
      <c r="AE13" s="19">
        <f t="shared" si="5"/>
        <v>393</v>
      </c>
      <c r="AF13" s="14"/>
      <c r="AG13" s="12" t="s">
        <v>55</v>
      </c>
      <c r="AH13" s="14">
        <v>505</v>
      </c>
      <c r="AI13" s="14">
        <v>9</v>
      </c>
      <c r="AJ13" s="25">
        <v>0.5</v>
      </c>
      <c r="AK13" s="28">
        <f t="shared" si="6"/>
        <v>252.5</v>
      </c>
      <c r="AL13" s="14">
        <v>361</v>
      </c>
      <c r="AM13" s="14">
        <v>8</v>
      </c>
      <c r="AN13" s="27">
        <f t="shared" si="7"/>
        <v>0.3988919667590028</v>
      </c>
      <c r="AO13" s="28">
        <f t="shared" si="8"/>
        <v>898</v>
      </c>
      <c r="AP13" s="14"/>
      <c r="AQ13" s="12" t="s">
        <v>55</v>
      </c>
      <c r="AR13" s="14">
        <v>620</v>
      </c>
      <c r="AS13" s="14">
        <v>9</v>
      </c>
      <c r="AT13" s="25">
        <v>0.5</v>
      </c>
      <c r="AU13" s="25">
        <f t="shared" si="9"/>
        <v>310</v>
      </c>
      <c r="AV13" s="14">
        <v>362</v>
      </c>
      <c r="AW13" s="14">
        <v>11</v>
      </c>
      <c r="AX13" s="26">
        <f aca="true" t="shared" si="43" ref="AX13:AX24">SUM((AR13-AV13)/AV13)</f>
        <v>0.712707182320442</v>
      </c>
      <c r="AY13" s="25">
        <f t="shared" si="10"/>
        <v>1518</v>
      </c>
      <c r="AZ13" s="14"/>
      <c r="BA13" s="12" t="s">
        <v>55</v>
      </c>
      <c r="BB13" s="14">
        <v>945</v>
      </c>
      <c r="BC13" s="14">
        <v>8</v>
      </c>
      <c r="BD13" s="25">
        <v>0.5</v>
      </c>
      <c r="BE13" s="25">
        <f t="shared" si="38"/>
        <v>472.5</v>
      </c>
      <c r="BF13" s="14">
        <v>4</v>
      </c>
      <c r="BG13" s="14">
        <v>30</v>
      </c>
      <c r="BH13" s="26">
        <f t="shared" si="11"/>
        <v>235.25</v>
      </c>
      <c r="BI13" s="25">
        <f t="shared" si="12"/>
        <v>2463</v>
      </c>
      <c r="BJ13" s="14"/>
      <c r="BK13" s="12" t="s">
        <v>55</v>
      </c>
      <c r="BL13" s="14">
        <v>1806</v>
      </c>
      <c r="BM13" s="14">
        <v>0</v>
      </c>
      <c r="BN13" s="25">
        <v>0.5</v>
      </c>
      <c r="BO13" s="25">
        <f t="shared" si="13"/>
        <v>903</v>
      </c>
      <c r="BP13" s="14">
        <v>242</v>
      </c>
      <c r="BQ13" s="14">
        <v>26</v>
      </c>
      <c r="BR13" s="26">
        <f aca="true" t="shared" si="44" ref="BR13:BR26">SUM((BL13-BP13)/BP13)</f>
        <v>6.462809917355372</v>
      </c>
      <c r="BS13" s="25">
        <f t="shared" si="14"/>
        <v>4269</v>
      </c>
      <c r="BT13" s="14"/>
      <c r="BU13" s="12" t="s">
        <v>55</v>
      </c>
      <c r="BV13" s="14">
        <v>1009</v>
      </c>
      <c r="BW13" s="14">
        <v>0</v>
      </c>
      <c r="BX13" s="25">
        <v>0.5</v>
      </c>
      <c r="BY13" s="25">
        <f t="shared" si="15"/>
        <v>504.5</v>
      </c>
      <c r="BZ13" s="14">
        <v>1921</v>
      </c>
      <c r="CA13" s="14">
        <v>0</v>
      </c>
      <c r="CB13" s="26">
        <f aca="true" t="shared" si="45" ref="CB13:CB26">SUM((BV13-BZ13)/BZ13)</f>
        <v>-0.4747527329515877</v>
      </c>
      <c r="CC13" s="25">
        <f t="shared" si="16"/>
        <v>5278</v>
      </c>
      <c r="CD13" s="14"/>
      <c r="CE13" s="12" t="s">
        <v>55</v>
      </c>
      <c r="CF13" s="14">
        <v>615</v>
      </c>
      <c r="CG13" s="14">
        <v>8</v>
      </c>
      <c r="CH13" s="25">
        <v>0.5</v>
      </c>
      <c r="CI13" s="25">
        <f t="shared" si="17"/>
        <v>307.5</v>
      </c>
      <c r="CJ13" s="14">
        <v>616</v>
      </c>
      <c r="CK13" s="14">
        <v>0</v>
      </c>
      <c r="CL13" s="26">
        <f aca="true" t="shared" si="46" ref="CL13:CL26">SUM((CF13-CJ13)/CJ13)</f>
        <v>-0.0016233766233766235</v>
      </c>
      <c r="CM13" s="25">
        <f t="shared" si="18"/>
        <v>5893</v>
      </c>
      <c r="CN13" s="14"/>
      <c r="CO13" s="12" t="s">
        <v>55</v>
      </c>
      <c r="CP13" s="14">
        <v>740</v>
      </c>
      <c r="CQ13" s="14">
        <v>10</v>
      </c>
      <c r="CR13" s="25">
        <v>0.5</v>
      </c>
      <c r="CS13" s="25">
        <f t="shared" si="19"/>
        <v>370</v>
      </c>
      <c r="CT13" s="14">
        <v>1036</v>
      </c>
      <c r="CU13" s="14">
        <v>0</v>
      </c>
      <c r="CV13" s="26">
        <f aca="true" t="shared" si="47" ref="CV13:CV26">SUM((CP13-CT13)/CT13)</f>
        <v>-0.2857142857142857</v>
      </c>
      <c r="CW13" s="25">
        <f t="shared" si="20"/>
        <v>6633</v>
      </c>
      <c r="CX13" s="14"/>
      <c r="CY13" s="12" t="s">
        <v>55</v>
      </c>
      <c r="CZ13" s="14">
        <v>1175</v>
      </c>
      <c r="DA13" s="14">
        <v>10</v>
      </c>
      <c r="DB13" s="25">
        <v>0.5</v>
      </c>
      <c r="DC13" s="25">
        <f t="shared" si="21"/>
        <v>587.5</v>
      </c>
      <c r="DD13" s="14">
        <v>1250</v>
      </c>
      <c r="DE13" s="14">
        <v>10</v>
      </c>
      <c r="DF13" s="26">
        <f aca="true" t="shared" si="48" ref="DF13:DF26">SUM((CZ13-DD13)/DD13)</f>
        <v>-0.06</v>
      </c>
      <c r="DG13" s="25">
        <f t="shared" si="22"/>
        <v>7808</v>
      </c>
      <c r="DH13" s="14"/>
      <c r="DI13" s="12" t="s">
        <v>55</v>
      </c>
      <c r="DJ13" s="14">
        <v>621</v>
      </c>
      <c r="DK13" s="14">
        <v>9</v>
      </c>
      <c r="DL13" s="25">
        <v>0.5</v>
      </c>
      <c r="DM13" s="25">
        <f t="shared" si="23"/>
        <v>310.5</v>
      </c>
      <c r="DN13" s="14">
        <v>407</v>
      </c>
      <c r="DO13" s="14">
        <v>8</v>
      </c>
      <c r="DP13" s="26">
        <f>SUM((DJ13-DN13)/DN13)</f>
        <v>0.5257985257985258</v>
      </c>
      <c r="DQ13" s="25">
        <f t="shared" si="25"/>
        <v>8429</v>
      </c>
      <c r="DR13" s="14"/>
      <c r="DS13" s="12" t="s">
        <v>55</v>
      </c>
      <c r="DT13" s="25">
        <f t="shared" si="26"/>
        <v>59</v>
      </c>
      <c r="DU13" s="65">
        <f t="shared" si="27"/>
        <v>155</v>
      </c>
      <c r="DV13" s="25">
        <f t="shared" si="40"/>
        <v>179</v>
      </c>
      <c r="DW13" s="31">
        <f t="shared" si="28"/>
        <v>505</v>
      </c>
      <c r="DX13" s="25">
        <f t="shared" si="29"/>
        <v>620</v>
      </c>
      <c r="DY13" s="25">
        <f t="shared" si="30"/>
        <v>945</v>
      </c>
      <c r="DZ13" s="19">
        <f t="shared" si="31"/>
        <v>1806</v>
      </c>
      <c r="EA13" s="19">
        <f t="shared" si="32"/>
        <v>1009</v>
      </c>
      <c r="EB13" s="19">
        <f t="shared" si="33"/>
        <v>615</v>
      </c>
      <c r="EC13" s="19">
        <f t="shared" si="34"/>
        <v>740</v>
      </c>
      <c r="ED13" s="42">
        <f t="shared" si="35"/>
        <v>1175</v>
      </c>
      <c r="EE13" s="19">
        <f t="shared" si="36"/>
        <v>621</v>
      </c>
      <c r="EF13" s="19">
        <f>SUM(DT13:EE13)</f>
        <v>8429</v>
      </c>
      <c r="EG13" s="19">
        <v>6603</v>
      </c>
      <c r="EH13" s="91">
        <f t="shared" si="41"/>
        <v>0.2765409662274724</v>
      </c>
      <c r="EI13"/>
      <c r="EJ13"/>
      <c r="EK13"/>
      <c r="EL13"/>
      <c r="EM13"/>
      <c r="EN13"/>
      <c r="EO13"/>
      <c r="EP13"/>
      <c r="EQ13"/>
      <c r="ER13"/>
      <c r="ES13"/>
      <c r="ET13"/>
      <c r="EU13"/>
      <c r="EV13" s="5"/>
      <c r="EW13" s="5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</row>
    <row r="14" spans="1:174" ht="12.75" customHeight="1">
      <c r="A14" s="12" t="s">
        <v>36</v>
      </c>
      <c r="B14" s="63">
        <v>2754</v>
      </c>
      <c r="C14" s="7">
        <v>10</v>
      </c>
      <c r="D14" s="25">
        <v>0.5</v>
      </c>
      <c r="E14" s="25">
        <f t="shared" si="37"/>
        <v>1377</v>
      </c>
      <c r="F14" s="63">
        <v>2516</v>
      </c>
      <c r="G14" s="7">
        <v>11</v>
      </c>
      <c r="H14" s="26">
        <f t="shared" si="0"/>
        <v>0.0945945945945946</v>
      </c>
      <c r="I14" s="25">
        <f t="shared" si="42"/>
        <v>2754</v>
      </c>
      <c r="J14" s="14"/>
      <c r="K14" s="12" t="s">
        <v>36</v>
      </c>
      <c r="L14" s="14"/>
      <c r="M14" s="14"/>
      <c r="N14" s="7">
        <v>2172</v>
      </c>
      <c r="O14" s="67">
        <v>10</v>
      </c>
      <c r="P14" s="25">
        <v>0.5</v>
      </c>
      <c r="Q14" s="25">
        <f t="shared" si="1"/>
        <v>1086</v>
      </c>
      <c r="R14" s="7">
        <v>2339</v>
      </c>
      <c r="S14" s="67">
        <v>9</v>
      </c>
      <c r="T14" s="26">
        <f t="shared" si="2"/>
        <v>-0.07139803334758443</v>
      </c>
      <c r="U14" s="25">
        <f t="shared" si="3"/>
        <v>4926</v>
      </c>
      <c r="V14" s="14"/>
      <c r="W14" s="12" t="s">
        <v>36</v>
      </c>
      <c r="X14" s="13">
        <v>6361</v>
      </c>
      <c r="Y14" s="13">
        <v>10</v>
      </c>
      <c r="Z14" s="42">
        <v>0.5</v>
      </c>
      <c r="AA14" s="25">
        <f t="shared" si="39"/>
        <v>3180.5</v>
      </c>
      <c r="AB14" s="13">
        <v>4616</v>
      </c>
      <c r="AC14" s="13">
        <v>12</v>
      </c>
      <c r="AD14" s="26">
        <f t="shared" si="4"/>
        <v>0.3780329289428076</v>
      </c>
      <c r="AE14" s="19">
        <f t="shared" si="5"/>
        <v>11287</v>
      </c>
      <c r="AF14" s="14"/>
      <c r="AG14" s="12" t="s">
        <v>36</v>
      </c>
      <c r="AH14" s="14">
        <v>10196</v>
      </c>
      <c r="AI14" s="14">
        <v>9</v>
      </c>
      <c r="AJ14" s="25">
        <v>0.5</v>
      </c>
      <c r="AK14" s="28">
        <f t="shared" si="6"/>
        <v>5098</v>
      </c>
      <c r="AL14" s="14">
        <v>7488</v>
      </c>
      <c r="AM14" s="14">
        <v>12</v>
      </c>
      <c r="AN14" s="27">
        <f t="shared" si="7"/>
        <v>0.36164529914529914</v>
      </c>
      <c r="AO14" s="28">
        <f t="shared" si="8"/>
        <v>21483</v>
      </c>
      <c r="AP14" s="14"/>
      <c r="AQ14" s="12" t="s">
        <v>36</v>
      </c>
      <c r="AR14" s="14">
        <v>11822</v>
      </c>
      <c r="AS14" s="14">
        <v>9</v>
      </c>
      <c r="AT14" s="25">
        <v>0.5</v>
      </c>
      <c r="AU14" s="25">
        <f t="shared" si="9"/>
        <v>5911</v>
      </c>
      <c r="AV14" s="14">
        <v>7652</v>
      </c>
      <c r="AW14" s="14">
        <v>10</v>
      </c>
      <c r="AX14" s="26">
        <f t="shared" si="43"/>
        <v>0.5449555671719812</v>
      </c>
      <c r="AY14" s="25">
        <f t="shared" si="10"/>
        <v>33305</v>
      </c>
      <c r="AZ14" s="14"/>
      <c r="BA14" s="12" t="s">
        <v>36</v>
      </c>
      <c r="BB14" s="14">
        <v>10876</v>
      </c>
      <c r="BC14" s="14">
        <v>8</v>
      </c>
      <c r="BD14" s="25">
        <v>0.5</v>
      </c>
      <c r="BE14" s="25">
        <f t="shared" si="38"/>
        <v>5438</v>
      </c>
      <c r="BF14" s="14">
        <v>7448</v>
      </c>
      <c r="BG14" s="14">
        <v>8</v>
      </c>
      <c r="BH14" s="26">
        <f t="shared" si="11"/>
        <v>0.4602577873254565</v>
      </c>
      <c r="BI14" s="25">
        <f t="shared" si="12"/>
        <v>44181</v>
      </c>
      <c r="BJ14" s="14"/>
      <c r="BK14" s="12" t="s">
        <v>36</v>
      </c>
      <c r="BL14" s="14">
        <v>22728</v>
      </c>
      <c r="BM14" s="14">
        <v>0</v>
      </c>
      <c r="BN14" s="25">
        <v>0.5</v>
      </c>
      <c r="BO14" s="25">
        <f t="shared" si="13"/>
        <v>11364</v>
      </c>
      <c r="BP14" s="14">
        <v>16115</v>
      </c>
      <c r="BQ14" s="14">
        <v>0</v>
      </c>
      <c r="BR14" s="26">
        <f t="shared" si="44"/>
        <v>0.41036301582376666</v>
      </c>
      <c r="BS14" s="25">
        <f t="shared" si="14"/>
        <v>66909</v>
      </c>
      <c r="BT14" s="14"/>
      <c r="BU14" s="12" t="s">
        <v>36</v>
      </c>
      <c r="BV14" s="14">
        <v>16293</v>
      </c>
      <c r="BW14" s="14">
        <v>0</v>
      </c>
      <c r="BX14" s="25">
        <v>0.5</v>
      </c>
      <c r="BY14" s="25">
        <f t="shared" si="15"/>
        <v>8146.5</v>
      </c>
      <c r="BZ14" s="14">
        <v>11734</v>
      </c>
      <c r="CA14" s="14">
        <v>0</v>
      </c>
      <c r="CB14" s="26">
        <f t="shared" si="45"/>
        <v>0.3885290608488154</v>
      </c>
      <c r="CC14" s="25">
        <f t="shared" si="16"/>
        <v>83202</v>
      </c>
      <c r="CD14" s="14"/>
      <c r="CE14" s="12" t="s">
        <v>36</v>
      </c>
      <c r="CF14" s="14">
        <v>7763</v>
      </c>
      <c r="CG14" s="14">
        <v>0</v>
      </c>
      <c r="CH14" s="25">
        <v>0.5</v>
      </c>
      <c r="CI14" s="25">
        <f t="shared" si="17"/>
        <v>3881.5</v>
      </c>
      <c r="CJ14" s="14">
        <v>6716</v>
      </c>
      <c r="CK14" s="14">
        <v>7</v>
      </c>
      <c r="CL14" s="26">
        <f t="shared" si="46"/>
        <v>0.15589636688505062</v>
      </c>
      <c r="CM14" s="25">
        <f t="shared" si="18"/>
        <v>90965</v>
      </c>
      <c r="CN14" s="14"/>
      <c r="CO14" s="12" t="s">
        <v>36</v>
      </c>
      <c r="CP14" s="14">
        <v>8593</v>
      </c>
      <c r="CQ14" s="14">
        <v>10</v>
      </c>
      <c r="CR14" s="25">
        <v>0.5</v>
      </c>
      <c r="CS14" s="25">
        <f t="shared" si="19"/>
        <v>4296.5</v>
      </c>
      <c r="CT14" s="14">
        <v>6025</v>
      </c>
      <c r="CU14" s="14">
        <v>10</v>
      </c>
      <c r="CV14" s="26">
        <f t="shared" si="47"/>
        <v>0.4262240663900415</v>
      </c>
      <c r="CW14" s="25">
        <f t="shared" si="20"/>
        <v>99558</v>
      </c>
      <c r="CX14" s="14"/>
      <c r="CY14" s="12" t="s">
        <v>36</v>
      </c>
      <c r="CZ14" s="14">
        <v>6186</v>
      </c>
      <c r="DA14" s="14">
        <v>10</v>
      </c>
      <c r="DB14" s="25">
        <v>0.5</v>
      </c>
      <c r="DC14" s="25">
        <f t="shared" si="21"/>
        <v>3093</v>
      </c>
      <c r="DD14" s="14">
        <v>6896</v>
      </c>
      <c r="DE14" s="14">
        <v>10</v>
      </c>
      <c r="DF14" s="26">
        <f t="shared" si="48"/>
        <v>-0.10295823665893271</v>
      </c>
      <c r="DG14" s="25">
        <f t="shared" si="22"/>
        <v>105744</v>
      </c>
      <c r="DH14" s="14"/>
      <c r="DI14" s="12" t="s">
        <v>36</v>
      </c>
      <c r="DJ14" s="14">
        <v>5136</v>
      </c>
      <c r="DK14" s="14">
        <v>9</v>
      </c>
      <c r="DL14" s="25">
        <v>0.5</v>
      </c>
      <c r="DM14" s="25">
        <f t="shared" si="23"/>
        <v>2568</v>
      </c>
      <c r="DN14" s="14">
        <v>5057</v>
      </c>
      <c r="DO14" s="14">
        <v>8</v>
      </c>
      <c r="DP14" s="76">
        <f>SUM((DJ14-DN14)/DN14)</f>
        <v>0.01562191022345264</v>
      </c>
      <c r="DQ14" s="25">
        <f t="shared" si="25"/>
        <v>110880</v>
      </c>
      <c r="DR14" s="14"/>
      <c r="DS14" s="12" t="s">
        <v>36</v>
      </c>
      <c r="DT14" s="25">
        <f t="shared" si="26"/>
        <v>2754</v>
      </c>
      <c r="DU14" s="65">
        <f t="shared" si="27"/>
        <v>2172</v>
      </c>
      <c r="DV14" s="25">
        <f t="shared" si="40"/>
        <v>6361</v>
      </c>
      <c r="DW14" s="31">
        <f t="shared" si="28"/>
        <v>10196</v>
      </c>
      <c r="DX14" s="25">
        <f t="shared" si="29"/>
        <v>11822</v>
      </c>
      <c r="DY14" s="25">
        <f t="shared" si="30"/>
        <v>10876</v>
      </c>
      <c r="DZ14" s="19">
        <f t="shared" si="31"/>
        <v>22728</v>
      </c>
      <c r="EA14" s="19">
        <f t="shared" si="32"/>
        <v>16293</v>
      </c>
      <c r="EB14" s="19">
        <f t="shared" si="33"/>
        <v>7763</v>
      </c>
      <c r="EC14" s="19">
        <f t="shared" si="34"/>
        <v>8593</v>
      </c>
      <c r="ED14" s="42">
        <f t="shared" si="35"/>
        <v>6186</v>
      </c>
      <c r="EE14" s="19">
        <f t="shared" si="36"/>
        <v>5136</v>
      </c>
      <c r="EF14" s="19">
        <f>SUM(DT14:EE14)</f>
        <v>110880</v>
      </c>
      <c r="EG14" s="19">
        <v>84602</v>
      </c>
      <c r="EH14" s="91">
        <f t="shared" si="41"/>
        <v>0.3106073142478901</v>
      </c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</row>
    <row r="15" spans="1:174" ht="12.75">
      <c r="A15" s="12" t="s">
        <v>37</v>
      </c>
      <c r="B15" s="63">
        <v>680</v>
      </c>
      <c r="C15" s="7">
        <v>10</v>
      </c>
      <c r="D15" s="25">
        <v>0.25</v>
      </c>
      <c r="E15" s="25">
        <f t="shared" si="37"/>
        <v>170</v>
      </c>
      <c r="F15" s="63">
        <v>785</v>
      </c>
      <c r="G15" s="7">
        <v>11</v>
      </c>
      <c r="H15" s="26">
        <f t="shared" si="0"/>
        <v>-0.1337579617834395</v>
      </c>
      <c r="I15" s="25">
        <f t="shared" si="42"/>
        <v>680</v>
      </c>
      <c r="J15" s="14"/>
      <c r="K15" s="12" t="s">
        <v>37</v>
      </c>
      <c r="L15" s="14"/>
      <c r="M15" s="14"/>
      <c r="N15" s="7">
        <v>427</v>
      </c>
      <c r="O15" s="67">
        <v>8</v>
      </c>
      <c r="P15" s="25">
        <v>0.25</v>
      </c>
      <c r="Q15" s="25">
        <f t="shared" si="1"/>
        <v>106.75</v>
      </c>
      <c r="R15" s="7">
        <v>173</v>
      </c>
      <c r="S15" s="67">
        <v>9</v>
      </c>
      <c r="T15" s="26">
        <f t="shared" si="2"/>
        <v>1.4682080924855492</v>
      </c>
      <c r="U15" s="25">
        <f t="shared" si="3"/>
        <v>1107</v>
      </c>
      <c r="V15" s="14"/>
      <c r="W15" s="12" t="s">
        <v>37</v>
      </c>
      <c r="X15" s="13">
        <v>693</v>
      </c>
      <c r="Y15" s="13">
        <v>10</v>
      </c>
      <c r="Z15" s="42">
        <v>0.25</v>
      </c>
      <c r="AA15" s="25">
        <f t="shared" si="39"/>
        <v>173.25</v>
      </c>
      <c r="AB15" s="13">
        <v>714</v>
      </c>
      <c r="AC15" s="13">
        <v>8</v>
      </c>
      <c r="AD15" s="26">
        <f t="shared" si="4"/>
        <v>-0.029411764705882353</v>
      </c>
      <c r="AE15" s="19">
        <f t="shared" si="5"/>
        <v>1800</v>
      </c>
      <c r="AF15" s="14"/>
      <c r="AG15" s="12" t="s">
        <v>37</v>
      </c>
      <c r="AH15" s="14">
        <v>1131</v>
      </c>
      <c r="AI15" s="14">
        <v>9</v>
      </c>
      <c r="AJ15" s="25">
        <v>0.25</v>
      </c>
      <c r="AK15" s="28">
        <f t="shared" si="6"/>
        <v>282.75</v>
      </c>
      <c r="AL15" s="14">
        <v>872</v>
      </c>
      <c r="AM15" s="14">
        <v>8</v>
      </c>
      <c r="AN15" s="27">
        <f t="shared" si="7"/>
        <v>0.29701834862385323</v>
      </c>
      <c r="AO15" s="28">
        <f t="shared" si="8"/>
        <v>2931</v>
      </c>
      <c r="AP15" s="14"/>
      <c r="AQ15" s="12" t="s">
        <v>37</v>
      </c>
      <c r="AR15" s="14">
        <v>1580</v>
      </c>
      <c r="AS15" s="14">
        <v>9</v>
      </c>
      <c r="AT15" s="25">
        <v>0.25</v>
      </c>
      <c r="AU15" s="25">
        <f t="shared" si="9"/>
        <v>395</v>
      </c>
      <c r="AV15" s="14">
        <v>667</v>
      </c>
      <c r="AW15" s="14">
        <v>10</v>
      </c>
      <c r="AX15" s="26">
        <f t="shared" si="43"/>
        <v>1.368815592203898</v>
      </c>
      <c r="AY15" s="25">
        <f t="shared" si="10"/>
        <v>4511</v>
      </c>
      <c r="AZ15" s="14"/>
      <c r="BA15" s="12" t="s">
        <v>37</v>
      </c>
      <c r="BB15" s="14">
        <v>2442</v>
      </c>
      <c r="BC15" s="14">
        <v>8</v>
      </c>
      <c r="BD15" s="25">
        <v>0.25</v>
      </c>
      <c r="BE15" s="25">
        <f t="shared" si="38"/>
        <v>610.5</v>
      </c>
      <c r="BF15" s="14">
        <v>1314</v>
      </c>
      <c r="BG15" s="14">
        <v>7</v>
      </c>
      <c r="BH15" s="26">
        <f t="shared" si="11"/>
        <v>0.8584474885844748</v>
      </c>
      <c r="BI15" s="25">
        <f t="shared" si="12"/>
        <v>6953</v>
      </c>
      <c r="BJ15" s="14"/>
      <c r="BK15" s="12" t="s">
        <v>37</v>
      </c>
      <c r="BL15" s="14">
        <v>5264</v>
      </c>
      <c r="BM15" s="14">
        <v>0</v>
      </c>
      <c r="BN15" s="25">
        <v>0.25</v>
      </c>
      <c r="BO15" s="25">
        <f t="shared" si="13"/>
        <v>1316</v>
      </c>
      <c r="BP15" s="14">
        <v>7107</v>
      </c>
      <c r="BQ15" s="14">
        <v>0</v>
      </c>
      <c r="BR15" s="26">
        <f t="shared" si="44"/>
        <v>-0.2593217954129731</v>
      </c>
      <c r="BS15" s="25">
        <f t="shared" si="14"/>
        <v>12217</v>
      </c>
      <c r="BT15" s="14"/>
      <c r="BU15" s="12" t="s">
        <v>37</v>
      </c>
      <c r="BV15" s="14">
        <v>4021</v>
      </c>
      <c r="BW15" s="14">
        <v>0</v>
      </c>
      <c r="BX15" s="25">
        <v>0.25</v>
      </c>
      <c r="BY15" s="25">
        <f t="shared" si="15"/>
        <v>1005.25</v>
      </c>
      <c r="BZ15" s="14">
        <v>4878</v>
      </c>
      <c r="CA15" s="14">
        <v>0</v>
      </c>
      <c r="CB15" s="26">
        <f t="shared" si="45"/>
        <v>-0.17568675686756868</v>
      </c>
      <c r="CC15" s="25">
        <f t="shared" si="16"/>
        <v>16238</v>
      </c>
      <c r="CD15" s="14"/>
      <c r="CE15" s="12" t="s">
        <v>37</v>
      </c>
      <c r="CF15" s="14">
        <v>1971</v>
      </c>
      <c r="CG15" s="14">
        <v>8</v>
      </c>
      <c r="CH15" s="25">
        <v>0.25</v>
      </c>
      <c r="CI15" s="25">
        <f t="shared" si="17"/>
        <v>492.75</v>
      </c>
      <c r="CJ15" s="14">
        <v>2116</v>
      </c>
      <c r="CK15" s="14">
        <v>1</v>
      </c>
      <c r="CL15" s="26">
        <f t="shared" si="46"/>
        <v>-0.06852551984877127</v>
      </c>
      <c r="CM15" s="25">
        <f t="shared" si="18"/>
        <v>18209</v>
      </c>
      <c r="CN15" s="14"/>
      <c r="CO15" s="12" t="s">
        <v>37</v>
      </c>
      <c r="CP15" s="14">
        <v>1557</v>
      </c>
      <c r="CQ15" s="14">
        <v>10</v>
      </c>
      <c r="CR15" s="25">
        <v>0.25</v>
      </c>
      <c r="CS15" s="25">
        <f t="shared" si="19"/>
        <v>389.25</v>
      </c>
      <c r="CT15" s="14">
        <v>2508</v>
      </c>
      <c r="CU15" s="14">
        <v>0</v>
      </c>
      <c r="CV15" s="26">
        <f t="shared" si="47"/>
        <v>-0.3791866028708134</v>
      </c>
      <c r="CW15" s="25">
        <f t="shared" si="20"/>
        <v>19766</v>
      </c>
      <c r="CX15" s="14"/>
      <c r="CY15" s="12" t="s">
        <v>37</v>
      </c>
      <c r="CZ15" s="14">
        <v>2822</v>
      </c>
      <c r="DA15" s="14">
        <v>1</v>
      </c>
      <c r="DB15" s="25">
        <v>0.25</v>
      </c>
      <c r="DC15" s="25">
        <f t="shared" si="21"/>
        <v>705.5</v>
      </c>
      <c r="DD15" s="14">
        <v>4552</v>
      </c>
      <c r="DE15" s="14">
        <v>1</v>
      </c>
      <c r="DF15" s="26">
        <f t="shared" si="48"/>
        <v>-0.38005272407732865</v>
      </c>
      <c r="DG15" s="25">
        <f t="shared" si="22"/>
        <v>22588</v>
      </c>
      <c r="DH15" s="14"/>
      <c r="DI15" s="12" t="s">
        <v>38</v>
      </c>
      <c r="DJ15" s="14">
        <v>1785</v>
      </c>
      <c r="DK15" s="14">
        <v>1</v>
      </c>
      <c r="DL15" s="25">
        <v>0.25</v>
      </c>
      <c r="DM15" s="25">
        <f t="shared" si="23"/>
        <v>446.25</v>
      </c>
      <c r="DN15" s="14">
        <v>2882</v>
      </c>
      <c r="DO15" s="14">
        <v>1</v>
      </c>
      <c r="DP15" s="26">
        <f t="shared" si="24"/>
        <v>-0.3806384455239417</v>
      </c>
      <c r="DQ15" s="25">
        <f t="shared" si="25"/>
        <v>24373</v>
      </c>
      <c r="DR15" s="14"/>
      <c r="DS15" s="12" t="s">
        <v>37</v>
      </c>
      <c r="DT15" s="25">
        <f t="shared" si="26"/>
        <v>680</v>
      </c>
      <c r="DU15" s="65">
        <f t="shared" si="27"/>
        <v>427</v>
      </c>
      <c r="DV15" s="25">
        <f t="shared" si="40"/>
        <v>693</v>
      </c>
      <c r="DW15" s="31">
        <f t="shared" si="28"/>
        <v>1131</v>
      </c>
      <c r="DX15" s="25">
        <f t="shared" si="29"/>
        <v>1580</v>
      </c>
      <c r="DY15" s="25">
        <f t="shared" si="30"/>
        <v>2442</v>
      </c>
      <c r="DZ15" s="19">
        <f t="shared" si="31"/>
        <v>5264</v>
      </c>
      <c r="EA15" s="19">
        <f t="shared" si="32"/>
        <v>4021</v>
      </c>
      <c r="EB15" s="19">
        <f t="shared" si="33"/>
        <v>1971</v>
      </c>
      <c r="EC15" s="19">
        <f t="shared" si="34"/>
        <v>1557</v>
      </c>
      <c r="ED15" s="42">
        <f t="shared" si="35"/>
        <v>2822</v>
      </c>
      <c r="EE15" s="19">
        <f t="shared" si="36"/>
        <v>1785</v>
      </c>
      <c r="EF15" s="19">
        <f>SUM(DT15:EE15)</f>
        <v>24373</v>
      </c>
      <c r="EG15" s="19">
        <v>28568</v>
      </c>
      <c r="EH15" s="91">
        <f t="shared" si="41"/>
        <v>-0.14684262111453375</v>
      </c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</row>
    <row r="16" spans="1:174" ht="12.75">
      <c r="A16" s="12" t="s">
        <v>39</v>
      </c>
      <c r="B16" s="63">
        <v>2783</v>
      </c>
      <c r="C16" s="7">
        <v>10</v>
      </c>
      <c r="D16" s="25">
        <v>0.17</v>
      </c>
      <c r="E16" s="25">
        <f t="shared" si="37"/>
        <v>473.11</v>
      </c>
      <c r="F16" s="63">
        <v>2733</v>
      </c>
      <c r="G16" s="7">
        <v>11</v>
      </c>
      <c r="H16" s="26">
        <f t="shared" si="0"/>
        <v>0.018294914013904134</v>
      </c>
      <c r="I16" s="25">
        <f t="shared" si="42"/>
        <v>2783</v>
      </c>
      <c r="J16" s="14"/>
      <c r="K16" s="12" t="s">
        <v>39</v>
      </c>
      <c r="L16" s="14"/>
      <c r="M16" s="14"/>
      <c r="N16" s="7">
        <v>2932</v>
      </c>
      <c r="O16" s="67">
        <v>8</v>
      </c>
      <c r="P16" s="25">
        <v>0.17</v>
      </c>
      <c r="Q16" s="25">
        <f t="shared" si="1"/>
        <v>498.44000000000005</v>
      </c>
      <c r="R16" s="7">
        <v>2725</v>
      </c>
      <c r="S16" s="67">
        <v>9</v>
      </c>
      <c r="T16" s="26">
        <f t="shared" si="2"/>
        <v>0.07596330275229357</v>
      </c>
      <c r="U16" s="25">
        <f t="shared" si="3"/>
        <v>5715</v>
      </c>
      <c r="V16" s="14"/>
      <c r="W16" s="12" t="s">
        <v>39</v>
      </c>
      <c r="X16" s="13">
        <v>8316</v>
      </c>
      <c r="Y16" s="13">
        <v>4</v>
      </c>
      <c r="Z16" s="42">
        <v>0.17</v>
      </c>
      <c r="AA16" s="25">
        <f t="shared" si="39"/>
        <v>1413.72</v>
      </c>
      <c r="AB16" s="13">
        <v>6604</v>
      </c>
      <c r="AC16" s="13">
        <v>4</v>
      </c>
      <c r="AD16" s="26">
        <f t="shared" si="4"/>
        <v>0.25923682616596</v>
      </c>
      <c r="AE16" s="19">
        <f t="shared" si="5"/>
        <v>14031</v>
      </c>
      <c r="AF16" s="14"/>
      <c r="AG16" s="12" t="s">
        <v>39</v>
      </c>
      <c r="AH16" s="14">
        <v>14457</v>
      </c>
      <c r="AI16" s="14">
        <v>9</v>
      </c>
      <c r="AJ16" s="25">
        <v>0.17</v>
      </c>
      <c r="AK16" s="28">
        <f t="shared" si="6"/>
        <v>2457.69</v>
      </c>
      <c r="AL16" s="14">
        <v>11456</v>
      </c>
      <c r="AM16" s="14">
        <v>4</v>
      </c>
      <c r="AN16" s="27">
        <f t="shared" si="7"/>
        <v>0.2619587988826816</v>
      </c>
      <c r="AO16" s="28">
        <f t="shared" si="8"/>
        <v>28488</v>
      </c>
      <c r="AP16" s="14"/>
      <c r="AQ16" s="12" t="s">
        <v>39</v>
      </c>
      <c r="AR16" s="14">
        <v>20439</v>
      </c>
      <c r="AS16" s="14">
        <v>4</v>
      </c>
      <c r="AT16" s="25">
        <v>0.17</v>
      </c>
      <c r="AU16" s="25">
        <f t="shared" si="9"/>
        <v>3474.63</v>
      </c>
      <c r="AV16" s="14">
        <v>15972</v>
      </c>
      <c r="AW16" s="14">
        <v>5</v>
      </c>
      <c r="AX16" s="26">
        <f t="shared" si="43"/>
        <v>0.27967693463561233</v>
      </c>
      <c r="AY16" s="25">
        <f t="shared" si="10"/>
        <v>48927</v>
      </c>
      <c r="AZ16" s="14"/>
      <c r="BA16" s="12" t="s">
        <v>39</v>
      </c>
      <c r="BB16" s="14">
        <v>16454</v>
      </c>
      <c r="BC16" s="14">
        <v>4</v>
      </c>
      <c r="BD16" s="25">
        <v>0.17</v>
      </c>
      <c r="BE16" s="25">
        <f t="shared" si="38"/>
        <v>2797.1800000000003</v>
      </c>
      <c r="BF16" s="14">
        <v>14000</v>
      </c>
      <c r="BG16" s="14">
        <v>4</v>
      </c>
      <c r="BH16" s="26">
        <f t="shared" si="11"/>
        <v>0.1752857142857143</v>
      </c>
      <c r="BI16" s="25">
        <f t="shared" si="12"/>
        <v>65381</v>
      </c>
      <c r="BJ16" s="14"/>
      <c r="BK16" s="12" t="s">
        <v>39</v>
      </c>
      <c r="BL16" s="14">
        <v>15614</v>
      </c>
      <c r="BM16" s="14">
        <v>5</v>
      </c>
      <c r="BN16" s="25">
        <v>0.17</v>
      </c>
      <c r="BO16" s="25">
        <f t="shared" si="13"/>
        <v>2654.38</v>
      </c>
      <c r="BP16" s="14">
        <v>11548</v>
      </c>
      <c r="BQ16" s="14">
        <v>4</v>
      </c>
      <c r="BR16" s="26">
        <f t="shared" si="44"/>
        <v>0.3520956009698649</v>
      </c>
      <c r="BS16" s="25">
        <f t="shared" si="14"/>
        <v>80995</v>
      </c>
      <c r="BT16" s="14"/>
      <c r="BU16" s="12" t="s">
        <v>39</v>
      </c>
      <c r="BV16" s="14">
        <v>12799</v>
      </c>
      <c r="BW16" s="14">
        <v>4</v>
      </c>
      <c r="BX16" s="25">
        <v>0.17</v>
      </c>
      <c r="BY16" s="25">
        <f t="shared" si="15"/>
        <v>2175.8300000000004</v>
      </c>
      <c r="BZ16" s="14">
        <v>8541</v>
      </c>
      <c r="CA16" s="14">
        <v>4</v>
      </c>
      <c r="CB16" s="26">
        <f t="shared" si="45"/>
        <v>0.49853647113921085</v>
      </c>
      <c r="CC16" s="25">
        <f t="shared" si="16"/>
        <v>93794</v>
      </c>
      <c r="CD16" s="14"/>
      <c r="CE16" s="12" t="s">
        <v>39</v>
      </c>
      <c r="CF16" s="14">
        <v>8989</v>
      </c>
      <c r="CG16" s="14">
        <v>4</v>
      </c>
      <c r="CH16" s="25">
        <v>0.17</v>
      </c>
      <c r="CI16" s="25">
        <f t="shared" si="17"/>
        <v>1528.13</v>
      </c>
      <c r="CJ16" s="14">
        <v>6078</v>
      </c>
      <c r="CK16" s="14">
        <v>4</v>
      </c>
      <c r="CL16" s="26">
        <f t="shared" si="46"/>
        <v>0.47894044093451793</v>
      </c>
      <c r="CM16" s="25">
        <f t="shared" si="18"/>
        <v>102783</v>
      </c>
      <c r="CN16" s="14"/>
      <c r="CO16" s="12" t="s">
        <v>39</v>
      </c>
      <c r="CP16" s="14">
        <v>9178</v>
      </c>
      <c r="CQ16" s="14">
        <v>5</v>
      </c>
      <c r="CR16" s="25">
        <v>0.17</v>
      </c>
      <c r="CS16" s="25">
        <f t="shared" si="19"/>
        <v>1560.2600000000002</v>
      </c>
      <c r="CT16" s="14">
        <v>8196</v>
      </c>
      <c r="CU16" s="14">
        <v>5</v>
      </c>
      <c r="CV16" s="26">
        <f t="shared" si="47"/>
        <v>0.11981454367984383</v>
      </c>
      <c r="CW16" s="25">
        <f t="shared" si="20"/>
        <v>111961</v>
      </c>
      <c r="CX16" s="14"/>
      <c r="CY16" s="12" t="s">
        <v>39</v>
      </c>
      <c r="CZ16" s="14">
        <v>8035</v>
      </c>
      <c r="DA16" s="14">
        <v>4</v>
      </c>
      <c r="DB16" s="25">
        <v>0.17</v>
      </c>
      <c r="DC16" s="25">
        <f t="shared" si="21"/>
        <v>1365.95</v>
      </c>
      <c r="DD16" s="14">
        <v>7333</v>
      </c>
      <c r="DE16" s="14">
        <v>6</v>
      </c>
      <c r="DF16" s="26">
        <f t="shared" si="48"/>
        <v>0.09573162416473475</v>
      </c>
      <c r="DG16" s="25">
        <f t="shared" si="22"/>
        <v>119996</v>
      </c>
      <c r="DH16" s="14"/>
      <c r="DI16" s="12" t="s">
        <v>39</v>
      </c>
      <c r="DJ16" s="14">
        <v>4428</v>
      </c>
      <c r="DK16" s="14">
        <v>6</v>
      </c>
      <c r="DL16" s="25">
        <v>0.17</v>
      </c>
      <c r="DM16" s="25">
        <f t="shared" si="23"/>
        <v>752.7600000000001</v>
      </c>
      <c r="DN16" s="14">
        <v>5270</v>
      </c>
      <c r="DO16" s="14">
        <v>8</v>
      </c>
      <c r="DP16" s="26">
        <f t="shared" si="24"/>
        <v>-0.15977229601518025</v>
      </c>
      <c r="DQ16" s="25">
        <f t="shared" si="25"/>
        <v>124424</v>
      </c>
      <c r="DR16" s="14"/>
      <c r="DS16" s="12" t="s">
        <v>39</v>
      </c>
      <c r="DT16" s="25">
        <f t="shared" si="26"/>
        <v>2783</v>
      </c>
      <c r="DU16" s="65">
        <f t="shared" si="27"/>
        <v>2932</v>
      </c>
      <c r="DV16" s="25">
        <f t="shared" si="40"/>
        <v>8316</v>
      </c>
      <c r="DW16" s="31">
        <f t="shared" si="28"/>
        <v>14457</v>
      </c>
      <c r="DX16" s="25">
        <f t="shared" si="29"/>
        <v>20439</v>
      </c>
      <c r="DY16" s="25">
        <f t="shared" si="30"/>
        <v>16454</v>
      </c>
      <c r="DZ16" s="19">
        <f t="shared" si="31"/>
        <v>15614</v>
      </c>
      <c r="EA16" s="19">
        <f t="shared" si="32"/>
        <v>12799</v>
      </c>
      <c r="EB16" s="19">
        <f t="shared" si="33"/>
        <v>8989</v>
      </c>
      <c r="EC16" s="19">
        <f t="shared" si="34"/>
        <v>9178</v>
      </c>
      <c r="ED16" s="42">
        <f t="shared" si="35"/>
        <v>8035</v>
      </c>
      <c r="EE16" s="19">
        <f t="shared" si="36"/>
        <v>4428</v>
      </c>
      <c r="EF16" s="19">
        <f>SUM(DT16:EE16)</f>
        <v>124424</v>
      </c>
      <c r="EG16" s="19">
        <v>100456</v>
      </c>
      <c r="EH16" s="91">
        <f t="shared" si="41"/>
        <v>0.23859202038703511</v>
      </c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</row>
    <row r="17" spans="1:174" ht="12.75">
      <c r="A17" s="12" t="s">
        <v>40</v>
      </c>
      <c r="B17" s="63">
        <v>82</v>
      </c>
      <c r="C17" s="7">
        <v>2</v>
      </c>
      <c r="D17" s="25">
        <v>0.5</v>
      </c>
      <c r="E17" s="25">
        <f t="shared" si="37"/>
        <v>41</v>
      </c>
      <c r="F17" s="63">
        <v>32</v>
      </c>
      <c r="G17" s="7">
        <v>11</v>
      </c>
      <c r="H17" s="26">
        <f t="shared" si="0"/>
        <v>1.5625</v>
      </c>
      <c r="I17" s="25">
        <f t="shared" si="42"/>
        <v>82</v>
      </c>
      <c r="J17" s="14"/>
      <c r="K17" s="12" t="s">
        <v>40</v>
      </c>
      <c r="L17" s="14"/>
      <c r="M17" s="14"/>
      <c r="N17" s="7">
        <v>124</v>
      </c>
      <c r="O17" s="67">
        <v>9</v>
      </c>
      <c r="P17" s="25">
        <v>0.5</v>
      </c>
      <c r="Q17" s="25">
        <f t="shared" si="1"/>
        <v>62</v>
      </c>
      <c r="R17" s="7">
        <v>103</v>
      </c>
      <c r="S17" s="67">
        <v>2</v>
      </c>
      <c r="T17" s="26">
        <f t="shared" si="2"/>
        <v>0.20388349514563106</v>
      </c>
      <c r="U17" s="25">
        <f t="shared" si="3"/>
        <v>206</v>
      </c>
      <c r="V17" s="14"/>
      <c r="W17" s="12" t="s">
        <v>40</v>
      </c>
      <c r="X17" s="13">
        <v>164</v>
      </c>
      <c r="Y17" s="13">
        <v>2</v>
      </c>
      <c r="Z17" s="42">
        <v>0.5</v>
      </c>
      <c r="AA17" s="25">
        <f t="shared" si="39"/>
        <v>82</v>
      </c>
      <c r="AB17" s="13">
        <v>234</v>
      </c>
      <c r="AC17" s="13">
        <v>0</v>
      </c>
      <c r="AD17" s="26">
        <f aca="true" t="shared" si="49" ref="AD17:AD24">SUM((X17-AB17)/AB17)</f>
        <v>-0.29914529914529914</v>
      </c>
      <c r="AE17" s="19">
        <f t="shared" si="5"/>
        <v>370</v>
      </c>
      <c r="AF17" s="14"/>
      <c r="AG17" s="12" t="s">
        <v>40</v>
      </c>
      <c r="AH17" s="14">
        <v>186</v>
      </c>
      <c r="AI17" s="14">
        <v>9</v>
      </c>
      <c r="AJ17" s="25">
        <v>0.5</v>
      </c>
      <c r="AK17" s="28">
        <f t="shared" si="6"/>
        <v>93</v>
      </c>
      <c r="AL17" s="14">
        <v>498</v>
      </c>
      <c r="AM17" s="14">
        <v>0</v>
      </c>
      <c r="AN17" s="27">
        <f t="shared" si="7"/>
        <v>-0.6265060240963856</v>
      </c>
      <c r="AO17" s="28">
        <f t="shared" si="8"/>
        <v>556</v>
      </c>
      <c r="AP17" s="14"/>
      <c r="AQ17" s="12" t="s">
        <v>40</v>
      </c>
      <c r="AR17" s="14">
        <v>294</v>
      </c>
      <c r="AS17" s="14">
        <v>9</v>
      </c>
      <c r="AT17" s="25">
        <v>0.5</v>
      </c>
      <c r="AU17" s="25">
        <f t="shared" si="9"/>
        <v>147</v>
      </c>
      <c r="AV17" s="14">
        <v>583</v>
      </c>
      <c r="AW17" s="14">
        <v>0</v>
      </c>
      <c r="AX17" s="26">
        <f t="shared" si="43"/>
        <v>-0.4957118353344768</v>
      </c>
      <c r="AY17" s="25">
        <f t="shared" si="10"/>
        <v>850</v>
      </c>
      <c r="AZ17" s="14"/>
      <c r="BA17" s="12" t="s">
        <v>40</v>
      </c>
      <c r="BB17" s="14">
        <v>336</v>
      </c>
      <c r="BC17" s="14">
        <v>8</v>
      </c>
      <c r="BD17" s="25">
        <v>0.5</v>
      </c>
      <c r="BE17" s="25">
        <f t="shared" si="38"/>
        <v>168</v>
      </c>
      <c r="BF17" s="14">
        <v>300</v>
      </c>
      <c r="BG17" s="14">
        <v>0</v>
      </c>
      <c r="BH17" s="26">
        <f t="shared" si="11"/>
        <v>0.12</v>
      </c>
      <c r="BI17" s="25">
        <f t="shared" si="12"/>
        <v>1186</v>
      </c>
      <c r="BJ17" s="14"/>
      <c r="BK17" s="12" t="s">
        <v>40</v>
      </c>
      <c r="BL17" s="14">
        <v>483</v>
      </c>
      <c r="BM17" s="14">
        <v>483</v>
      </c>
      <c r="BN17" s="25">
        <v>0.5</v>
      </c>
      <c r="BO17" s="25">
        <f t="shared" si="13"/>
        <v>241.5</v>
      </c>
      <c r="BP17" s="14">
        <v>603</v>
      </c>
      <c r="BQ17" s="14"/>
      <c r="BR17" s="26">
        <f t="shared" si="44"/>
        <v>-0.19900497512437812</v>
      </c>
      <c r="BS17" s="25">
        <f t="shared" si="14"/>
        <v>1669</v>
      </c>
      <c r="BT17" s="14"/>
      <c r="BU17" s="12" t="s">
        <v>40</v>
      </c>
      <c r="BV17" s="14">
        <v>434</v>
      </c>
      <c r="BW17" s="14">
        <v>0</v>
      </c>
      <c r="BX17" s="25">
        <v>0.5</v>
      </c>
      <c r="BY17" s="25">
        <f t="shared" si="15"/>
        <v>217</v>
      </c>
      <c r="BZ17" s="14">
        <v>503</v>
      </c>
      <c r="CA17" s="14">
        <v>0</v>
      </c>
      <c r="CB17" s="26">
        <f t="shared" si="45"/>
        <v>-0.13717693836978131</v>
      </c>
      <c r="CC17" s="25">
        <f t="shared" si="16"/>
        <v>2103</v>
      </c>
      <c r="CD17" s="14"/>
      <c r="CE17" s="12" t="s">
        <v>40</v>
      </c>
      <c r="CF17" s="14">
        <v>30</v>
      </c>
      <c r="CG17" s="14">
        <v>28</v>
      </c>
      <c r="CH17" s="25">
        <v>0.5</v>
      </c>
      <c r="CI17" s="25">
        <f t="shared" si="17"/>
        <v>15</v>
      </c>
      <c r="CJ17" s="14">
        <v>281</v>
      </c>
      <c r="CK17" s="14">
        <v>7</v>
      </c>
      <c r="CL17" s="26">
        <f t="shared" si="46"/>
        <v>-0.8932384341637011</v>
      </c>
      <c r="CM17" s="25">
        <f t="shared" si="18"/>
        <v>2133</v>
      </c>
      <c r="CN17" s="14"/>
      <c r="CO17" s="12" t="s">
        <v>40</v>
      </c>
      <c r="CP17" s="14">
        <v>286</v>
      </c>
      <c r="CQ17" s="14">
        <v>10</v>
      </c>
      <c r="CR17" s="25">
        <v>0.5</v>
      </c>
      <c r="CS17" s="25">
        <f t="shared" si="19"/>
        <v>143</v>
      </c>
      <c r="CT17" s="14">
        <v>238</v>
      </c>
      <c r="CU17" s="14">
        <v>12</v>
      </c>
      <c r="CV17" s="26">
        <f t="shared" si="47"/>
        <v>0.20168067226890757</v>
      </c>
      <c r="CW17" s="25">
        <f t="shared" si="20"/>
        <v>2419</v>
      </c>
      <c r="CX17" s="14"/>
      <c r="CY17" s="12" t="s">
        <v>40</v>
      </c>
      <c r="CZ17" s="14">
        <v>229</v>
      </c>
      <c r="DA17" s="14">
        <v>2</v>
      </c>
      <c r="DB17" s="25">
        <v>0.5</v>
      </c>
      <c r="DC17" s="25">
        <f t="shared" si="21"/>
        <v>114.5</v>
      </c>
      <c r="DD17" s="14">
        <v>197</v>
      </c>
      <c r="DE17" s="14">
        <v>10</v>
      </c>
      <c r="DF17" s="26">
        <f t="shared" si="48"/>
        <v>0.16243654822335024</v>
      </c>
      <c r="DG17" s="25">
        <f t="shared" si="22"/>
        <v>2648</v>
      </c>
      <c r="DH17" s="14"/>
      <c r="DI17" s="12" t="s">
        <v>40</v>
      </c>
      <c r="DJ17" s="14">
        <v>154</v>
      </c>
      <c r="DK17" s="14">
        <v>1</v>
      </c>
      <c r="DL17" s="25">
        <v>0.5</v>
      </c>
      <c r="DM17" s="25">
        <f t="shared" si="23"/>
        <v>77</v>
      </c>
      <c r="DN17" s="14">
        <v>190</v>
      </c>
      <c r="DO17" s="14">
        <v>7</v>
      </c>
      <c r="DP17" s="26">
        <f t="shared" si="24"/>
        <v>-0.18947368421052632</v>
      </c>
      <c r="DQ17" s="25">
        <f t="shared" si="25"/>
        <v>2802</v>
      </c>
      <c r="DR17" s="14"/>
      <c r="DS17" s="12" t="s">
        <v>40</v>
      </c>
      <c r="DT17" s="25">
        <f t="shared" si="26"/>
        <v>82</v>
      </c>
      <c r="DU17" s="65">
        <f t="shared" si="27"/>
        <v>124</v>
      </c>
      <c r="DV17" s="25">
        <f t="shared" si="40"/>
        <v>164</v>
      </c>
      <c r="DW17" s="31">
        <f t="shared" si="28"/>
        <v>186</v>
      </c>
      <c r="DX17" s="25">
        <f t="shared" si="29"/>
        <v>294</v>
      </c>
      <c r="DY17" s="25">
        <f t="shared" si="30"/>
        <v>336</v>
      </c>
      <c r="DZ17" s="19">
        <f t="shared" si="31"/>
        <v>483</v>
      </c>
      <c r="EA17" s="19">
        <f t="shared" si="32"/>
        <v>434</v>
      </c>
      <c r="EB17" s="19">
        <f t="shared" si="33"/>
        <v>30</v>
      </c>
      <c r="EC17" s="19">
        <f t="shared" si="34"/>
        <v>286</v>
      </c>
      <c r="ED17" s="42">
        <f>SUM(CZ18)</f>
        <v>229</v>
      </c>
      <c r="EE17" s="19">
        <f t="shared" si="36"/>
        <v>154</v>
      </c>
      <c r="EF17" s="19">
        <f>SUM(DT17:EE17)</f>
        <v>2802</v>
      </c>
      <c r="EG17" s="19">
        <v>3762</v>
      </c>
      <c r="EH17" s="91">
        <f t="shared" si="41"/>
        <v>-0.2551834130781499</v>
      </c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</row>
    <row r="18" spans="1:174" ht="12.75">
      <c r="A18" s="12" t="s">
        <v>41</v>
      </c>
      <c r="B18" s="63">
        <v>82</v>
      </c>
      <c r="C18" s="7">
        <v>2</v>
      </c>
      <c r="D18" s="25">
        <v>0.5</v>
      </c>
      <c r="E18" s="25">
        <f t="shared" si="37"/>
        <v>41</v>
      </c>
      <c r="F18" s="63">
        <v>32</v>
      </c>
      <c r="G18" s="7">
        <v>11</v>
      </c>
      <c r="H18" s="26">
        <f t="shared" si="0"/>
        <v>1.5625</v>
      </c>
      <c r="I18" s="25">
        <f t="shared" si="42"/>
        <v>82</v>
      </c>
      <c r="J18" s="14"/>
      <c r="K18" s="12" t="s">
        <v>41</v>
      </c>
      <c r="L18" s="14"/>
      <c r="M18" s="14"/>
      <c r="N18" s="7">
        <v>124</v>
      </c>
      <c r="O18" s="67">
        <v>9</v>
      </c>
      <c r="P18" s="25">
        <v>0.5</v>
      </c>
      <c r="Q18" s="25">
        <f t="shared" si="1"/>
        <v>62</v>
      </c>
      <c r="R18" s="7">
        <v>103</v>
      </c>
      <c r="S18" s="67">
        <v>2</v>
      </c>
      <c r="T18" s="26">
        <f t="shared" si="2"/>
        <v>0.20388349514563106</v>
      </c>
      <c r="U18" s="25">
        <f t="shared" si="3"/>
        <v>206</v>
      </c>
      <c r="V18" s="14"/>
      <c r="W18" s="12" t="s">
        <v>41</v>
      </c>
      <c r="X18" s="13">
        <v>164</v>
      </c>
      <c r="Y18" s="13">
        <v>2</v>
      </c>
      <c r="Z18" s="42">
        <v>0.5</v>
      </c>
      <c r="AA18" s="25">
        <f t="shared" si="39"/>
        <v>82</v>
      </c>
      <c r="AB18" s="13">
        <v>234</v>
      </c>
      <c r="AC18" s="13">
        <v>0</v>
      </c>
      <c r="AD18" s="26">
        <f t="shared" si="49"/>
        <v>-0.29914529914529914</v>
      </c>
      <c r="AE18" s="19">
        <f t="shared" si="5"/>
        <v>370</v>
      </c>
      <c r="AF18" s="14"/>
      <c r="AG18" s="12" t="s">
        <v>41</v>
      </c>
      <c r="AH18" s="14">
        <v>186</v>
      </c>
      <c r="AI18" s="14">
        <v>9</v>
      </c>
      <c r="AJ18" s="25">
        <v>0.5</v>
      </c>
      <c r="AK18" s="28">
        <f t="shared" si="6"/>
        <v>93</v>
      </c>
      <c r="AL18" s="14">
        <v>498</v>
      </c>
      <c r="AM18" s="14">
        <v>0</v>
      </c>
      <c r="AN18" s="27">
        <f t="shared" si="7"/>
        <v>-0.6265060240963856</v>
      </c>
      <c r="AO18" s="28">
        <f t="shared" si="8"/>
        <v>556</v>
      </c>
      <c r="AP18" s="14"/>
      <c r="AQ18" s="12" t="s">
        <v>41</v>
      </c>
      <c r="AR18" s="14">
        <v>294</v>
      </c>
      <c r="AS18" s="14">
        <v>9</v>
      </c>
      <c r="AT18" s="25">
        <v>0.5</v>
      </c>
      <c r="AU18" s="25">
        <f t="shared" si="9"/>
        <v>147</v>
      </c>
      <c r="AV18" s="14">
        <v>583</v>
      </c>
      <c r="AW18" s="14">
        <v>0</v>
      </c>
      <c r="AX18" s="26">
        <f t="shared" si="43"/>
        <v>-0.4957118353344768</v>
      </c>
      <c r="AY18" s="25">
        <f t="shared" si="10"/>
        <v>850</v>
      </c>
      <c r="AZ18" s="14"/>
      <c r="BA18" s="12" t="s">
        <v>41</v>
      </c>
      <c r="BB18" s="14">
        <v>336</v>
      </c>
      <c r="BC18" s="14">
        <v>8</v>
      </c>
      <c r="BD18" s="25">
        <v>0.5</v>
      </c>
      <c r="BE18" s="25">
        <f t="shared" si="38"/>
        <v>168</v>
      </c>
      <c r="BF18" s="14">
        <v>300</v>
      </c>
      <c r="BG18" s="14">
        <v>0</v>
      </c>
      <c r="BH18" s="26">
        <f t="shared" si="11"/>
        <v>0.12</v>
      </c>
      <c r="BI18" s="25">
        <f t="shared" si="12"/>
        <v>1186</v>
      </c>
      <c r="BJ18" s="14"/>
      <c r="BK18" s="12" t="s">
        <v>41</v>
      </c>
      <c r="BL18" s="14">
        <v>483</v>
      </c>
      <c r="BM18" s="14">
        <v>483</v>
      </c>
      <c r="BN18" s="25">
        <v>0.5</v>
      </c>
      <c r="BO18" s="25">
        <f t="shared" si="13"/>
        <v>241.5</v>
      </c>
      <c r="BP18" s="14">
        <v>603</v>
      </c>
      <c r="BQ18" s="14"/>
      <c r="BR18" s="26">
        <f t="shared" si="44"/>
        <v>-0.19900497512437812</v>
      </c>
      <c r="BS18" s="25">
        <f t="shared" si="14"/>
        <v>1669</v>
      </c>
      <c r="BT18" s="14"/>
      <c r="BU18" s="12" t="s">
        <v>41</v>
      </c>
      <c r="BV18" s="14">
        <v>434</v>
      </c>
      <c r="BW18" s="14">
        <v>0</v>
      </c>
      <c r="BX18" s="25">
        <v>0.5</v>
      </c>
      <c r="BY18" s="25">
        <f t="shared" si="15"/>
        <v>217</v>
      </c>
      <c r="BZ18" s="14">
        <v>503</v>
      </c>
      <c r="CA18" s="14">
        <v>0</v>
      </c>
      <c r="CB18" s="76">
        <f t="shared" si="45"/>
        <v>-0.13717693836978131</v>
      </c>
      <c r="CC18" s="25">
        <f t="shared" si="16"/>
        <v>2103</v>
      </c>
      <c r="CD18" s="14"/>
      <c r="CE18" s="12" t="s">
        <v>41</v>
      </c>
      <c r="CF18" s="14">
        <v>30</v>
      </c>
      <c r="CG18" s="14">
        <v>28</v>
      </c>
      <c r="CH18" s="25">
        <v>0.5</v>
      </c>
      <c r="CI18" s="25">
        <f t="shared" si="17"/>
        <v>15</v>
      </c>
      <c r="CJ18" s="14">
        <v>281</v>
      </c>
      <c r="CK18" s="14">
        <v>7</v>
      </c>
      <c r="CL18" s="76">
        <f t="shared" si="46"/>
        <v>-0.8932384341637011</v>
      </c>
      <c r="CM18" s="25">
        <f t="shared" si="18"/>
        <v>2133</v>
      </c>
      <c r="CN18" s="14"/>
      <c r="CO18" s="12" t="s">
        <v>41</v>
      </c>
      <c r="CP18" s="14">
        <v>286</v>
      </c>
      <c r="CQ18" s="14">
        <v>10</v>
      </c>
      <c r="CR18" s="25">
        <v>0.5</v>
      </c>
      <c r="CS18" s="25">
        <f t="shared" si="19"/>
        <v>143</v>
      </c>
      <c r="CT18" s="14">
        <v>238</v>
      </c>
      <c r="CU18" s="14">
        <v>12</v>
      </c>
      <c r="CV18" s="26">
        <f t="shared" si="47"/>
        <v>0.20168067226890757</v>
      </c>
      <c r="CW18" s="25">
        <f t="shared" si="20"/>
        <v>2419</v>
      </c>
      <c r="CX18" s="14"/>
      <c r="CY18" s="12" t="s">
        <v>41</v>
      </c>
      <c r="CZ18" s="14">
        <v>229</v>
      </c>
      <c r="DA18" s="14">
        <v>2</v>
      </c>
      <c r="DB18" s="25">
        <v>0.5</v>
      </c>
      <c r="DC18" s="25">
        <f t="shared" si="21"/>
        <v>114.5</v>
      </c>
      <c r="DD18" s="14">
        <v>197</v>
      </c>
      <c r="DE18" s="14">
        <v>10</v>
      </c>
      <c r="DF18" s="26">
        <f t="shared" si="48"/>
        <v>0.16243654822335024</v>
      </c>
      <c r="DG18" s="25">
        <f t="shared" si="22"/>
        <v>2648</v>
      </c>
      <c r="DH18" s="14"/>
      <c r="DI18" s="12" t="s">
        <v>41</v>
      </c>
      <c r="DJ18" s="14">
        <v>154</v>
      </c>
      <c r="DK18" s="14">
        <v>1</v>
      </c>
      <c r="DL18" s="25">
        <v>0.5</v>
      </c>
      <c r="DM18" s="25">
        <f t="shared" si="23"/>
        <v>77</v>
      </c>
      <c r="DN18" s="14">
        <v>190</v>
      </c>
      <c r="DO18" s="14">
        <v>7</v>
      </c>
      <c r="DP18" s="26">
        <f t="shared" si="24"/>
        <v>-0.18947368421052632</v>
      </c>
      <c r="DQ18" s="25">
        <f t="shared" si="25"/>
        <v>2802</v>
      </c>
      <c r="DR18" s="14"/>
      <c r="DS18" s="12" t="s">
        <v>41</v>
      </c>
      <c r="DT18" s="25">
        <f t="shared" si="26"/>
        <v>82</v>
      </c>
      <c r="DU18" s="65">
        <f t="shared" si="27"/>
        <v>124</v>
      </c>
      <c r="DV18" s="25">
        <f t="shared" si="40"/>
        <v>164</v>
      </c>
      <c r="DW18" s="31">
        <f t="shared" si="28"/>
        <v>186</v>
      </c>
      <c r="DX18" s="25">
        <f t="shared" si="29"/>
        <v>294</v>
      </c>
      <c r="DY18" s="25">
        <f t="shared" si="30"/>
        <v>336</v>
      </c>
      <c r="DZ18" s="19">
        <f t="shared" si="31"/>
        <v>483</v>
      </c>
      <c r="EA18" s="19">
        <f t="shared" si="32"/>
        <v>434</v>
      </c>
      <c r="EB18" s="19">
        <f t="shared" si="33"/>
        <v>30</v>
      </c>
      <c r="EC18" s="19">
        <f t="shared" si="34"/>
        <v>286</v>
      </c>
      <c r="ED18" s="42">
        <f aca="true" t="shared" si="50" ref="ED18:ED24">SUM(CZ18)</f>
        <v>229</v>
      </c>
      <c r="EE18" s="19">
        <f t="shared" si="36"/>
        <v>154</v>
      </c>
      <c r="EF18" s="19">
        <f>SUM(DT18:EE18)</f>
        <v>2802</v>
      </c>
      <c r="EG18" s="19">
        <v>3762</v>
      </c>
      <c r="EH18" s="91">
        <f t="shared" si="41"/>
        <v>-0.2551834130781499</v>
      </c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</row>
    <row r="19" spans="1:174" ht="12.75">
      <c r="A19" s="12" t="s">
        <v>42</v>
      </c>
      <c r="B19" s="63">
        <v>0</v>
      </c>
      <c r="C19" s="7">
        <v>31</v>
      </c>
      <c r="D19" s="25">
        <v>0.75</v>
      </c>
      <c r="E19" s="25">
        <f t="shared" si="37"/>
        <v>0</v>
      </c>
      <c r="F19" s="63">
        <v>0</v>
      </c>
      <c r="G19" s="7">
        <v>31</v>
      </c>
      <c r="H19" s="26"/>
      <c r="I19" s="25">
        <f t="shared" si="42"/>
        <v>0</v>
      </c>
      <c r="J19" s="14"/>
      <c r="K19" s="12" t="s">
        <v>42</v>
      </c>
      <c r="L19" s="14"/>
      <c r="M19" s="14"/>
      <c r="N19" s="7">
        <v>45</v>
      </c>
      <c r="O19" s="67">
        <v>27</v>
      </c>
      <c r="P19" s="25">
        <v>0.75</v>
      </c>
      <c r="Q19" s="25">
        <f t="shared" si="1"/>
        <v>33.75</v>
      </c>
      <c r="R19" s="7">
        <v>4</v>
      </c>
      <c r="S19" s="67">
        <v>28</v>
      </c>
      <c r="T19" s="26">
        <f t="shared" si="2"/>
        <v>10.25</v>
      </c>
      <c r="U19" s="25">
        <f t="shared" si="3"/>
        <v>45</v>
      </c>
      <c r="V19" s="14"/>
      <c r="W19" s="12" t="s">
        <v>42</v>
      </c>
      <c r="X19" s="13">
        <v>8</v>
      </c>
      <c r="Y19" s="13">
        <v>30</v>
      </c>
      <c r="Z19" s="42">
        <v>0.75</v>
      </c>
      <c r="AA19" s="25">
        <f t="shared" si="39"/>
        <v>6</v>
      </c>
      <c r="AB19" s="13">
        <v>12</v>
      </c>
      <c r="AC19" s="13">
        <v>30</v>
      </c>
      <c r="AD19" s="26">
        <f>SUM((X19-AB19)/AB19)</f>
        <v>-0.3333333333333333</v>
      </c>
      <c r="AE19" s="19">
        <f t="shared" si="5"/>
        <v>53</v>
      </c>
      <c r="AF19" s="14"/>
      <c r="AG19" s="12" t="s">
        <v>42</v>
      </c>
      <c r="AH19" s="14">
        <v>120</v>
      </c>
      <c r="AI19" s="14">
        <v>25</v>
      </c>
      <c r="AJ19" s="25">
        <v>0.75</v>
      </c>
      <c r="AK19" s="28">
        <f t="shared" si="6"/>
        <v>90</v>
      </c>
      <c r="AL19" s="14">
        <v>46</v>
      </c>
      <c r="AM19" s="14">
        <v>23</v>
      </c>
      <c r="AN19" s="27">
        <f aca="true" t="shared" si="51" ref="AN19:AN24">SUM((AH19-AL19)/AL19)</f>
        <v>1.608695652173913</v>
      </c>
      <c r="AO19" s="28">
        <f t="shared" si="8"/>
        <v>173</v>
      </c>
      <c r="AP19" s="14"/>
      <c r="AQ19" s="12" t="s">
        <v>42</v>
      </c>
      <c r="AR19" s="14">
        <v>51</v>
      </c>
      <c r="AS19" s="14">
        <v>19</v>
      </c>
      <c r="AT19" s="25">
        <v>0.75</v>
      </c>
      <c r="AU19" s="25">
        <f t="shared" si="9"/>
        <v>38.25</v>
      </c>
      <c r="AV19" s="14">
        <v>150</v>
      </c>
      <c r="AW19" s="14">
        <v>19</v>
      </c>
      <c r="AX19" s="26">
        <f t="shared" si="43"/>
        <v>-0.66</v>
      </c>
      <c r="AY19" s="25">
        <f t="shared" si="10"/>
        <v>224</v>
      </c>
      <c r="AZ19" s="14"/>
      <c r="BA19" s="12" t="s">
        <v>42</v>
      </c>
      <c r="BB19" s="14">
        <v>41</v>
      </c>
      <c r="BC19" s="14">
        <v>17</v>
      </c>
      <c r="BD19" s="25">
        <v>0.75</v>
      </c>
      <c r="BE19" s="25">
        <f t="shared" si="38"/>
        <v>30.75</v>
      </c>
      <c r="BF19" s="14">
        <v>43</v>
      </c>
      <c r="BG19" s="14">
        <v>18</v>
      </c>
      <c r="BH19" s="26">
        <f t="shared" si="11"/>
        <v>-0.046511627906976744</v>
      </c>
      <c r="BI19" s="25">
        <f t="shared" si="12"/>
        <v>265</v>
      </c>
      <c r="BJ19" s="14"/>
      <c r="BK19" s="12" t="s">
        <v>42</v>
      </c>
      <c r="BL19" s="14">
        <v>45</v>
      </c>
      <c r="BM19" s="14">
        <v>19</v>
      </c>
      <c r="BN19" s="25">
        <v>0.75</v>
      </c>
      <c r="BO19" s="25">
        <f t="shared" si="13"/>
        <v>33.75</v>
      </c>
      <c r="BP19" s="14">
        <v>66</v>
      </c>
      <c r="BQ19" s="14">
        <v>21</v>
      </c>
      <c r="BR19" s="26">
        <f t="shared" si="44"/>
        <v>-0.3181818181818182</v>
      </c>
      <c r="BS19" s="25">
        <f t="shared" si="14"/>
        <v>310</v>
      </c>
      <c r="BT19" s="14"/>
      <c r="BU19" s="12" t="s">
        <v>42</v>
      </c>
      <c r="BV19" s="14">
        <v>67</v>
      </c>
      <c r="BW19" s="14">
        <v>19</v>
      </c>
      <c r="BX19" s="25">
        <v>0.75</v>
      </c>
      <c r="BY19" s="25">
        <f t="shared" si="15"/>
        <v>50.25</v>
      </c>
      <c r="BZ19" s="14">
        <v>30</v>
      </c>
      <c r="CA19" s="14">
        <v>19</v>
      </c>
      <c r="CB19" s="26">
        <f t="shared" si="45"/>
        <v>1.2333333333333334</v>
      </c>
      <c r="CC19" s="25">
        <f t="shared" si="16"/>
        <v>377</v>
      </c>
      <c r="CD19" s="14"/>
      <c r="CE19" s="12" t="s">
        <v>42</v>
      </c>
      <c r="CF19" s="14">
        <v>30</v>
      </c>
      <c r="CG19" s="14">
        <v>17</v>
      </c>
      <c r="CH19" s="25">
        <v>0.75</v>
      </c>
      <c r="CI19" s="25">
        <f t="shared" si="17"/>
        <v>22.5</v>
      </c>
      <c r="CJ19" s="14">
        <v>30</v>
      </c>
      <c r="CK19" s="14">
        <v>17</v>
      </c>
      <c r="CL19" s="26">
        <f t="shared" si="46"/>
        <v>0</v>
      </c>
      <c r="CM19" s="25">
        <f t="shared" si="18"/>
        <v>407</v>
      </c>
      <c r="CN19" s="14"/>
      <c r="CO19" s="12" t="s">
        <v>42</v>
      </c>
      <c r="CP19" s="14">
        <v>150</v>
      </c>
      <c r="CQ19" s="14">
        <v>28</v>
      </c>
      <c r="CR19" s="25">
        <v>0.75</v>
      </c>
      <c r="CS19" s="25">
        <f t="shared" si="19"/>
        <v>112.5</v>
      </c>
      <c r="CT19" s="14">
        <v>135</v>
      </c>
      <c r="CU19" s="14">
        <v>19</v>
      </c>
      <c r="CV19" s="26">
        <f t="shared" si="47"/>
        <v>0.1111111111111111</v>
      </c>
      <c r="CW19" s="25">
        <f t="shared" si="20"/>
        <v>557</v>
      </c>
      <c r="CX19" s="14"/>
      <c r="CY19" s="12" t="s">
        <v>42</v>
      </c>
      <c r="CZ19" s="14">
        <v>0</v>
      </c>
      <c r="DA19" s="14">
        <v>30</v>
      </c>
      <c r="DB19" s="25">
        <v>0.75</v>
      </c>
      <c r="DC19" s="25">
        <f t="shared" si="21"/>
        <v>0</v>
      </c>
      <c r="DD19" s="14">
        <v>50</v>
      </c>
      <c r="DE19" s="14">
        <v>19</v>
      </c>
      <c r="DF19" s="26">
        <f t="shared" si="48"/>
        <v>-1</v>
      </c>
      <c r="DG19" s="25">
        <f t="shared" si="22"/>
        <v>557</v>
      </c>
      <c r="DH19" s="14"/>
      <c r="DI19" s="12" t="s">
        <v>42</v>
      </c>
      <c r="DJ19" s="14">
        <v>0</v>
      </c>
      <c r="DK19" s="14">
        <v>31</v>
      </c>
      <c r="DL19" s="25">
        <v>0.75</v>
      </c>
      <c r="DM19" s="25">
        <f t="shared" si="23"/>
        <v>0</v>
      </c>
      <c r="DN19" s="14">
        <v>137</v>
      </c>
      <c r="DO19" s="14">
        <v>26</v>
      </c>
      <c r="DP19" s="26">
        <f t="shared" si="24"/>
        <v>-1</v>
      </c>
      <c r="DQ19" s="25">
        <f t="shared" si="25"/>
        <v>557</v>
      </c>
      <c r="DR19" s="14"/>
      <c r="DS19" s="12" t="s">
        <v>42</v>
      </c>
      <c r="DT19" s="25">
        <f t="shared" si="26"/>
        <v>0</v>
      </c>
      <c r="DU19" s="65">
        <f t="shared" si="27"/>
        <v>45</v>
      </c>
      <c r="DV19" s="25">
        <f t="shared" si="40"/>
        <v>8</v>
      </c>
      <c r="DW19" s="31">
        <f t="shared" si="28"/>
        <v>120</v>
      </c>
      <c r="DX19" s="25">
        <f t="shared" si="29"/>
        <v>51</v>
      </c>
      <c r="DY19" s="25">
        <f t="shared" si="30"/>
        <v>41</v>
      </c>
      <c r="DZ19" s="19">
        <f t="shared" si="31"/>
        <v>45</v>
      </c>
      <c r="EA19" s="19">
        <f t="shared" si="32"/>
        <v>67</v>
      </c>
      <c r="EB19" s="19">
        <f t="shared" si="33"/>
        <v>30</v>
      </c>
      <c r="EC19" s="19">
        <f t="shared" si="34"/>
        <v>150</v>
      </c>
      <c r="ED19" s="42">
        <f t="shared" si="50"/>
        <v>0</v>
      </c>
      <c r="EE19" s="19">
        <f t="shared" si="36"/>
        <v>0</v>
      </c>
      <c r="EF19" s="19">
        <f>SUM(DT19:EE19)</f>
        <v>557</v>
      </c>
      <c r="EG19" s="19">
        <v>703</v>
      </c>
      <c r="EH19" s="91">
        <f t="shared" si="41"/>
        <v>-0.20768136557610242</v>
      </c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</row>
    <row r="20" spans="1:174" ht="12.75">
      <c r="A20" s="12" t="s">
        <v>43</v>
      </c>
      <c r="B20" s="63">
        <v>5852</v>
      </c>
      <c r="C20" s="7">
        <v>0</v>
      </c>
      <c r="D20" s="25">
        <v>0.75</v>
      </c>
      <c r="E20" s="25">
        <f t="shared" si="37"/>
        <v>4389</v>
      </c>
      <c r="F20" s="63">
        <v>5162</v>
      </c>
      <c r="G20" s="7">
        <v>0</v>
      </c>
      <c r="H20" s="26">
        <f t="shared" si="0"/>
        <v>0.1336691204959318</v>
      </c>
      <c r="I20" s="25">
        <f t="shared" si="42"/>
        <v>5852</v>
      </c>
      <c r="J20" s="14"/>
      <c r="K20" s="12" t="s">
        <v>43</v>
      </c>
      <c r="L20" s="14"/>
      <c r="M20" s="14"/>
      <c r="N20" s="7">
        <v>6291</v>
      </c>
      <c r="O20" s="67">
        <v>0</v>
      </c>
      <c r="P20" s="25">
        <v>0.75</v>
      </c>
      <c r="Q20" s="25">
        <f t="shared" si="1"/>
        <v>4718.25</v>
      </c>
      <c r="R20" s="7">
        <v>6911</v>
      </c>
      <c r="S20" s="67">
        <v>0</v>
      </c>
      <c r="T20" s="26">
        <f aca="true" t="shared" si="52" ref="T20:T26">SUM((N20-R20)/R20)</f>
        <v>-0.08971205324844451</v>
      </c>
      <c r="U20" s="25">
        <f t="shared" si="3"/>
        <v>12143</v>
      </c>
      <c r="V20" s="14"/>
      <c r="W20" s="12" t="s">
        <v>43</v>
      </c>
      <c r="X20" s="13">
        <v>10768</v>
      </c>
      <c r="Y20" s="13">
        <v>0</v>
      </c>
      <c r="Z20" s="42">
        <v>0.75</v>
      </c>
      <c r="AA20" s="25">
        <f t="shared" si="39"/>
        <v>8076</v>
      </c>
      <c r="AB20" s="13">
        <v>10818</v>
      </c>
      <c r="AC20" s="13">
        <v>0</v>
      </c>
      <c r="AD20" s="26">
        <f t="shared" si="49"/>
        <v>-0.0046219264189314106</v>
      </c>
      <c r="AE20" s="19">
        <f t="shared" si="5"/>
        <v>22911</v>
      </c>
      <c r="AF20" s="14"/>
      <c r="AG20" s="12" t="s">
        <v>43</v>
      </c>
      <c r="AH20" s="14">
        <v>13529</v>
      </c>
      <c r="AI20" s="14">
        <v>0</v>
      </c>
      <c r="AJ20" s="25">
        <v>0.75</v>
      </c>
      <c r="AK20" s="28">
        <f t="shared" si="6"/>
        <v>10146.75</v>
      </c>
      <c r="AL20" s="14">
        <v>14098</v>
      </c>
      <c r="AM20" s="14">
        <v>0</v>
      </c>
      <c r="AN20" s="27">
        <f t="shared" si="51"/>
        <v>-0.04036033479926231</v>
      </c>
      <c r="AO20" s="28">
        <f t="shared" si="8"/>
        <v>36440</v>
      </c>
      <c r="AP20" s="14"/>
      <c r="AQ20" s="12" t="s">
        <v>43</v>
      </c>
      <c r="AR20" s="14">
        <v>14785</v>
      </c>
      <c r="AS20" s="14">
        <v>0</v>
      </c>
      <c r="AT20" s="25">
        <v>0.75</v>
      </c>
      <c r="AU20" s="25">
        <f t="shared" si="9"/>
        <v>11088.75</v>
      </c>
      <c r="AV20" s="14">
        <v>15716</v>
      </c>
      <c r="AW20" s="14">
        <v>0</v>
      </c>
      <c r="AX20" s="26">
        <f t="shared" si="43"/>
        <v>-0.05923899210995164</v>
      </c>
      <c r="AY20" s="25">
        <f t="shared" si="10"/>
        <v>51225</v>
      </c>
      <c r="AZ20" s="14"/>
      <c r="BA20" s="12" t="s">
        <v>43</v>
      </c>
      <c r="BB20" s="14">
        <v>15449</v>
      </c>
      <c r="BC20" s="14">
        <v>0</v>
      </c>
      <c r="BD20" s="25">
        <v>0.75</v>
      </c>
      <c r="BE20" s="25">
        <f t="shared" si="38"/>
        <v>11586.75</v>
      </c>
      <c r="BF20" s="14">
        <v>14436</v>
      </c>
      <c r="BG20" s="14">
        <v>0</v>
      </c>
      <c r="BH20" s="26">
        <f t="shared" si="11"/>
        <v>0.07017179274037129</v>
      </c>
      <c r="BI20" s="25">
        <f t="shared" si="12"/>
        <v>66674</v>
      </c>
      <c r="BJ20" s="14"/>
      <c r="BK20" s="12" t="s">
        <v>43</v>
      </c>
      <c r="BL20" s="14">
        <v>21669</v>
      </c>
      <c r="BM20" s="14">
        <v>0</v>
      </c>
      <c r="BN20" s="25">
        <v>0.75</v>
      </c>
      <c r="BO20" s="25">
        <f t="shared" si="13"/>
        <v>16251.75</v>
      </c>
      <c r="BP20" s="14">
        <v>21024</v>
      </c>
      <c r="BQ20" s="14">
        <v>0</v>
      </c>
      <c r="BR20" s="26">
        <f t="shared" si="44"/>
        <v>0.030679223744292237</v>
      </c>
      <c r="BS20" s="25">
        <f t="shared" si="14"/>
        <v>88343</v>
      </c>
      <c r="BT20" s="14"/>
      <c r="BU20" s="12" t="s">
        <v>43</v>
      </c>
      <c r="BV20" s="14">
        <v>12221</v>
      </c>
      <c r="BW20" s="14">
        <v>0</v>
      </c>
      <c r="BX20" s="25">
        <v>0.75</v>
      </c>
      <c r="BY20" s="25">
        <f t="shared" si="15"/>
        <v>9165.75</v>
      </c>
      <c r="BZ20" s="14">
        <v>11829</v>
      </c>
      <c r="CA20" s="14">
        <v>0</v>
      </c>
      <c r="CB20" s="26">
        <f t="shared" si="45"/>
        <v>0.033138895933722205</v>
      </c>
      <c r="CC20" s="25">
        <f t="shared" si="16"/>
        <v>100564</v>
      </c>
      <c r="CD20" s="14"/>
      <c r="CE20" s="12" t="s">
        <v>43</v>
      </c>
      <c r="CF20" s="14">
        <v>10639</v>
      </c>
      <c r="CG20" s="14">
        <v>0</v>
      </c>
      <c r="CH20" s="25">
        <v>0.75</v>
      </c>
      <c r="CI20" s="25">
        <f t="shared" si="17"/>
        <v>7979.25</v>
      </c>
      <c r="CJ20" s="14">
        <v>10653</v>
      </c>
      <c r="CK20" s="14">
        <v>0</v>
      </c>
      <c r="CL20" s="26">
        <f t="shared" si="46"/>
        <v>-0.0013141837979911762</v>
      </c>
      <c r="CM20" s="25">
        <f t="shared" si="18"/>
        <v>111203</v>
      </c>
      <c r="CN20" s="14"/>
      <c r="CO20" s="12" t="s">
        <v>43</v>
      </c>
      <c r="CP20" s="29">
        <v>9350</v>
      </c>
      <c r="CQ20" s="14">
        <v>0</v>
      </c>
      <c r="CR20" s="25">
        <v>0.75</v>
      </c>
      <c r="CS20" s="25">
        <f t="shared" si="19"/>
        <v>7012.5</v>
      </c>
      <c r="CT20" s="29">
        <v>10846</v>
      </c>
      <c r="CU20" s="14">
        <v>0</v>
      </c>
      <c r="CV20" s="26">
        <f t="shared" si="47"/>
        <v>-0.13793103448275862</v>
      </c>
      <c r="CW20" s="30">
        <f t="shared" si="20"/>
        <v>120553</v>
      </c>
      <c r="CX20" s="14"/>
      <c r="CY20" s="12" t="s">
        <v>43</v>
      </c>
      <c r="CZ20" s="14">
        <v>8882</v>
      </c>
      <c r="DA20" s="14">
        <v>0</v>
      </c>
      <c r="DB20" s="25">
        <v>0.75</v>
      </c>
      <c r="DC20" s="25">
        <f t="shared" si="21"/>
        <v>6661.5</v>
      </c>
      <c r="DD20" s="14">
        <v>10359</v>
      </c>
      <c r="DE20" s="14">
        <v>0</v>
      </c>
      <c r="DF20" s="26">
        <f t="shared" si="48"/>
        <v>-0.14258133024423206</v>
      </c>
      <c r="DG20" s="30">
        <f t="shared" si="22"/>
        <v>129435</v>
      </c>
      <c r="DH20" s="14"/>
      <c r="DI20" s="12" t="s">
        <v>43</v>
      </c>
      <c r="DJ20" s="14">
        <v>6897</v>
      </c>
      <c r="DK20" s="14">
        <v>0</v>
      </c>
      <c r="DL20" s="25">
        <v>0.75</v>
      </c>
      <c r="DM20" s="25">
        <f t="shared" si="23"/>
        <v>5172.75</v>
      </c>
      <c r="DN20" s="14">
        <v>7345</v>
      </c>
      <c r="DO20" s="14">
        <v>0</v>
      </c>
      <c r="DP20" s="26">
        <f t="shared" si="24"/>
        <v>-0.06099387338325391</v>
      </c>
      <c r="DQ20" s="30">
        <f t="shared" si="25"/>
        <v>136332</v>
      </c>
      <c r="DR20" s="14"/>
      <c r="DS20" s="12" t="s">
        <v>43</v>
      </c>
      <c r="DT20" s="25">
        <f t="shared" si="26"/>
        <v>5852</v>
      </c>
      <c r="DU20" s="65">
        <f t="shared" si="27"/>
        <v>6291</v>
      </c>
      <c r="DV20" s="25">
        <f t="shared" si="40"/>
        <v>10768</v>
      </c>
      <c r="DW20" s="31">
        <f t="shared" si="28"/>
        <v>13529</v>
      </c>
      <c r="DX20" s="25">
        <f t="shared" si="29"/>
        <v>14785</v>
      </c>
      <c r="DY20" s="25">
        <f t="shared" si="30"/>
        <v>15449</v>
      </c>
      <c r="DZ20" s="19">
        <f t="shared" si="31"/>
        <v>21669</v>
      </c>
      <c r="EA20" s="19">
        <f t="shared" si="32"/>
        <v>12221</v>
      </c>
      <c r="EB20" s="19">
        <f t="shared" si="33"/>
        <v>10639</v>
      </c>
      <c r="EC20" s="19">
        <f t="shared" si="34"/>
        <v>9350</v>
      </c>
      <c r="ED20" s="42">
        <f t="shared" si="50"/>
        <v>8882</v>
      </c>
      <c r="EE20" s="19">
        <f t="shared" si="36"/>
        <v>6897</v>
      </c>
      <c r="EF20" s="19">
        <f>SUM(DT20:EE20)</f>
        <v>136332</v>
      </c>
      <c r="EG20" s="19">
        <v>139197</v>
      </c>
      <c r="EH20" s="91">
        <f t="shared" si="41"/>
        <v>-0.020582340136640877</v>
      </c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</row>
    <row r="21" spans="1:174" ht="12.75">
      <c r="A21" s="12" t="s">
        <v>44</v>
      </c>
      <c r="B21" s="63">
        <v>443</v>
      </c>
      <c r="C21" s="7">
        <v>10</v>
      </c>
      <c r="D21" s="25">
        <v>0.25</v>
      </c>
      <c r="E21" s="25">
        <f t="shared" si="37"/>
        <v>110.75</v>
      </c>
      <c r="F21" s="63">
        <v>2590</v>
      </c>
      <c r="G21" s="7">
        <v>1</v>
      </c>
      <c r="H21" s="26">
        <f t="shared" si="0"/>
        <v>-0.8289575289575289</v>
      </c>
      <c r="I21" s="25">
        <f t="shared" si="42"/>
        <v>443</v>
      </c>
      <c r="J21" s="14"/>
      <c r="K21" s="12" t="s">
        <v>44</v>
      </c>
      <c r="L21" s="14"/>
      <c r="M21" s="14"/>
      <c r="N21" s="7">
        <v>501</v>
      </c>
      <c r="O21" s="67">
        <v>9</v>
      </c>
      <c r="P21" s="25">
        <v>0.25</v>
      </c>
      <c r="Q21" s="25">
        <f t="shared" si="1"/>
        <v>125.25</v>
      </c>
      <c r="R21" s="7">
        <v>2597</v>
      </c>
      <c r="S21" s="67">
        <v>2</v>
      </c>
      <c r="T21" s="26">
        <f t="shared" si="52"/>
        <v>-0.8070850981902195</v>
      </c>
      <c r="U21" s="25">
        <f t="shared" si="3"/>
        <v>944</v>
      </c>
      <c r="V21" s="14"/>
      <c r="W21" s="12" t="s">
        <v>44</v>
      </c>
      <c r="X21" s="13">
        <v>477</v>
      </c>
      <c r="Y21" s="13">
        <v>10</v>
      </c>
      <c r="Z21" s="42">
        <v>0.25</v>
      </c>
      <c r="AA21" s="25">
        <f t="shared" si="39"/>
        <v>119.25</v>
      </c>
      <c r="AB21" s="13">
        <v>480</v>
      </c>
      <c r="AC21" s="13">
        <v>2</v>
      </c>
      <c r="AD21" s="26">
        <f t="shared" si="49"/>
        <v>-0.00625</v>
      </c>
      <c r="AE21" s="19">
        <f t="shared" si="5"/>
        <v>1421</v>
      </c>
      <c r="AF21" s="14"/>
      <c r="AG21" s="12" t="s">
        <v>44</v>
      </c>
      <c r="AH21" s="14">
        <v>782</v>
      </c>
      <c r="AI21" s="14">
        <v>9</v>
      </c>
      <c r="AJ21" s="25">
        <v>0.25</v>
      </c>
      <c r="AK21" s="28">
        <f t="shared" si="6"/>
        <v>195.5</v>
      </c>
      <c r="AL21" s="14">
        <v>744</v>
      </c>
      <c r="AM21" s="14">
        <v>8</v>
      </c>
      <c r="AN21" s="27">
        <f>SUM((AH21-AL21)/AL21)</f>
        <v>0.051075268817204304</v>
      </c>
      <c r="AO21" s="28">
        <f t="shared" si="8"/>
        <v>2203</v>
      </c>
      <c r="AP21" s="14"/>
      <c r="AQ21" s="12" t="s">
        <v>44</v>
      </c>
      <c r="AR21" s="14">
        <v>1223</v>
      </c>
      <c r="AS21" s="14">
        <v>9</v>
      </c>
      <c r="AT21" s="25">
        <v>0.25</v>
      </c>
      <c r="AU21" s="25">
        <f t="shared" si="9"/>
        <v>305.75</v>
      </c>
      <c r="AV21" s="14">
        <v>8604</v>
      </c>
      <c r="AW21" s="14">
        <v>0</v>
      </c>
      <c r="AX21" s="26">
        <f t="shared" si="43"/>
        <v>-0.8578568107856811</v>
      </c>
      <c r="AY21" s="25">
        <f t="shared" si="10"/>
        <v>3426</v>
      </c>
      <c r="AZ21" s="14"/>
      <c r="BA21" s="12" t="s">
        <v>44</v>
      </c>
      <c r="BB21" s="14">
        <v>1197</v>
      </c>
      <c r="BC21" s="14">
        <v>8</v>
      </c>
      <c r="BD21" s="25">
        <v>0.25</v>
      </c>
      <c r="BE21" s="25">
        <f t="shared" si="38"/>
        <v>299.25</v>
      </c>
      <c r="BF21" s="14">
        <v>6189</v>
      </c>
      <c r="BG21" s="14">
        <v>0</v>
      </c>
      <c r="BH21" s="26">
        <f t="shared" si="11"/>
        <v>-0.8065923412506059</v>
      </c>
      <c r="BI21" s="25">
        <f t="shared" si="12"/>
        <v>4623</v>
      </c>
      <c r="BJ21" s="14"/>
      <c r="BK21" s="12" t="s">
        <v>44</v>
      </c>
      <c r="BL21" s="14">
        <v>2172</v>
      </c>
      <c r="BM21" s="14">
        <v>2172</v>
      </c>
      <c r="BN21" s="25">
        <v>0.25</v>
      </c>
      <c r="BO21" s="25">
        <f t="shared" si="13"/>
        <v>543</v>
      </c>
      <c r="BP21" s="14">
        <v>12350</v>
      </c>
      <c r="BQ21" s="14">
        <v>0</v>
      </c>
      <c r="BR21" s="26">
        <f t="shared" si="44"/>
        <v>-0.8241295546558705</v>
      </c>
      <c r="BS21" s="25">
        <f t="shared" si="14"/>
        <v>6795</v>
      </c>
      <c r="BT21" s="14"/>
      <c r="BU21" s="12" t="s">
        <v>44</v>
      </c>
      <c r="BV21" s="14">
        <v>1451</v>
      </c>
      <c r="BW21" s="14">
        <v>0</v>
      </c>
      <c r="BX21" s="25">
        <v>0.25</v>
      </c>
      <c r="BY21" s="25">
        <f t="shared" si="15"/>
        <v>362.75</v>
      </c>
      <c r="BZ21" s="14">
        <v>7572</v>
      </c>
      <c r="CA21" s="14">
        <v>0</v>
      </c>
      <c r="CB21" s="26">
        <f t="shared" si="45"/>
        <v>-0.8083729529846804</v>
      </c>
      <c r="CC21" s="25">
        <f t="shared" si="16"/>
        <v>8246</v>
      </c>
      <c r="CD21" s="14"/>
      <c r="CE21" s="12" t="s">
        <v>44</v>
      </c>
      <c r="CF21" s="14">
        <v>468</v>
      </c>
      <c r="CG21" s="14">
        <v>8</v>
      </c>
      <c r="CH21" s="25">
        <v>0.25</v>
      </c>
      <c r="CI21" s="25">
        <f t="shared" si="17"/>
        <v>117</v>
      </c>
      <c r="CJ21" s="14">
        <v>5889</v>
      </c>
      <c r="CK21" s="14">
        <v>0</v>
      </c>
      <c r="CL21" s="26">
        <f t="shared" si="46"/>
        <v>-0.9205298013245033</v>
      </c>
      <c r="CM21" s="25">
        <f t="shared" si="18"/>
        <v>8714</v>
      </c>
      <c r="CN21" s="14"/>
      <c r="CO21" s="12" t="s">
        <v>44</v>
      </c>
      <c r="CP21" s="14">
        <v>1038</v>
      </c>
      <c r="CQ21" s="14">
        <v>10</v>
      </c>
      <c r="CR21" s="25">
        <v>0.25</v>
      </c>
      <c r="CS21" s="25">
        <f t="shared" si="19"/>
        <v>259.5</v>
      </c>
      <c r="CT21" s="14">
        <v>4803</v>
      </c>
      <c r="CU21" s="14">
        <v>0</v>
      </c>
      <c r="CV21" s="26">
        <f t="shared" si="47"/>
        <v>-0.7838850718301061</v>
      </c>
      <c r="CW21" s="25">
        <f t="shared" si="20"/>
        <v>9752</v>
      </c>
      <c r="CX21" s="14"/>
      <c r="CY21" s="12" t="s">
        <v>44</v>
      </c>
      <c r="CZ21" s="14">
        <v>2353</v>
      </c>
      <c r="DA21" s="14">
        <v>10</v>
      </c>
      <c r="DB21" s="25">
        <v>0.25</v>
      </c>
      <c r="DC21" s="25">
        <f t="shared" si="21"/>
        <v>588.25</v>
      </c>
      <c r="DD21" s="14">
        <v>1796</v>
      </c>
      <c r="DE21" s="14">
        <v>8</v>
      </c>
      <c r="DF21" s="26">
        <f t="shared" si="48"/>
        <v>0.3101336302895323</v>
      </c>
      <c r="DG21" s="25">
        <f t="shared" si="22"/>
        <v>12105</v>
      </c>
      <c r="DH21" s="14"/>
      <c r="DI21" s="12" t="s">
        <v>44</v>
      </c>
      <c r="DJ21" s="14">
        <v>1493</v>
      </c>
      <c r="DK21" s="14">
        <v>9</v>
      </c>
      <c r="DL21" s="25">
        <v>0.25</v>
      </c>
      <c r="DM21" s="25">
        <f t="shared" si="23"/>
        <v>373.25</v>
      </c>
      <c r="DN21" s="14">
        <v>1482</v>
      </c>
      <c r="DO21" s="14">
        <v>8</v>
      </c>
      <c r="DP21" s="26">
        <f t="shared" si="24"/>
        <v>0.007422402159244264</v>
      </c>
      <c r="DQ21" s="25">
        <f t="shared" si="25"/>
        <v>13598</v>
      </c>
      <c r="DR21" s="14"/>
      <c r="DS21" s="12" t="s">
        <v>44</v>
      </c>
      <c r="DT21" s="25">
        <f t="shared" si="26"/>
        <v>443</v>
      </c>
      <c r="DU21" s="65">
        <f t="shared" si="27"/>
        <v>501</v>
      </c>
      <c r="DV21" s="25">
        <f t="shared" si="40"/>
        <v>477</v>
      </c>
      <c r="DW21" s="31">
        <f t="shared" si="28"/>
        <v>782</v>
      </c>
      <c r="DX21" s="25">
        <f t="shared" si="29"/>
        <v>1223</v>
      </c>
      <c r="DY21" s="25">
        <f t="shared" si="30"/>
        <v>1197</v>
      </c>
      <c r="DZ21" s="19">
        <f t="shared" si="31"/>
        <v>2172</v>
      </c>
      <c r="EA21" s="19">
        <f t="shared" si="32"/>
        <v>1451</v>
      </c>
      <c r="EB21" s="19">
        <f t="shared" si="33"/>
        <v>468</v>
      </c>
      <c r="EC21" s="19">
        <f t="shared" si="34"/>
        <v>1038</v>
      </c>
      <c r="ED21" s="42">
        <f t="shared" si="50"/>
        <v>2353</v>
      </c>
      <c r="EE21" s="19">
        <f t="shared" si="36"/>
        <v>1493</v>
      </c>
      <c r="EF21" s="19">
        <f>SUM(DT21:EE21)</f>
        <v>13598</v>
      </c>
      <c r="EG21" s="19">
        <v>55096</v>
      </c>
      <c r="EH21" s="91">
        <f t="shared" si="41"/>
        <v>-0.7531944242776245</v>
      </c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</row>
    <row r="22" spans="1:174" ht="12.75">
      <c r="A22" s="12" t="s">
        <v>45</v>
      </c>
      <c r="B22" s="63">
        <v>3547</v>
      </c>
      <c r="C22" s="7">
        <v>10</v>
      </c>
      <c r="D22" s="25">
        <v>0.5</v>
      </c>
      <c r="E22" s="25">
        <f t="shared" si="37"/>
        <v>1773.5</v>
      </c>
      <c r="F22" s="63">
        <v>6344</v>
      </c>
      <c r="G22" s="7">
        <v>1</v>
      </c>
      <c r="H22" s="26">
        <f t="shared" si="0"/>
        <v>-0.44088902900378313</v>
      </c>
      <c r="I22" s="25">
        <f t="shared" si="42"/>
        <v>3547</v>
      </c>
      <c r="J22" s="14"/>
      <c r="K22" s="12" t="s">
        <v>45</v>
      </c>
      <c r="L22" s="14"/>
      <c r="M22" s="14"/>
      <c r="N22" s="7">
        <v>4006</v>
      </c>
      <c r="O22" s="67">
        <v>9</v>
      </c>
      <c r="P22" s="25">
        <v>0.5</v>
      </c>
      <c r="Q22" s="25">
        <f t="shared" si="1"/>
        <v>2003</v>
      </c>
      <c r="R22" s="7">
        <v>6040</v>
      </c>
      <c r="S22" s="67">
        <v>2</v>
      </c>
      <c r="T22" s="26">
        <f t="shared" si="52"/>
        <v>-0.33675496688741724</v>
      </c>
      <c r="U22" s="25">
        <f t="shared" si="3"/>
        <v>7553</v>
      </c>
      <c r="V22" s="14"/>
      <c r="W22" s="32" t="s">
        <v>45</v>
      </c>
      <c r="X22" s="13">
        <v>11953</v>
      </c>
      <c r="Y22" s="13">
        <v>2</v>
      </c>
      <c r="Z22" s="42">
        <v>0.5</v>
      </c>
      <c r="AA22" s="25">
        <f t="shared" si="39"/>
        <v>5976.5</v>
      </c>
      <c r="AB22" s="13">
        <v>12874</v>
      </c>
      <c r="AC22" s="13">
        <v>0</v>
      </c>
      <c r="AD22" s="26">
        <f t="shared" si="49"/>
        <v>-0.07153953705142146</v>
      </c>
      <c r="AE22" s="19">
        <f t="shared" si="5"/>
        <v>19506</v>
      </c>
      <c r="AF22" s="14"/>
      <c r="AG22" s="12" t="s">
        <v>45</v>
      </c>
      <c r="AH22" s="14">
        <v>24079</v>
      </c>
      <c r="AI22" s="14">
        <v>0</v>
      </c>
      <c r="AJ22" s="25">
        <v>0.5</v>
      </c>
      <c r="AK22" s="28">
        <f t="shared" si="6"/>
        <v>12039.5</v>
      </c>
      <c r="AL22" s="14">
        <v>21595</v>
      </c>
      <c r="AM22" s="14"/>
      <c r="AN22" s="27">
        <f t="shared" si="51"/>
        <v>0.11502662653391989</v>
      </c>
      <c r="AO22" s="28">
        <f t="shared" si="8"/>
        <v>43585</v>
      </c>
      <c r="AP22" s="14"/>
      <c r="AQ22" s="12" t="s">
        <v>45</v>
      </c>
      <c r="AR22" s="14">
        <v>31722</v>
      </c>
      <c r="AS22" s="14">
        <v>0</v>
      </c>
      <c r="AT22" s="25">
        <v>0.5</v>
      </c>
      <c r="AU22" s="25">
        <f t="shared" si="9"/>
        <v>15861</v>
      </c>
      <c r="AV22" s="14">
        <v>36531</v>
      </c>
      <c r="AW22" s="14">
        <v>0</v>
      </c>
      <c r="AX22" s="26">
        <f t="shared" si="43"/>
        <v>-0.1316416194464975</v>
      </c>
      <c r="AY22" s="25">
        <f t="shared" si="10"/>
        <v>75307</v>
      </c>
      <c r="AZ22" s="14"/>
      <c r="BA22" s="12" t="s">
        <v>45</v>
      </c>
      <c r="BB22" s="14">
        <v>26536</v>
      </c>
      <c r="BC22" s="14">
        <v>0</v>
      </c>
      <c r="BD22" s="25">
        <v>0.5</v>
      </c>
      <c r="BE22" s="25">
        <f t="shared" si="38"/>
        <v>13268</v>
      </c>
      <c r="BF22" s="14">
        <v>22250</v>
      </c>
      <c r="BG22" s="14">
        <v>0</v>
      </c>
      <c r="BH22" s="26">
        <f t="shared" si="11"/>
        <v>0.19262921348314607</v>
      </c>
      <c r="BI22" s="25">
        <f t="shared" si="12"/>
        <v>101843</v>
      </c>
      <c r="BJ22" s="14"/>
      <c r="BK22" s="12" t="s">
        <v>45</v>
      </c>
      <c r="BL22" s="14">
        <v>37760</v>
      </c>
      <c r="BM22" s="14">
        <v>0</v>
      </c>
      <c r="BN22" s="25">
        <v>0.5</v>
      </c>
      <c r="BO22" s="25">
        <f t="shared" si="13"/>
        <v>18880</v>
      </c>
      <c r="BP22" s="14">
        <v>29265</v>
      </c>
      <c r="BQ22" s="14">
        <v>0</v>
      </c>
      <c r="BR22" s="26">
        <f t="shared" si="44"/>
        <v>0.29027848966342046</v>
      </c>
      <c r="BS22" s="25">
        <f t="shared" si="14"/>
        <v>139603</v>
      </c>
      <c r="BT22" s="14"/>
      <c r="BU22" s="12" t="s">
        <v>45</v>
      </c>
      <c r="BV22" s="14">
        <v>34717</v>
      </c>
      <c r="BW22" s="14">
        <v>0</v>
      </c>
      <c r="BX22" s="25">
        <v>0.5</v>
      </c>
      <c r="BY22" s="25">
        <f t="shared" si="15"/>
        <v>17358.5</v>
      </c>
      <c r="BZ22" s="14">
        <v>18313</v>
      </c>
      <c r="CA22" s="14">
        <v>0</v>
      </c>
      <c r="CB22" s="26">
        <f t="shared" si="45"/>
        <v>0.8957571124337902</v>
      </c>
      <c r="CC22" s="25">
        <f t="shared" si="16"/>
        <v>174320</v>
      </c>
      <c r="CD22" s="14"/>
      <c r="CE22" s="12" t="s">
        <v>45</v>
      </c>
      <c r="CF22" s="14">
        <v>13395</v>
      </c>
      <c r="CG22" s="14">
        <v>0</v>
      </c>
      <c r="CH22" s="25">
        <v>0.5</v>
      </c>
      <c r="CI22" s="25">
        <f t="shared" si="17"/>
        <v>6697.5</v>
      </c>
      <c r="CJ22" s="14">
        <v>15646</v>
      </c>
      <c r="CK22" s="14">
        <v>0</v>
      </c>
      <c r="CL22" s="26">
        <f t="shared" si="46"/>
        <v>-0.1438706378627125</v>
      </c>
      <c r="CM22" s="25">
        <f t="shared" si="18"/>
        <v>187715</v>
      </c>
      <c r="CN22" s="14"/>
      <c r="CO22" s="12" t="s">
        <v>45</v>
      </c>
      <c r="CP22" s="14">
        <v>16621</v>
      </c>
      <c r="CQ22" s="14">
        <v>0</v>
      </c>
      <c r="CR22" s="25">
        <v>0.5</v>
      </c>
      <c r="CS22" s="25">
        <f t="shared" si="19"/>
        <v>8310.5</v>
      </c>
      <c r="CT22" s="14">
        <v>12948</v>
      </c>
      <c r="CU22" s="14">
        <v>0</v>
      </c>
      <c r="CV22" s="26">
        <f t="shared" si="47"/>
        <v>0.2836731541550819</v>
      </c>
      <c r="CW22" s="25">
        <f t="shared" si="20"/>
        <v>204336</v>
      </c>
      <c r="CX22" s="14"/>
      <c r="CY22" s="12" t="s">
        <v>45</v>
      </c>
      <c r="CZ22" s="14">
        <v>22263</v>
      </c>
      <c r="DA22" s="14">
        <v>2</v>
      </c>
      <c r="DB22" s="25">
        <v>0.5</v>
      </c>
      <c r="DC22" s="25">
        <f t="shared" si="21"/>
        <v>11131.5</v>
      </c>
      <c r="DD22" s="14">
        <v>10965</v>
      </c>
      <c r="DE22" s="14">
        <v>2</v>
      </c>
      <c r="DF22" s="26">
        <f t="shared" si="48"/>
        <v>1.0303693570451435</v>
      </c>
      <c r="DG22" s="25">
        <f t="shared" si="22"/>
        <v>226599</v>
      </c>
      <c r="DH22" s="14"/>
      <c r="DI22" s="12" t="s">
        <v>45</v>
      </c>
      <c r="DJ22" s="14">
        <v>8362</v>
      </c>
      <c r="DK22" s="14">
        <v>1</v>
      </c>
      <c r="DL22" s="25">
        <v>0.5</v>
      </c>
      <c r="DM22" s="25">
        <f t="shared" si="23"/>
        <v>4181</v>
      </c>
      <c r="DN22" s="14">
        <v>9036</v>
      </c>
      <c r="DO22" s="14">
        <v>1</v>
      </c>
      <c r="DP22" s="26">
        <f t="shared" si="24"/>
        <v>-0.07459052678176184</v>
      </c>
      <c r="DQ22" s="25">
        <f t="shared" si="25"/>
        <v>234961</v>
      </c>
      <c r="DR22" s="14"/>
      <c r="DS22" s="12" t="s">
        <v>45</v>
      </c>
      <c r="DT22" s="25">
        <f t="shared" si="26"/>
        <v>3547</v>
      </c>
      <c r="DU22" s="65">
        <f t="shared" si="27"/>
        <v>4006</v>
      </c>
      <c r="DV22" s="25">
        <f t="shared" si="40"/>
        <v>11953</v>
      </c>
      <c r="DW22" s="31">
        <f t="shared" si="28"/>
        <v>24079</v>
      </c>
      <c r="DX22" s="25">
        <f t="shared" si="29"/>
        <v>31722</v>
      </c>
      <c r="DY22" s="25">
        <f t="shared" si="30"/>
        <v>26536</v>
      </c>
      <c r="DZ22" s="19">
        <f t="shared" si="31"/>
        <v>37760</v>
      </c>
      <c r="EA22" s="19">
        <f t="shared" si="32"/>
        <v>34717</v>
      </c>
      <c r="EB22" s="19">
        <f t="shared" si="33"/>
        <v>13395</v>
      </c>
      <c r="EC22" s="19">
        <f t="shared" si="34"/>
        <v>16621</v>
      </c>
      <c r="ED22" s="42">
        <f t="shared" si="50"/>
        <v>22263</v>
      </c>
      <c r="EE22" s="19">
        <f t="shared" si="36"/>
        <v>8362</v>
      </c>
      <c r="EF22" s="19">
        <f>SUM(DT22:EE22)</f>
        <v>234961</v>
      </c>
      <c r="EG22" s="19">
        <v>201807</v>
      </c>
      <c r="EH22" s="91">
        <f t="shared" si="41"/>
        <v>0.16428567889121784</v>
      </c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</row>
    <row r="23" spans="1:174" ht="12.75">
      <c r="A23" s="12" t="s">
        <v>46</v>
      </c>
      <c r="B23" s="63">
        <v>1480</v>
      </c>
      <c r="C23" s="7">
        <v>10</v>
      </c>
      <c r="D23" s="25">
        <v>0.2</v>
      </c>
      <c r="E23" s="25">
        <f t="shared" si="37"/>
        <v>296</v>
      </c>
      <c r="F23" s="63">
        <v>2505</v>
      </c>
      <c r="G23" s="7">
        <v>1</v>
      </c>
      <c r="H23" s="26">
        <f t="shared" si="0"/>
        <v>-0.4091816367265469</v>
      </c>
      <c r="I23" s="25">
        <f t="shared" si="42"/>
        <v>1480</v>
      </c>
      <c r="J23" s="14"/>
      <c r="K23" s="12" t="s">
        <v>46</v>
      </c>
      <c r="L23" s="14"/>
      <c r="M23" s="14"/>
      <c r="N23" s="7">
        <v>1605</v>
      </c>
      <c r="O23" s="67">
        <v>9</v>
      </c>
      <c r="P23" s="25">
        <v>0.2</v>
      </c>
      <c r="Q23" s="25">
        <f t="shared" si="1"/>
        <v>321</v>
      </c>
      <c r="R23" s="7">
        <v>2480</v>
      </c>
      <c r="S23" s="67">
        <v>2</v>
      </c>
      <c r="T23" s="26">
        <f t="shared" si="52"/>
        <v>-0.3528225806451613</v>
      </c>
      <c r="U23" s="25">
        <f t="shared" si="3"/>
        <v>3085</v>
      </c>
      <c r="V23" s="14"/>
      <c r="W23" s="12" t="s">
        <v>46</v>
      </c>
      <c r="X23" s="13">
        <v>8559</v>
      </c>
      <c r="Y23" s="13">
        <v>0</v>
      </c>
      <c r="Z23" s="42">
        <v>0.2</v>
      </c>
      <c r="AA23" s="25">
        <f t="shared" si="39"/>
        <v>1711.8000000000002</v>
      </c>
      <c r="AB23" s="13">
        <v>7686</v>
      </c>
      <c r="AC23" s="13">
        <v>0</v>
      </c>
      <c r="AD23" s="26">
        <f t="shared" si="49"/>
        <v>0.11358313817330211</v>
      </c>
      <c r="AE23" s="19">
        <f t="shared" si="5"/>
        <v>11644</v>
      </c>
      <c r="AF23" s="14"/>
      <c r="AG23" s="12" t="s">
        <v>46</v>
      </c>
      <c r="AH23" s="14">
        <v>15056</v>
      </c>
      <c r="AI23" s="14">
        <v>0</v>
      </c>
      <c r="AJ23" s="25">
        <v>0.2</v>
      </c>
      <c r="AK23" s="28">
        <f t="shared" si="6"/>
        <v>3011.2000000000003</v>
      </c>
      <c r="AL23" s="14">
        <v>15957</v>
      </c>
      <c r="AM23" s="14">
        <v>0</v>
      </c>
      <c r="AN23" s="27">
        <f t="shared" si="51"/>
        <v>-0.056464247665601305</v>
      </c>
      <c r="AO23" s="28">
        <f t="shared" si="8"/>
        <v>26700</v>
      </c>
      <c r="AP23" s="14"/>
      <c r="AQ23" s="12" t="s">
        <v>46</v>
      </c>
      <c r="AR23" s="14">
        <v>21591</v>
      </c>
      <c r="AS23" s="14">
        <v>0</v>
      </c>
      <c r="AT23" s="25">
        <v>0.2</v>
      </c>
      <c r="AU23" s="25">
        <f t="shared" si="9"/>
        <v>4318.2</v>
      </c>
      <c r="AV23" s="14">
        <v>23476</v>
      </c>
      <c r="AW23" s="14">
        <v>0</v>
      </c>
      <c r="AX23" s="26">
        <f t="shared" si="43"/>
        <v>-0.08029476912591584</v>
      </c>
      <c r="AY23" s="25">
        <f t="shared" si="10"/>
        <v>48291</v>
      </c>
      <c r="AZ23" s="14"/>
      <c r="BA23" s="12" t="s">
        <v>46</v>
      </c>
      <c r="BB23" s="14">
        <v>14640</v>
      </c>
      <c r="BC23" s="14">
        <v>0</v>
      </c>
      <c r="BD23" s="25">
        <v>0.2</v>
      </c>
      <c r="BE23" s="25">
        <f t="shared" si="38"/>
        <v>2928</v>
      </c>
      <c r="BF23" s="14">
        <v>15405</v>
      </c>
      <c r="BG23" s="14">
        <v>0</v>
      </c>
      <c r="BH23" s="26">
        <f t="shared" si="11"/>
        <v>-0.04965920155793573</v>
      </c>
      <c r="BI23" s="25">
        <f t="shared" si="12"/>
        <v>62931</v>
      </c>
      <c r="BJ23" s="14"/>
      <c r="BK23" s="12" t="s">
        <v>46</v>
      </c>
      <c r="BL23" s="14">
        <v>8517</v>
      </c>
      <c r="BM23" s="14">
        <v>1</v>
      </c>
      <c r="BN23" s="25">
        <v>0.2</v>
      </c>
      <c r="BO23" s="25">
        <f t="shared" si="13"/>
        <v>1703.4</v>
      </c>
      <c r="BP23" s="14">
        <v>8793</v>
      </c>
      <c r="BQ23" s="14">
        <v>0</v>
      </c>
      <c r="BR23" s="26">
        <f t="shared" si="44"/>
        <v>-0.03138860457181849</v>
      </c>
      <c r="BS23" s="25">
        <f t="shared" si="14"/>
        <v>71448</v>
      </c>
      <c r="BT23" s="14"/>
      <c r="BU23" s="12" t="s">
        <v>46</v>
      </c>
      <c r="BV23" s="14">
        <v>5725</v>
      </c>
      <c r="BW23" s="14">
        <v>0</v>
      </c>
      <c r="BX23" s="25">
        <v>0.2</v>
      </c>
      <c r="BY23" s="25">
        <f t="shared" si="15"/>
        <v>1145</v>
      </c>
      <c r="BZ23" s="14">
        <v>5009</v>
      </c>
      <c r="CA23" s="14">
        <v>0</v>
      </c>
      <c r="CB23" s="26">
        <f t="shared" si="45"/>
        <v>0.14294270313435817</v>
      </c>
      <c r="CC23" s="25">
        <f t="shared" si="16"/>
        <v>77173</v>
      </c>
      <c r="CD23" s="14"/>
      <c r="CE23" s="12" t="s">
        <v>46</v>
      </c>
      <c r="CF23" s="14">
        <v>3584</v>
      </c>
      <c r="CG23" s="14">
        <v>0</v>
      </c>
      <c r="CH23" s="25">
        <v>0.2</v>
      </c>
      <c r="CI23" s="25">
        <f t="shared" si="17"/>
        <v>716.8000000000001</v>
      </c>
      <c r="CJ23" s="14">
        <v>3656</v>
      </c>
      <c r="CK23" s="14">
        <v>0</v>
      </c>
      <c r="CL23" s="26">
        <f t="shared" si="46"/>
        <v>-0.019693654266958426</v>
      </c>
      <c r="CM23" s="25">
        <f t="shared" si="18"/>
        <v>80757</v>
      </c>
      <c r="CN23" s="14"/>
      <c r="CO23" s="12" t="s">
        <v>46</v>
      </c>
      <c r="CP23" s="14">
        <v>8678</v>
      </c>
      <c r="CQ23" s="14">
        <v>0</v>
      </c>
      <c r="CR23" s="25">
        <v>0.2</v>
      </c>
      <c r="CS23" s="25">
        <f t="shared" si="19"/>
        <v>1735.6000000000001</v>
      </c>
      <c r="CT23" s="14">
        <v>8473</v>
      </c>
      <c r="CU23" s="14">
        <v>0</v>
      </c>
      <c r="CV23" s="26">
        <f t="shared" si="47"/>
        <v>0.024194500177032927</v>
      </c>
      <c r="CW23" s="25">
        <f t="shared" si="20"/>
        <v>89435</v>
      </c>
      <c r="CX23" s="14"/>
      <c r="CY23" s="12" t="s">
        <v>46</v>
      </c>
      <c r="CZ23" s="14">
        <v>6084</v>
      </c>
      <c r="DA23" s="14">
        <v>2</v>
      </c>
      <c r="DB23" s="25">
        <v>0.2</v>
      </c>
      <c r="DC23" s="25">
        <f t="shared" si="21"/>
        <v>1216.8</v>
      </c>
      <c r="DD23" s="14">
        <v>6287</v>
      </c>
      <c r="DE23" s="14">
        <v>2</v>
      </c>
      <c r="DF23" s="26">
        <f t="shared" si="48"/>
        <v>-0.03228885000795292</v>
      </c>
      <c r="DG23" s="25">
        <f t="shared" si="22"/>
        <v>95519</v>
      </c>
      <c r="DH23" s="14"/>
      <c r="DI23" s="12" t="s">
        <v>46</v>
      </c>
      <c r="DJ23" s="14">
        <v>2610</v>
      </c>
      <c r="DK23" s="14">
        <v>1</v>
      </c>
      <c r="DL23" s="25">
        <v>0.2</v>
      </c>
      <c r="DM23" s="25">
        <f t="shared" si="23"/>
        <v>522</v>
      </c>
      <c r="DN23" s="14">
        <v>3202</v>
      </c>
      <c r="DO23" s="14">
        <v>1</v>
      </c>
      <c r="DP23" s="26">
        <f t="shared" si="24"/>
        <v>-0.1848844472204872</v>
      </c>
      <c r="DQ23" s="25">
        <f t="shared" si="25"/>
        <v>98129</v>
      </c>
      <c r="DR23" s="14"/>
      <c r="DS23" s="12" t="s">
        <v>46</v>
      </c>
      <c r="DT23" s="25">
        <f t="shared" si="26"/>
        <v>1480</v>
      </c>
      <c r="DU23" s="65">
        <f t="shared" si="27"/>
        <v>1605</v>
      </c>
      <c r="DV23" s="25">
        <f t="shared" si="40"/>
        <v>8559</v>
      </c>
      <c r="DW23" s="31">
        <f t="shared" si="28"/>
        <v>15056</v>
      </c>
      <c r="DX23" s="25">
        <f t="shared" si="29"/>
        <v>21591</v>
      </c>
      <c r="DY23" s="25">
        <f t="shared" si="30"/>
        <v>14640</v>
      </c>
      <c r="DZ23" s="19">
        <f t="shared" si="31"/>
        <v>8517</v>
      </c>
      <c r="EA23" s="19">
        <f t="shared" si="32"/>
        <v>5725</v>
      </c>
      <c r="EB23" s="19">
        <f t="shared" si="33"/>
        <v>3584</v>
      </c>
      <c r="EC23" s="19">
        <f t="shared" si="34"/>
        <v>8678</v>
      </c>
      <c r="ED23" s="42">
        <f t="shared" si="50"/>
        <v>6084</v>
      </c>
      <c r="EE23" s="19">
        <f t="shared" si="36"/>
        <v>2610</v>
      </c>
      <c r="EF23" s="19">
        <f>SUM(DT23:EE23)</f>
        <v>98129</v>
      </c>
      <c r="EG23" s="19">
        <v>102929</v>
      </c>
      <c r="EH23" s="91">
        <f t="shared" si="41"/>
        <v>-0.04663408757493029</v>
      </c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</row>
    <row r="24" spans="1:138" s="66" customFormat="1" ht="12.75">
      <c r="A24" s="65" t="s">
        <v>54</v>
      </c>
      <c r="B24" s="66">
        <v>12455</v>
      </c>
      <c r="C24" s="66">
        <v>2</v>
      </c>
      <c r="D24" s="66">
        <v>0.25</v>
      </c>
      <c r="E24" s="25">
        <f t="shared" si="37"/>
        <v>3113.75</v>
      </c>
      <c r="F24" s="66">
        <v>14147</v>
      </c>
      <c r="G24" s="66">
        <v>1</v>
      </c>
      <c r="H24" s="26">
        <f t="shared" si="0"/>
        <v>-0.11960132890365449</v>
      </c>
      <c r="I24" s="25">
        <f t="shared" si="42"/>
        <v>12455</v>
      </c>
      <c r="K24" s="66" t="s">
        <v>54</v>
      </c>
      <c r="N24" s="7">
        <v>9913</v>
      </c>
      <c r="O24" s="67">
        <v>1</v>
      </c>
      <c r="P24" s="66">
        <v>0.25</v>
      </c>
      <c r="Q24" s="25">
        <f t="shared" si="1"/>
        <v>2478.25</v>
      </c>
      <c r="R24" s="7">
        <v>10602</v>
      </c>
      <c r="S24" s="67">
        <v>2</v>
      </c>
      <c r="T24" s="26">
        <f t="shared" si="52"/>
        <v>-0.06498773816261083</v>
      </c>
      <c r="U24" s="25">
        <f t="shared" si="3"/>
        <v>22368</v>
      </c>
      <c r="W24" s="65" t="s">
        <v>54</v>
      </c>
      <c r="X24" s="65">
        <v>28854</v>
      </c>
      <c r="Y24" s="65">
        <v>0</v>
      </c>
      <c r="Z24" s="65">
        <v>0.25</v>
      </c>
      <c r="AA24" s="25">
        <f t="shared" si="39"/>
        <v>7213.5</v>
      </c>
      <c r="AB24" s="65">
        <v>26606</v>
      </c>
      <c r="AC24" s="65">
        <v>0</v>
      </c>
      <c r="AD24" s="26">
        <f t="shared" si="49"/>
        <v>0.0844922198000451</v>
      </c>
      <c r="AE24" s="19">
        <f t="shared" si="5"/>
        <v>51222</v>
      </c>
      <c r="AG24" s="65" t="s">
        <v>54</v>
      </c>
      <c r="AH24" s="65">
        <v>43767</v>
      </c>
      <c r="AI24" s="65">
        <v>0</v>
      </c>
      <c r="AJ24" s="65">
        <v>0.25</v>
      </c>
      <c r="AK24" s="75">
        <f t="shared" si="6"/>
        <v>10941.75</v>
      </c>
      <c r="AL24" s="65">
        <v>39686</v>
      </c>
      <c r="AM24" s="65">
        <v>0</v>
      </c>
      <c r="AN24" s="27">
        <f t="shared" si="51"/>
        <v>0.10283223302927985</v>
      </c>
      <c r="AO24" s="75">
        <f t="shared" si="8"/>
        <v>94989</v>
      </c>
      <c r="AP24" s="65"/>
      <c r="AQ24" s="65" t="s">
        <v>54</v>
      </c>
      <c r="AR24" s="65">
        <v>42267</v>
      </c>
      <c r="AS24" s="65">
        <v>0</v>
      </c>
      <c r="AT24" s="65">
        <v>0.25</v>
      </c>
      <c r="AU24" s="73">
        <f t="shared" si="9"/>
        <v>10566.75</v>
      </c>
      <c r="AV24" s="65">
        <v>44596</v>
      </c>
      <c r="AW24" s="65">
        <v>0</v>
      </c>
      <c r="AX24" s="26">
        <f t="shared" si="43"/>
        <v>-0.0522244147457171</v>
      </c>
      <c r="AY24" s="73">
        <f t="shared" si="10"/>
        <v>137256</v>
      </c>
      <c r="AZ24" s="65"/>
      <c r="BA24" s="65" t="s">
        <v>54</v>
      </c>
      <c r="BB24" s="65">
        <v>40737</v>
      </c>
      <c r="BC24" s="65">
        <v>0</v>
      </c>
      <c r="BD24" s="65">
        <v>0.25</v>
      </c>
      <c r="BE24" s="73">
        <f t="shared" si="38"/>
        <v>10184.25</v>
      </c>
      <c r="BF24" s="65">
        <v>46841</v>
      </c>
      <c r="BG24" s="65">
        <v>0</v>
      </c>
      <c r="BH24" s="76">
        <f t="shared" si="11"/>
        <v>-0.1303131871650904</v>
      </c>
      <c r="BI24" s="73">
        <f t="shared" si="12"/>
        <v>177993</v>
      </c>
      <c r="BJ24" s="65"/>
      <c r="BK24" s="65" t="s">
        <v>54</v>
      </c>
      <c r="BL24" s="65">
        <v>45922</v>
      </c>
      <c r="BM24" s="65">
        <v>0</v>
      </c>
      <c r="BN24" s="65">
        <v>0.25</v>
      </c>
      <c r="BO24" s="73">
        <f t="shared" si="13"/>
        <v>11480.5</v>
      </c>
      <c r="BP24" s="65">
        <v>47382</v>
      </c>
      <c r="BQ24" s="65">
        <v>0</v>
      </c>
      <c r="BR24" s="76">
        <f t="shared" si="44"/>
        <v>-0.030813389050694355</v>
      </c>
      <c r="BS24" s="73">
        <f t="shared" si="14"/>
        <v>223915</v>
      </c>
      <c r="BT24" s="65"/>
      <c r="BU24" s="65" t="s">
        <v>54</v>
      </c>
      <c r="BV24" s="65">
        <v>38470</v>
      </c>
      <c r="BW24" s="65">
        <v>0</v>
      </c>
      <c r="BX24" s="65">
        <v>0.25</v>
      </c>
      <c r="BY24" s="73">
        <f t="shared" si="15"/>
        <v>9617.5</v>
      </c>
      <c r="BZ24" s="65">
        <v>38852</v>
      </c>
      <c r="CA24" s="65">
        <v>0</v>
      </c>
      <c r="CB24" s="76">
        <f t="shared" si="45"/>
        <v>-0.00983218367136827</v>
      </c>
      <c r="CC24" s="73">
        <f t="shared" si="16"/>
        <v>262385</v>
      </c>
      <c r="CD24" s="65"/>
      <c r="CE24" s="65" t="s">
        <v>54</v>
      </c>
      <c r="CF24" s="65">
        <v>29361</v>
      </c>
      <c r="CG24" s="65">
        <v>0</v>
      </c>
      <c r="CH24" s="65">
        <v>0.25</v>
      </c>
      <c r="CI24" s="73">
        <f t="shared" si="17"/>
        <v>7340.25</v>
      </c>
      <c r="CJ24" s="65">
        <v>32512</v>
      </c>
      <c r="CK24" s="65">
        <v>0</v>
      </c>
      <c r="CL24" s="76">
        <f t="shared" si="46"/>
        <v>-0.09691806102362205</v>
      </c>
      <c r="CM24" s="73">
        <f t="shared" si="18"/>
        <v>291746</v>
      </c>
      <c r="CN24" s="65"/>
      <c r="CO24" s="65" t="s">
        <v>54</v>
      </c>
      <c r="CP24" s="65">
        <v>32076</v>
      </c>
      <c r="CQ24" s="65">
        <v>0</v>
      </c>
      <c r="CR24" s="65">
        <v>0.25</v>
      </c>
      <c r="CS24" s="73">
        <f t="shared" si="19"/>
        <v>8019</v>
      </c>
      <c r="CT24" s="65">
        <v>41138</v>
      </c>
      <c r="CU24" s="65">
        <v>0</v>
      </c>
      <c r="CV24" s="76">
        <f t="shared" si="47"/>
        <v>-0.22028295007049442</v>
      </c>
      <c r="CW24" s="73">
        <f t="shared" si="20"/>
        <v>323822</v>
      </c>
      <c r="CX24" s="65"/>
      <c r="CY24" s="65" t="s">
        <v>54</v>
      </c>
      <c r="CZ24" s="65">
        <v>26418</v>
      </c>
      <c r="DA24" s="65">
        <v>2</v>
      </c>
      <c r="DB24" s="65">
        <v>0.25</v>
      </c>
      <c r="DC24" s="73">
        <f t="shared" si="21"/>
        <v>6604.5</v>
      </c>
      <c r="DD24" s="65">
        <v>28640</v>
      </c>
      <c r="DE24" s="65">
        <v>2</v>
      </c>
      <c r="DF24" s="76">
        <f t="shared" si="48"/>
        <v>-0.07758379888268156</v>
      </c>
      <c r="DG24" s="73">
        <f t="shared" si="22"/>
        <v>350240</v>
      </c>
      <c r="DH24" s="65"/>
      <c r="DI24" s="65" t="s">
        <v>54</v>
      </c>
      <c r="DJ24" s="65">
        <v>17748</v>
      </c>
      <c r="DK24" s="65">
        <v>1</v>
      </c>
      <c r="DL24" s="65">
        <v>0.25</v>
      </c>
      <c r="DM24" s="73">
        <f t="shared" si="23"/>
        <v>4437</v>
      </c>
      <c r="DN24" s="65">
        <v>25954</v>
      </c>
      <c r="DO24" s="65">
        <v>1</v>
      </c>
      <c r="DP24" s="76">
        <f t="shared" si="24"/>
        <v>-0.3161747707482469</v>
      </c>
      <c r="DQ24" s="25">
        <f t="shared" si="25"/>
        <v>367988</v>
      </c>
      <c r="DS24" s="66" t="s">
        <v>54</v>
      </c>
      <c r="DT24" s="25">
        <f t="shared" si="26"/>
        <v>12455</v>
      </c>
      <c r="DU24" s="65">
        <f t="shared" si="27"/>
        <v>9913</v>
      </c>
      <c r="DV24" s="25">
        <f t="shared" si="40"/>
        <v>28854</v>
      </c>
      <c r="DW24" s="31">
        <f t="shared" si="28"/>
        <v>43767</v>
      </c>
      <c r="DX24" s="25">
        <f t="shared" si="29"/>
        <v>42267</v>
      </c>
      <c r="DY24" s="25">
        <f t="shared" si="30"/>
        <v>40737</v>
      </c>
      <c r="DZ24" s="19">
        <f t="shared" si="31"/>
        <v>45922</v>
      </c>
      <c r="EA24" s="19">
        <f t="shared" si="32"/>
        <v>38470</v>
      </c>
      <c r="EB24" s="19">
        <f t="shared" si="33"/>
        <v>29361</v>
      </c>
      <c r="EC24" s="19">
        <f t="shared" si="34"/>
        <v>32076</v>
      </c>
      <c r="ED24" s="42">
        <f t="shared" si="50"/>
        <v>26418</v>
      </c>
      <c r="EE24" s="19">
        <f t="shared" si="36"/>
        <v>17748</v>
      </c>
      <c r="EF24" s="19">
        <f>SUM(DT24:EE24)</f>
        <v>367988</v>
      </c>
      <c r="EG24" s="19">
        <v>396956</v>
      </c>
      <c r="EH24" s="95">
        <f t="shared" si="41"/>
        <v>-0.07297534235532402</v>
      </c>
    </row>
    <row r="25" spans="1:138" s="7" customFormat="1" ht="12.75">
      <c r="A25" s="12" t="s">
        <v>63</v>
      </c>
      <c r="B25" s="7">
        <v>1984</v>
      </c>
      <c r="C25" s="7">
        <v>9</v>
      </c>
      <c r="D25" s="14">
        <v>0.25</v>
      </c>
      <c r="E25" s="25">
        <f t="shared" si="37"/>
        <v>496</v>
      </c>
      <c r="F25" s="7">
        <v>2211</v>
      </c>
      <c r="G25" s="7">
        <v>11</v>
      </c>
      <c r="H25" s="26">
        <f t="shared" si="0"/>
        <v>-0.10266847580280417</v>
      </c>
      <c r="I25" s="25">
        <f t="shared" si="42"/>
        <v>1984</v>
      </c>
      <c r="J25" s="14"/>
      <c r="K25" s="12" t="s">
        <v>63</v>
      </c>
      <c r="L25" s="14"/>
      <c r="M25" s="14"/>
      <c r="N25" s="7">
        <v>1852</v>
      </c>
      <c r="O25" s="41">
        <v>8</v>
      </c>
      <c r="P25" s="14">
        <v>0.25</v>
      </c>
      <c r="Q25" s="25">
        <f t="shared" si="1"/>
        <v>463</v>
      </c>
      <c r="R25" s="7">
        <v>2085</v>
      </c>
      <c r="S25" s="41"/>
      <c r="T25" s="26">
        <f t="shared" si="52"/>
        <v>-0.11175059952038369</v>
      </c>
      <c r="U25" s="25">
        <f t="shared" si="3"/>
        <v>3836</v>
      </c>
      <c r="V25" s="14"/>
      <c r="W25" s="12" t="s">
        <v>63</v>
      </c>
      <c r="X25" s="13">
        <v>2572</v>
      </c>
      <c r="Y25" s="13">
        <v>8</v>
      </c>
      <c r="Z25" s="41">
        <v>0.25</v>
      </c>
      <c r="AA25" s="25">
        <f t="shared" si="39"/>
        <v>643</v>
      </c>
      <c r="AB25" s="13">
        <v>4402</v>
      </c>
      <c r="AC25" s="13">
        <v>0</v>
      </c>
      <c r="AD25" s="26">
        <f>SUM((X25-AB25)/AB25)</f>
        <v>-0.4157201272149023</v>
      </c>
      <c r="AE25" s="19">
        <f t="shared" si="5"/>
        <v>6408</v>
      </c>
      <c r="AF25" s="14"/>
      <c r="AG25" s="12" t="s">
        <v>63</v>
      </c>
      <c r="AH25" s="14">
        <v>7699</v>
      </c>
      <c r="AI25" s="14">
        <v>9</v>
      </c>
      <c r="AJ25" s="14">
        <v>0.25</v>
      </c>
      <c r="AK25" s="28">
        <f t="shared" si="6"/>
        <v>1924.75</v>
      </c>
      <c r="AL25" s="14">
        <v>6630</v>
      </c>
      <c r="AM25" s="14"/>
      <c r="AN25" s="27">
        <f>SUM((AH25-AL25)/AL25)</f>
        <v>0.161236802413273</v>
      </c>
      <c r="AO25" s="75">
        <f t="shared" si="8"/>
        <v>14107</v>
      </c>
      <c r="AP25" s="14"/>
      <c r="AQ25" s="12" t="s">
        <v>63</v>
      </c>
      <c r="AR25" s="14">
        <v>8418</v>
      </c>
      <c r="AS25" s="14"/>
      <c r="AT25" s="14">
        <v>0.25</v>
      </c>
      <c r="AU25" s="25">
        <f t="shared" si="9"/>
        <v>2104.5</v>
      </c>
      <c r="AV25" s="14"/>
      <c r="AW25" s="14"/>
      <c r="AX25" s="26"/>
      <c r="AY25" s="73">
        <f t="shared" si="10"/>
        <v>22525</v>
      </c>
      <c r="AZ25" s="14"/>
      <c r="BA25" s="12" t="s">
        <v>63</v>
      </c>
      <c r="BB25" s="14">
        <v>11683</v>
      </c>
      <c r="BC25" s="14"/>
      <c r="BD25" s="14">
        <v>0.25</v>
      </c>
      <c r="BE25" s="25">
        <f t="shared" si="38"/>
        <v>2920.75</v>
      </c>
      <c r="BF25" s="14">
        <v>8954</v>
      </c>
      <c r="BG25" s="14">
        <v>0</v>
      </c>
      <c r="BH25" s="26">
        <f t="shared" si="11"/>
        <v>0.3047799865981684</v>
      </c>
      <c r="BI25" s="73">
        <f t="shared" si="12"/>
        <v>34208</v>
      </c>
      <c r="BJ25" s="14"/>
      <c r="BK25" s="12" t="s">
        <v>63</v>
      </c>
      <c r="BL25" s="14">
        <v>11987</v>
      </c>
      <c r="BM25" s="14">
        <v>0</v>
      </c>
      <c r="BN25" s="14">
        <v>0.25</v>
      </c>
      <c r="BO25" s="25">
        <f t="shared" si="13"/>
        <v>2996.75</v>
      </c>
      <c r="BP25" s="14">
        <v>9393</v>
      </c>
      <c r="BQ25" s="14">
        <v>0</v>
      </c>
      <c r="BR25" s="26">
        <f t="shared" si="44"/>
        <v>0.27616310018098583</v>
      </c>
      <c r="BS25" s="73">
        <f t="shared" si="14"/>
        <v>46195</v>
      </c>
      <c r="BT25" s="14"/>
      <c r="BU25" s="12" t="s">
        <v>63</v>
      </c>
      <c r="BV25" s="14">
        <v>9596</v>
      </c>
      <c r="BW25" s="14">
        <v>0</v>
      </c>
      <c r="BX25" s="14">
        <v>0.25</v>
      </c>
      <c r="BY25" s="25">
        <f t="shared" si="15"/>
        <v>2399</v>
      </c>
      <c r="BZ25" s="14">
        <v>6550</v>
      </c>
      <c r="CA25" s="14">
        <v>0</v>
      </c>
      <c r="CB25" s="26">
        <f t="shared" si="45"/>
        <v>0.4650381679389313</v>
      </c>
      <c r="CC25" s="73">
        <f t="shared" si="16"/>
        <v>55791</v>
      </c>
      <c r="CD25" s="14"/>
      <c r="CE25" s="12" t="s">
        <v>63</v>
      </c>
      <c r="CF25" s="14">
        <v>4476</v>
      </c>
      <c r="CG25" s="14">
        <v>0</v>
      </c>
      <c r="CH25" s="14">
        <v>0.25</v>
      </c>
      <c r="CI25" s="25">
        <f t="shared" si="17"/>
        <v>1119</v>
      </c>
      <c r="CJ25" s="14">
        <v>1292</v>
      </c>
      <c r="CK25" s="14">
        <v>22</v>
      </c>
      <c r="CL25" s="26">
        <f t="shared" si="46"/>
        <v>2.4643962848297214</v>
      </c>
      <c r="CM25" s="73">
        <f t="shared" si="18"/>
        <v>60267</v>
      </c>
      <c r="CN25" s="14"/>
      <c r="CO25" s="12" t="s">
        <v>63</v>
      </c>
      <c r="CP25" s="14">
        <v>4372</v>
      </c>
      <c r="CQ25" s="14">
        <v>0</v>
      </c>
      <c r="CR25" s="14">
        <v>0.25</v>
      </c>
      <c r="CS25" s="25">
        <f>SUM(CP25*CR25)</f>
        <v>1093</v>
      </c>
      <c r="CT25" s="14">
        <v>3135</v>
      </c>
      <c r="CU25" s="14">
        <v>0</v>
      </c>
      <c r="CV25" s="33">
        <f aca="true" t="shared" si="53" ref="CV25:CV35">SUM((CP25-CT25)/CT25)</f>
        <v>0.3945773524720893</v>
      </c>
      <c r="CW25" s="14">
        <f>SUM(CM25,CP25)</f>
        <v>64639</v>
      </c>
      <c r="CX25" s="14"/>
      <c r="CY25" s="12" t="s">
        <v>63</v>
      </c>
      <c r="CZ25" s="14">
        <v>3193</v>
      </c>
      <c r="DA25" s="14">
        <v>0</v>
      </c>
      <c r="DB25" s="14">
        <v>0.25</v>
      </c>
      <c r="DC25" s="25">
        <f>SUM(CZ25*DB25)</f>
        <v>798.25</v>
      </c>
      <c r="DD25" s="14">
        <v>3772</v>
      </c>
      <c r="DE25" s="14">
        <v>8</v>
      </c>
      <c r="DF25" s="33">
        <f aca="true" t="shared" si="54" ref="DF25:DF35">SUM((CZ25-DD25)/DD25)</f>
        <v>-0.15349946977730647</v>
      </c>
      <c r="DG25" s="14">
        <f>SUM(CW25,CZ25)</f>
        <v>67832</v>
      </c>
      <c r="DH25" s="14"/>
      <c r="DI25" s="12" t="s">
        <v>63</v>
      </c>
      <c r="DJ25" s="14">
        <v>2359</v>
      </c>
      <c r="DK25" s="14">
        <v>1</v>
      </c>
      <c r="DL25" s="14">
        <v>0.25</v>
      </c>
      <c r="DM25" s="25">
        <f t="shared" si="23"/>
        <v>589.75</v>
      </c>
      <c r="DN25" s="14">
        <v>3059</v>
      </c>
      <c r="DO25" s="14">
        <v>8</v>
      </c>
      <c r="DP25" s="33">
        <f aca="true" t="shared" si="55" ref="DP25:DP35">SUM((DJ25-DN25)/DN25)</f>
        <v>-0.2288329519450801</v>
      </c>
      <c r="DQ25" s="14">
        <f t="shared" si="25"/>
        <v>70191</v>
      </c>
      <c r="DR25" s="14"/>
      <c r="DS25" s="12" t="s">
        <v>63</v>
      </c>
      <c r="DT25" s="25">
        <f t="shared" si="26"/>
        <v>1984</v>
      </c>
      <c r="DU25" s="65">
        <f t="shared" si="27"/>
        <v>1852</v>
      </c>
      <c r="DV25" s="25">
        <f t="shared" si="40"/>
        <v>2572</v>
      </c>
      <c r="DW25" s="31">
        <f t="shared" si="28"/>
        <v>7699</v>
      </c>
      <c r="DX25" s="25">
        <f t="shared" si="29"/>
        <v>8418</v>
      </c>
      <c r="DY25" s="25">
        <f t="shared" si="30"/>
        <v>11683</v>
      </c>
      <c r="DZ25" s="19">
        <f t="shared" si="31"/>
        <v>11987</v>
      </c>
      <c r="EA25" s="19">
        <f t="shared" si="32"/>
        <v>9596</v>
      </c>
      <c r="EB25" s="19">
        <f t="shared" si="33"/>
        <v>4476</v>
      </c>
      <c r="EC25" s="19">
        <f aca="true" t="shared" si="56" ref="EC25:EC31">SUM(CP25)</f>
        <v>4372</v>
      </c>
      <c r="ED25" s="42">
        <f aca="true" t="shared" si="57" ref="ED25:ED31">SUM(CZ25)</f>
        <v>3193</v>
      </c>
      <c r="EE25" s="19">
        <f aca="true" t="shared" si="58" ref="EE25:EE31">SUM(DJ25)</f>
        <v>2359</v>
      </c>
      <c r="EF25" s="19">
        <f>SUM(DT25:EE25)</f>
        <v>70191</v>
      </c>
      <c r="EG25" s="19">
        <v>51483</v>
      </c>
      <c r="EH25" s="91">
        <f t="shared" si="41"/>
        <v>0.3633820872909504</v>
      </c>
    </row>
    <row r="26" spans="1:174" ht="12.75">
      <c r="A26" s="12" t="s">
        <v>58</v>
      </c>
      <c r="B26" s="63">
        <v>31487</v>
      </c>
      <c r="C26" s="7">
        <v>12</v>
      </c>
      <c r="D26" s="25">
        <v>2</v>
      </c>
      <c r="E26" s="25">
        <f t="shared" si="37"/>
        <v>62974</v>
      </c>
      <c r="F26" s="63">
        <v>69928</v>
      </c>
      <c r="G26" s="7">
        <v>1</v>
      </c>
      <c r="H26" s="26">
        <f t="shared" si="0"/>
        <v>-0.5497225717881249</v>
      </c>
      <c r="I26" s="25">
        <f t="shared" si="42"/>
        <v>31487</v>
      </c>
      <c r="J26" s="14"/>
      <c r="K26" s="12" t="s">
        <v>58</v>
      </c>
      <c r="L26" s="14"/>
      <c r="M26" s="14"/>
      <c r="N26" s="7">
        <v>39125</v>
      </c>
      <c r="O26" s="67">
        <v>0</v>
      </c>
      <c r="P26" s="25">
        <v>2</v>
      </c>
      <c r="Q26" s="25">
        <f t="shared" si="1"/>
        <v>78250</v>
      </c>
      <c r="R26" s="7">
        <v>73587</v>
      </c>
      <c r="S26" s="67">
        <v>0</v>
      </c>
      <c r="T26" s="26">
        <f t="shared" si="52"/>
        <v>-0.46831641458409773</v>
      </c>
      <c r="U26" s="25">
        <f t="shared" si="3"/>
        <v>70612</v>
      </c>
      <c r="V26" s="14"/>
      <c r="W26" s="12" t="s">
        <v>58</v>
      </c>
      <c r="X26" s="13">
        <v>67113</v>
      </c>
      <c r="Y26" s="13">
        <v>0</v>
      </c>
      <c r="Z26" s="42">
        <v>2</v>
      </c>
      <c r="AA26" s="25">
        <f aca="true" t="shared" si="59" ref="AA26:AA34">SUM(X26*Z26)</f>
        <v>134226</v>
      </c>
      <c r="AB26" s="13">
        <v>101318</v>
      </c>
      <c r="AC26" s="13">
        <v>0</v>
      </c>
      <c r="AD26" s="26">
        <f>SUM((X26-AB26)/AB26)</f>
        <v>-0.33760042638030757</v>
      </c>
      <c r="AE26" s="19">
        <f t="shared" si="5"/>
        <v>137725</v>
      </c>
      <c r="AF26" s="14"/>
      <c r="AG26" s="12" t="s">
        <v>58</v>
      </c>
      <c r="AH26" s="14">
        <v>108797</v>
      </c>
      <c r="AI26" s="14">
        <v>0</v>
      </c>
      <c r="AJ26" s="25">
        <v>2</v>
      </c>
      <c r="AK26" s="28">
        <f t="shared" si="6"/>
        <v>217594</v>
      </c>
      <c r="AL26" s="14">
        <v>187157</v>
      </c>
      <c r="AM26" s="14">
        <v>0</v>
      </c>
      <c r="AN26" s="27">
        <f>SUM((AH26-AL26)/AL26)</f>
        <v>-0.41868591610252354</v>
      </c>
      <c r="AO26" s="28">
        <f t="shared" si="8"/>
        <v>246522</v>
      </c>
      <c r="AP26" s="14"/>
      <c r="AQ26" s="12" t="s">
        <v>58</v>
      </c>
      <c r="AR26" s="14">
        <v>148485</v>
      </c>
      <c r="AS26" s="14"/>
      <c r="AT26" s="25">
        <v>2</v>
      </c>
      <c r="AU26" s="25">
        <f aca="true" t="shared" si="60" ref="AU26:AU34">SUM(AR26*AT26)</f>
        <v>296970</v>
      </c>
      <c r="AV26" s="14">
        <v>111874</v>
      </c>
      <c r="AW26" s="14">
        <v>0</v>
      </c>
      <c r="AX26" s="26">
        <f aca="true" t="shared" si="61" ref="AX26:AX35">SUM((AR26-AV26)/AV26)</f>
        <v>0.3272520871694943</v>
      </c>
      <c r="AY26" s="25">
        <f aca="true" t="shared" si="62" ref="AY26:AY34">SUM(AO26,AR26)</f>
        <v>395007</v>
      </c>
      <c r="AZ26" s="14"/>
      <c r="BA26" s="12" t="s">
        <v>58</v>
      </c>
      <c r="BB26" s="14">
        <v>105798</v>
      </c>
      <c r="BC26" s="14">
        <v>0</v>
      </c>
      <c r="BD26" s="25">
        <v>2</v>
      </c>
      <c r="BE26" s="25">
        <f aca="true" t="shared" si="63" ref="BE26:BE34">SUM(BB26*BD26)</f>
        <v>211596</v>
      </c>
      <c r="BF26" s="14">
        <v>120357</v>
      </c>
      <c r="BG26" s="14">
        <v>0</v>
      </c>
      <c r="BH26" s="26">
        <f t="shared" si="11"/>
        <v>-0.12096512874199257</v>
      </c>
      <c r="BI26" s="25">
        <f t="shared" si="12"/>
        <v>500805</v>
      </c>
      <c r="BJ26" s="14"/>
      <c r="BK26" s="12" t="s">
        <v>58</v>
      </c>
      <c r="BL26" s="14">
        <v>108741</v>
      </c>
      <c r="BM26" s="14">
        <v>0</v>
      </c>
      <c r="BN26" s="25">
        <v>2</v>
      </c>
      <c r="BO26" s="25">
        <f aca="true" t="shared" si="64" ref="BO26:BO34">SUM(BL26*BN26)</f>
        <v>217482</v>
      </c>
      <c r="BP26" s="14">
        <v>96157</v>
      </c>
      <c r="BQ26" s="14">
        <v>0</v>
      </c>
      <c r="BR26" s="76">
        <f t="shared" si="44"/>
        <v>0.13086930748671444</v>
      </c>
      <c r="BS26" s="25">
        <f aca="true" t="shared" si="65" ref="BS26:BS34">SUM(BI26,BL26)</f>
        <v>609546</v>
      </c>
      <c r="BT26" s="14"/>
      <c r="BU26" s="12" t="s">
        <v>58</v>
      </c>
      <c r="BV26" s="14">
        <v>79478</v>
      </c>
      <c r="BW26" s="14">
        <v>0</v>
      </c>
      <c r="BX26" s="25">
        <v>2</v>
      </c>
      <c r="BY26" s="25">
        <f aca="true" t="shared" si="66" ref="BY26:BY34">SUM(BV26*BX26)</f>
        <v>158956</v>
      </c>
      <c r="BZ26" s="14">
        <v>70668</v>
      </c>
      <c r="CA26" s="14">
        <v>0</v>
      </c>
      <c r="CB26" s="76">
        <f t="shared" si="45"/>
        <v>0.1246674591045452</v>
      </c>
      <c r="CC26" s="25">
        <f aca="true" t="shared" si="67" ref="CC26:CC34">SUM(BS26,BV26)</f>
        <v>689024</v>
      </c>
      <c r="CD26" s="14"/>
      <c r="CE26" s="12" t="s">
        <v>58</v>
      </c>
      <c r="CF26" s="14">
        <v>54540</v>
      </c>
      <c r="CG26" s="14">
        <v>0</v>
      </c>
      <c r="CH26" s="25">
        <v>2</v>
      </c>
      <c r="CI26" s="25"/>
      <c r="CJ26" s="14">
        <v>61721</v>
      </c>
      <c r="CK26" s="14">
        <v>0</v>
      </c>
      <c r="CL26" s="76">
        <f t="shared" si="46"/>
        <v>-0.11634613826736442</v>
      </c>
      <c r="CM26" s="25">
        <f aca="true" t="shared" si="68" ref="CM26:CM34">SUM(CC26,CF26)</f>
        <v>743564</v>
      </c>
      <c r="CN26" s="14"/>
      <c r="CO26" s="12" t="s">
        <v>58</v>
      </c>
      <c r="CP26" s="14">
        <v>81971</v>
      </c>
      <c r="CQ26" s="14">
        <v>0</v>
      </c>
      <c r="CR26" s="25">
        <v>2</v>
      </c>
      <c r="CS26" s="25">
        <f aca="true" t="shared" si="69" ref="CS26:CS34">SUM(CP26*CR26)</f>
        <v>163942</v>
      </c>
      <c r="CT26" s="14">
        <v>78826</v>
      </c>
      <c r="CU26" s="14">
        <v>0</v>
      </c>
      <c r="CV26" s="76">
        <f t="shared" si="47"/>
        <v>0.03989800319691472</v>
      </c>
      <c r="CW26" s="25">
        <f aca="true" t="shared" si="70" ref="CW26:CW34">SUM(CM26,CP26)</f>
        <v>825535</v>
      </c>
      <c r="CX26" s="14"/>
      <c r="CY26" s="12" t="s">
        <v>58</v>
      </c>
      <c r="CZ26" s="14">
        <v>70907</v>
      </c>
      <c r="DA26" s="14">
        <v>0</v>
      </c>
      <c r="DB26" s="25">
        <v>2</v>
      </c>
      <c r="DC26" s="25">
        <f aca="true" t="shared" si="71" ref="DC26:DC34">SUM(CZ26*DB26)</f>
        <v>141814</v>
      </c>
      <c r="DD26" s="14">
        <v>74486</v>
      </c>
      <c r="DE26" s="14">
        <v>0</v>
      </c>
      <c r="DF26" s="76">
        <f t="shared" si="48"/>
        <v>-0.0480492978546304</v>
      </c>
      <c r="DG26" s="25">
        <f>SUM(CW26,CZ26)</f>
        <v>896442</v>
      </c>
      <c r="DH26" s="14"/>
      <c r="DI26" s="12" t="s">
        <v>58</v>
      </c>
      <c r="DJ26" s="14">
        <v>65814</v>
      </c>
      <c r="DK26" s="14">
        <v>0</v>
      </c>
      <c r="DL26" s="25">
        <v>2</v>
      </c>
      <c r="DM26" s="25">
        <f aca="true" t="shared" si="72" ref="DM26:DM34">SUM(DJ26*DL26)</f>
        <v>131628</v>
      </c>
      <c r="DN26" s="14">
        <v>58515</v>
      </c>
      <c r="DO26" s="14">
        <v>1</v>
      </c>
      <c r="DP26" s="76">
        <f t="shared" si="24"/>
        <v>0.12473724685977955</v>
      </c>
      <c r="DQ26" s="25">
        <f aca="true" t="shared" si="73" ref="DQ26:DQ34">SUM(DG26,DJ26)</f>
        <v>962256</v>
      </c>
      <c r="DR26" s="14"/>
      <c r="DS26" s="12" t="s">
        <v>58</v>
      </c>
      <c r="DT26" s="25">
        <f t="shared" si="26"/>
        <v>31487</v>
      </c>
      <c r="DU26" s="65">
        <f t="shared" si="27"/>
        <v>39125</v>
      </c>
      <c r="DV26" s="25">
        <f aca="true" t="shared" si="74" ref="DV26:DV34">SUM(X26)</f>
        <v>67113</v>
      </c>
      <c r="DW26" s="31">
        <f t="shared" si="28"/>
        <v>108797</v>
      </c>
      <c r="DX26" s="25">
        <f aca="true" t="shared" si="75" ref="DX26:DX34">SUM(AR26)</f>
        <v>148485</v>
      </c>
      <c r="DY26" s="25">
        <f aca="true" t="shared" si="76" ref="DY26:DY34">SUM(BB26)</f>
        <v>105798</v>
      </c>
      <c r="DZ26" s="19">
        <f aca="true" t="shared" si="77" ref="DZ26:DZ34">SUM(BL26)</f>
        <v>108741</v>
      </c>
      <c r="EA26" s="19">
        <f aca="true" t="shared" si="78" ref="EA26:EA34">SUM(BV26)</f>
        <v>79478</v>
      </c>
      <c r="EB26" s="19">
        <f t="shared" si="33"/>
        <v>54540</v>
      </c>
      <c r="EC26" s="19">
        <f t="shared" si="56"/>
        <v>81971</v>
      </c>
      <c r="ED26" s="42">
        <f t="shared" si="57"/>
        <v>70907</v>
      </c>
      <c r="EE26" s="19">
        <f t="shared" si="58"/>
        <v>65814</v>
      </c>
      <c r="EF26" s="19">
        <f>SUM(DT26:EE26)</f>
        <v>962256</v>
      </c>
      <c r="EG26" s="19">
        <v>1104594</v>
      </c>
      <c r="EH26" s="91">
        <f t="shared" si="41"/>
        <v>-0.1288600155351197</v>
      </c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</row>
    <row r="27" spans="1:174" ht="12.75">
      <c r="A27" s="12" t="s">
        <v>47</v>
      </c>
      <c r="B27" s="63">
        <v>2936</v>
      </c>
      <c r="C27" s="7">
        <v>0</v>
      </c>
      <c r="D27" s="25">
        <v>0.25</v>
      </c>
      <c r="E27" s="25">
        <f t="shared" si="37"/>
        <v>734</v>
      </c>
      <c r="F27" s="63">
        <v>3331</v>
      </c>
      <c r="G27" s="7">
        <v>9</v>
      </c>
      <c r="H27" s="26">
        <f t="shared" si="0"/>
        <v>-0.11858300810567397</v>
      </c>
      <c r="I27" s="25">
        <f t="shared" si="42"/>
        <v>2936</v>
      </c>
      <c r="J27" s="14"/>
      <c r="K27" s="12" t="s">
        <v>47</v>
      </c>
      <c r="L27" s="14"/>
      <c r="M27" s="14"/>
      <c r="N27" s="7">
        <v>3367</v>
      </c>
      <c r="O27" s="67">
        <v>8</v>
      </c>
      <c r="P27" s="25">
        <v>0.25</v>
      </c>
      <c r="Q27" s="25">
        <f t="shared" si="1"/>
        <v>841.75</v>
      </c>
      <c r="R27" s="7">
        <v>2961</v>
      </c>
      <c r="S27" s="67">
        <v>0</v>
      </c>
      <c r="T27" s="26">
        <f aca="true" t="shared" si="79" ref="T27:T35">SUM((N27-R27)/R27)</f>
        <v>0.13711583924349882</v>
      </c>
      <c r="U27" s="25">
        <f t="shared" si="3"/>
        <v>6303</v>
      </c>
      <c r="V27" s="14"/>
      <c r="W27" s="12" t="s">
        <v>47</v>
      </c>
      <c r="X27" s="13">
        <v>13900</v>
      </c>
      <c r="Y27" s="13">
        <v>1</v>
      </c>
      <c r="Z27" s="42">
        <v>0.25</v>
      </c>
      <c r="AA27" s="25">
        <f t="shared" si="59"/>
        <v>3475</v>
      </c>
      <c r="AB27" s="13">
        <v>11074</v>
      </c>
      <c r="AC27" s="13">
        <v>0</v>
      </c>
      <c r="AD27" s="26">
        <f aca="true" t="shared" si="80" ref="AD27:AD34">SUM((X27-AB27)/AB27)</f>
        <v>0.25519234242369515</v>
      </c>
      <c r="AE27" s="19">
        <f t="shared" si="5"/>
        <v>20203</v>
      </c>
      <c r="AF27" s="14"/>
      <c r="AG27" s="12" t="s">
        <v>47</v>
      </c>
      <c r="AH27" s="14">
        <v>21644</v>
      </c>
      <c r="AI27" s="14">
        <v>1</v>
      </c>
      <c r="AJ27" s="25">
        <v>0.25</v>
      </c>
      <c r="AK27" s="28">
        <f t="shared" si="6"/>
        <v>5411</v>
      </c>
      <c r="AL27" s="14">
        <v>21355</v>
      </c>
      <c r="AM27" s="14">
        <v>0</v>
      </c>
      <c r="AN27" s="27">
        <f aca="true" t="shared" si="81" ref="AN27:AN35">SUM((AH27-AL27)/AL27)</f>
        <v>0.013533130414422851</v>
      </c>
      <c r="AO27" s="28">
        <f t="shared" si="8"/>
        <v>41847</v>
      </c>
      <c r="AP27" s="14"/>
      <c r="AQ27" s="12" t="s">
        <v>47</v>
      </c>
      <c r="AR27" s="14">
        <v>30889</v>
      </c>
      <c r="AS27" s="14">
        <v>0</v>
      </c>
      <c r="AT27" s="25">
        <v>0.25</v>
      </c>
      <c r="AU27" s="25">
        <f t="shared" si="60"/>
        <v>7722.25</v>
      </c>
      <c r="AV27" s="14">
        <v>31777</v>
      </c>
      <c r="AW27" s="14">
        <v>0</v>
      </c>
      <c r="AX27" s="26">
        <f t="shared" si="61"/>
        <v>-0.02794473990622148</v>
      </c>
      <c r="AY27" s="25">
        <f t="shared" si="62"/>
        <v>72736</v>
      </c>
      <c r="AZ27" s="14"/>
      <c r="BA27" s="12" t="s">
        <v>47</v>
      </c>
      <c r="BB27" s="14">
        <v>23409</v>
      </c>
      <c r="BC27" s="14"/>
      <c r="BD27" s="25">
        <v>0.25</v>
      </c>
      <c r="BE27" s="25">
        <f t="shared" si="63"/>
        <v>5852.25</v>
      </c>
      <c r="BF27" s="14">
        <v>19981</v>
      </c>
      <c r="BG27" s="14">
        <v>0</v>
      </c>
      <c r="BH27" s="26">
        <f aca="true" t="shared" si="82" ref="BH27:BH35">SUM((BB27-BF27)/BF27)</f>
        <v>0.17156298483559382</v>
      </c>
      <c r="BI27" s="25">
        <f t="shared" si="12"/>
        <v>96145</v>
      </c>
      <c r="BJ27" s="14"/>
      <c r="BK27" s="12" t="s">
        <v>47</v>
      </c>
      <c r="BL27" s="14">
        <v>16874</v>
      </c>
      <c r="BM27" s="14">
        <v>0</v>
      </c>
      <c r="BN27" s="25">
        <v>0.25</v>
      </c>
      <c r="BO27" s="25">
        <f t="shared" si="64"/>
        <v>4218.5</v>
      </c>
      <c r="BP27" s="14">
        <v>14906</v>
      </c>
      <c r="BQ27" s="14">
        <v>0</v>
      </c>
      <c r="BR27" s="26">
        <f aca="true" t="shared" si="83" ref="BR27:BR35">SUM((BL27-BP27)/BP27)</f>
        <v>0.13202737152824365</v>
      </c>
      <c r="BS27" s="25">
        <f t="shared" si="65"/>
        <v>113019</v>
      </c>
      <c r="BT27" s="14"/>
      <c r="BU27" s="12" t="s">
        <v>47</v>
      </c>
      <c r="BV27" s="14">
        <v>12775</v>
      </c>
      <c r="BW27" s="14">
        <v>0</v>
      </c>
      <c r="BX27" s="25">
        <v>0.25</v>
      </c>
      <c r="BY27" s="25">
        <f t="shared" si="66"/>
        <v>3193.75</v>
      </c>
      <c r="BZ27" s="14">
        <v>9764</v>
      </c>
      <c r="CA27" s="14">
        <v>0</v>
      </c>
      <c r="CB27" s="26">
        <f aca="true" t="shared" si="84" ref="CB27:CB35">SUM((BV27-BZ27)/BZ27)</f>
        <v>0.3083777140516182</v>
      </c>
      <c r="CC27" s="25">
        <f t="shared" si="67"/>
        <v>125794</v>
      </c>
      <c r="CD27" s="14"/>
      <c r="CE27" s="12" t="s">
        <v>47</v>
      </c>
      <c r="CF27" s="14">
        <v>11169</v>
      </c>
      <c r="CG27" s="14">
        <v>0</v>
      </c>
      <c r="CH27" s="25">
        <v>0.25</v>
      </c>
      <c r="CI27" s="25">
        <f aca="true" t="shared" si="85" ref="CI27:CI34">SUM(CF27*CH27)</f>
        <v>2792.25</v>
      </c>
      <c r="CJ27" s="14">
        <v>9324</v>
      </c>
      <c r="CK27" s="14">
        <v>0</v>
      </c>
      <c r="CL27" s="26">
        <f aca="true" t="shared" si="86" ref="CL27:CL35">SUM((CF27-CJ27)/CJ27)</f>
        <v>0.19787644787644787</v>
      </c>
      <c r="CM27" s="25">
        <f t="shared" si="68"/>
        <v>136963</v>
      </c>
      <c r="CN27" s="14"/>
      <c r="CO27" s="12" t="s">
        <v>47</v>
      </c>
      <c r="CP27" s="14">
        <v>14920</v>
      </c>
      <c r="CQ27" s="14">
        <v>0</v>
      </c>
      <c r="CR27" s="25">
        <v>0.25</v>
      </c>
      <c r="CS27" s="25">
        <f t="shared" si="69"/>
        <v>3730</v>
      </c>
      <c r="CT27" s="14">
        <v>14079</v>
      </c>
      <c r="CU27" s="14">
        <v>0</v>
      </c>
      <c r="CV27" s="26">
        <f t="shared" si="53"/>
        <v>0.0597343561332481</v>
      </c>
      <c r="CW27" s="25">
        <f t="shared" si="70"/>
        <v>151883</v>
      </c>
      <c r="CX27" s="14"/>
      <c r="CY27" s="12" t="s">
        <v>47</v>
      </c>
      <c r="CZ27" s="14">
        <v>11314</v>
      </c>
      <c r="DA27" s="14">
        <v>0</v>
      </c>
      <c r="DB27" s="25">
        <v>0.25</v>
      </c>
      <c r="DC27" s="25">
        <f t="shared" si="71"/>
        <v>2828.5</v>
      </c>
      <c r="DD27" s="14">
        <v>12684</v>
      </c>
      <c r="DE27" s="14">
        <v>0</v>
      </c>
      <c r="DF27" s="26">
        <f t="shared" si="54"/>
        <v>-0.10801009145380007</v>
      </c>
      <c r="DG27" s="25">
        <f>SUM(CW27,CZ27)</f>
        <v>163197</v>
      </c>
      <c r="DH27" s="14"/>
      <c r="DI27" s="12" t="s">
        <v>47</v>
      </c>
      <c r="DJ27" s="14">
        <v>3685</v>
      </c>
      <c r="DK27" s="14">
        <v>5</v>
      </c>
      <c r="DL27" s="25">
        <v>0.25</v>
      </c>
      <c r="DM27" s="25">
        <f t="shared" si="72"/>
        <v>921.25</v>
      </c>
      <c r="DN27" s="14">
        <v>6224</v>
      </c>
      <c r="DO27" s="14"/>
      <c r="DP27" s="26">
        <f t="shared" si="55"/>
        <v>-0.4079370179948586</v>
      </c>
      <c r="DQ27" s="25">
        <f t="shared" si="73"/>
        <v>166882</v>
      </c>
      <c r="DR27" s="14"/>
      <c r="DS27" s="12" t="s">
        <v>47</v>
      </c>
      <c r="DT27" s="25">
        <f t="shared" si="26"/>
        <v>2936</v>
      </c>
      <c r="DU27" s="65">
        <f t="shared" si="27"/>
        <v>3367</v>
      </c>
      <c r="DV27" s="25">
        <f t="shared" si="74"/>
        <v>13900</v>
      </c>
      <c r="DW27" s="31">
        <f t="shared" si="28"/>
        <v>21644</v>
      </c>
      <c r="DX27" s="25">
        <f t="shared" si="75"/>
        <v>30889</v>
      </c>
      <c r="DY27" s="25">
        <f t="shared" si="76"/>
        <v>23409</v>
      </c>
      <c r="DZ27" s="19">
        <f t="shared" si="77"/>
        <v>16874</v>
      </c>
      <c r="EA27" s="19">
        <f t="shared" si="78"/>
        <v>12775</v>
      </c>
      <c r="EB27" s="19">
        <f aca="true" t="shared" si="87" ref="EB27:EB34">SUM(CF27)</f>
        <v>11169</v>
      </c>
      <c r="EC27" s="19">
        <f t="shared" si="56"/>
        <v>14920</v>
      </c>
      <c r="ED27" s="42">
        <f t="shared" si="57"/>
        <v>11314</v>
      </c>
      <c r="EE27" s="19">
        <f t="shared" si="58"/>
        <v>3685</v>
      </c>
      <c r="EF27" s="19">
        <f>SUM(DT27:EE27)</f>
        <v>166882</v>
      </c>
      <c r="EG27" s="19">
        <v>157460</v>
      </c>
      <c r="EH27" s="91">
        <f t="shared" si="41"/>
        <v>0.05983741902705449</v>
      </c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</row>
    <row r="28" spans="1:174" ht="12.75">
      <c r="A28" s="12" t="s">
        <v>48</v>
      </c>
      <c r="B28" s="63">
        <v>950</v>
      </c>
      <c r="C28" s="7">
        <v>0</v>
      </c>
      <c r="D28" s="25">
        <v>0.25</v>
      </c>
      <c r="E28" s="25">
        <f t="shared" si="37"/>
        <v>237.5</v>
      </c>
      <c r="F28" s="63">
        <v>950</v>
      </c>
      <c r="G28" s="7">
        <v>0</v>
      </c>
      <c r="H28" s="26">
        <f t="shared" si="0"/>
        <v>0</v>
      </c>
      <c r="I28" s="25">
        <f t="shared" si="42"/>
        <v>950</v>
      </c>
      <c r="J28" s="14"/>
      <c r="K28" s="12" t="s">
        <v>48</v>
      </c>
      <c r="L28" s="14"/>
      <c r="M28" s="14"/>
      <c r="N28" s="7">
        <v>150</v>
      </c>
      <c r="O28" s="67">
        <v>0</v>
      </c>
      <c r="P28" s="25">
        <v>0.25</v>
      </c>
      <c r="Q28" s="25">
        <f t="shared" si="1"/>
        <v>37.5</v>
      </c>
      <c r="R28" s="7">
        <v>150</v>
      </c>
      <c r="S28" s="67">
        <v>0</v>
      </c>
      <c r="T28" s="26">
        <f t="shared" si="79"/>
        <v>0</v>
      </c>
      <c r="U28" s="25">
        <f t="shared" si="3"/>
        <v>1100</v>
      </c>
      <c r="V28" s="14"/>
      <c r="W28" s="12" t="s">
        <v>48</v>
      </c>
      <c r="X28" s="13">
        <v>400</v>
      </c>
      <c r="Y28" s="13">
        <v>0</v>
      </c>
      <c r="Z28" s="42">
        <v>0.25</v>
      </c>
      <c r="AA28" s="25">
        <f t="shared" si="59"/>
        <v>100</v>
      </c>
      <c r="AB28" s="13">
        <v>400</v>
      </c>
      <c r="AC28" s="13">
        <v>0</v>
      </c>
      <c r="AD28" s="26">
        <f t="shared" si="80"/>
        <v>0</v>
      </c>
      <c r="AE28" s="19">
        <f t="shared" si="5"/>
        <v>1500</v>
      </c>
      <c r="AF28" s="14"/>
      <c r="AG28" s="12" t="s">
        <v>48</v>
      </c>
      <c r="AH28" s="14">
        <v>350</v>
      </c>
      <c r="AI28" s="14">
        <v>0</v>
      </c>
      <c r="AJ28" s="25">
        <v>0.25</v>
      </c>
      <c r="AK28" s="28">
        <f t="shared" si="6"/>
        <v>87.5</v>
      </c>
      <c r="AL28" s="14">
        <v>350</v>
      </c>
      <c r="AM28" s="14">
        <v>0</v>
      </c>
      <c r="AN28" s="27">
        <f t="shared" si="81"/>
        <v>0</v>
      </c>
      <c r="AO28" s="28">
        <f t="shared" si="8"/>
        <v>1850</v>
      </c>
      <c r="AP28" s="14"/>
      <c r="AQ28" s="12" t="s">
        <v>48</v>
      </c>
      <c r="AR28" s="14">
        <v>275</v>
      </c>
      <c r="AS28" s="14">
        <v>0</v>
      </c>
      <c r="AT28" s="25">
        <v>0.25</v>
      </c>
      <c r="AU28" s="25">
        <f t="shared" si="60"/>
        <v>68.75</v>
      </c>
      <c r="AV28" s="14">
        <v>275</v>
      </c>
      <c r="AW28" s="14">
        <v>0</v>
      </c>
      <c r="AX28" s="26">
        <f t="shared" si="61"/>
        <v>0</v>
      </c>
      <c r="AY28" s="25">
        <f t="shared" si="62"/>
        <v>2125</v>
      </c>
      <c r="AZ28" s="14"/>
      <c r="BA28" s="12" t="s">
        <v>48</v>
      </c>
      <c r="BB28" s="14">
        <v>275</v>
      </c>
      <c r="BC28" s="14">
        <v>0</v>
      </c>
      <c r="BD28" s="25">
        <v>0.25</v>
      </c>
      <c r="BE28" s="25">
        <f t="shared" si="63"/>
        <v>68.75</v>
      </c>
      <c r="BF28" s="14">
        <v>275</v>
      </c>
      <c r="BG28" s="14">
        <v>0</v>
      </c>
      <c r="BH28" s="26">
        <f t="shared" si="82"/>
        <v>0</v>
      </c>
      <c r="BI28" s="25">
        <f t="shared" si="12"/>
        <v>2400</v>
      </c>
      <c r="BJ28" s="14"/>
      <c r="BK28" s="12" t="s">
        <v>48</v>
      </c>
      <c r="BL28" s="14">
        <v>100</v>
      </c>
      <c r="BM28" s="14">
        <v>0</v>
      </c>
      <c r="BN28" s="25">
        <v>0.25</v>
      </c>
      <c r="BO28" s="25">
        <f t="shared" si="64"/>
        <v>25</v>
      </c>
      <c r="BP28" s="14">
        <v>100</v>
      </c>
      <c r="BQ28" s="14">
        <v>0</v>
      </c>
      <c r="BR28" s="26">
        <f t="shared" si="83"/>
        <v>0</v>
      </c>
      <c r="BS28" s="25">
        <f t="shared" si="65"/>
        <v>2500</v>
      </c>
      <c r="BT28" s="14"/>
      <c r="BU28" s="12" t="s">
        <v>48</v>
      </c>
      <c r="BV28" s="14">
        <v>450</v>
      </c>
      <c r="BW28" s="14">
        <v>0</v>
      </c>
      <c r="BX28" s="25">
        <v>0.25</v>
      </c>
      <c r="BY28" s="25">
        <f t="shared" si="66"/>
        <v>112.5</v>
      </c>
      <c r="BZ28" s="14">
        <v>450</v>
      </c>
      <c r="CA28" s="14">
        <v>0</v>
      </c>
      <c r="CB28" s="26">
        <f t="shared" si="84"/>
        <v>0</v>
      </c>
      <c r="CC28" s="25">
        <f t="shared" si="67"/>
        <v>2950</v>
      </c>
      <c r="CD28" s="14"/>
      <c r="CE28" s="12" t="s">
        <v>48</v>
      </c>
      <c r="CF28" s="14">
        <v>1000</v>
      </c>
      <c r="CG28" s="14">
        <v>0</v>
      </c>
      <c r="CH28" s="25">
        <v>0.25</v>
      </c>
      <c r="CI28" s="25">
        <f t="shared" si="85"/>
        <v>250</v>
      </c>
      <c r="CJ28" s="14">
        <v>1000</v>
      </c>
      <c r="CK28" s="14">
        <v>0</v>
      </c>
      <c r="CL28" s="26">
        <f t="shared" si="86"/>
        <v>0</v>
      </c>
      <c r="CM28" s="25">
        <f t="shared" si="68"/>
        <v>3950</v>
      </c>
      <c r="CN28" s="14"/>
      <c r="CO28" s="12" t="s">
        <v>75</v>
      </c>
      <c r="CP28" s="14">
        <v>1450</v>
      </c>
      <c r="CQ28" s="14">
        <v>0</v>
      </c>
      <c r="CR28" s="25">
        <v>0.25</v>
      </c>
      <c r="CS28" s="25">
        <f t="shared" si="69"/>
        <v>362.5</v>
      </c>
      <c r="CT28" s="14">
        <v>1450</v>
      </c>
      <c r="CU28" s="14">
        <v>0</v>
      </c>
      <c r="CV28" s="26">
        <f t="shared" si="53"/>
        <v>0</v>
      </c>
      <c r="CW28" s="25">
        <f t="shared" si="70"/>
        <v>5400</v>
      </c>
      <c r="CX28" s="14"/>
      <c r="CY28" s="12" t="s">
        <v>48</v>
      </c>
      <c r="CZ28" s="14">
        <v>1350</v>
      </c>
      <c r="DA28" s="14">
        <v>0</v>
      </c>
      <c r="DB28" s="25">
        <v>0.25</v>
      </c>
      <c r="DC28" s="25">
        <f t="shared" si="71"/>
        <v>337.5</v>
      </c>
      <c r="DD28" s="14">
        <v>1350</v>
      </c>
      <c r="DE28" s="14">
        <v>0</v>
      </c>
      <c r="DF28" s="26">
        <f t="shared" si="54"/>
        <v>0</v>
      </c>
      <c r="DG28" s="25">
        <f>SUM(CW28,CZ28)</f>
        <v>6750</v>
      </c>
      <c r="DH28" s="14"/>
      <c r="DI28" s="12" t="s">
        <v>48</v>
      </c>
      <c r="DJ28" s="14">
        <v>1500</v>
      </c>
      <c r="DK28" s="14">
        <v>0</v>
      </c>
      <c r="DL28" s="25">
        <v>0.25</v>
      </c>
      <c r="DM28" s="25">
        <f t="shared" si="72"/>
        <v>375</v>
      </c>
      <c r="DN28" s="14">
        <v>1500</v>
      </c>
      <c r="DO28" s="14">
        <v>0</v>
      </c>
      <c r="DP28" s="26">
        <f t="shared" si="55"/>
        <v>0</v>
      </c>
      <c r="DQ28" s="25">
        <f t="shared" si="73"/>
        <v>8250</v>
      </c>
      <c r="DR28" s="14"/>
      <c r="DS28" s="12" t="s">
        <v>48</v>
      </c>
      <c r="DT28" s="25">
        <f t="shared" si="26"/>
        <v>950</v>
      </c>
      <c r="DU28" s="65">
        <f t="shared" si="27"/>
        <v>150</v>
      </c>
      <c r="DV28" s="25">
        <f t="shared" si="74"/>
        <v>400</v>
      </c>
      <c r="DW28" s="31">
        <f t="shared" si="28"/>
        <v>350</v>
      </c>
      <c r="DX28" s="25">
        <f t="shared" si="75"/>
        <v>275</v>
      </c>
      <c r="DY28" s="25">
        <f t="shared" si="76"/>
        <v>275</v>
      </c>
      <c r="DZ28" s="19">
        <f t="shared" si="77"/>
        <v>100</v>
      </c>
      <c r="EA28" s="19">
        <f t="shared" si="78"/>
        <v>450</v>
      </c>
      <c r="EB28" s="19">
        <f t="shared" si="87"/>
        <v>1000</v>
      </c>
      <c r="EC28" s="19">
        <f t="shared" si="56"/>
        <v>1450</v>
      </c>
      <c r="ED28" s="42">
        <f t="shared" si="57"/>
        <v>1350</v>
      </c>
      <c r="EE28" s="19">
        <f t="shared" si="58"/>
        <v>1500</v>
      </c>
      <c r="EF28" s="19">
        <f>SUM(DT28:EE28)</f>
        <v>8250</v>
      </c>
      <c r="EG28" s="19">
        <v>8250</v>
      </c>
      <c r="EH28" s="91">
        <f t="shared" si="41"/>
        <v>0</v>
      </c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</row>
    <row r="29" spans="1:174" ht="12.75">
      <c r="A29" s="14" t="s">
        <v>56</v>
      </c>
      <c r="B29" s="63">
        <v>69522</v>
      </c>
      <c r="C29" s="7">
        <v>1</v>
      </c>
      <c r="D29" s="14">
        <v>0.75</v>
      </c>
      <c r="E29" s="25">
        <f t="shared" si="37"/>
        <v>52141.5</v>
      </c>
      <c r="F29" s="63">
        <v>75574</v>
      </c>
      <c r="G29" s="7">
        <v>1</v>
      </c>
      <c r="H29" s="26">
        <f t="shared" si="0"/>
        <v>-0.08008045094873899</v>
      </c>
      <c r="I29" s="25">
        <f t="shared" si="42"/>
        <v>69522</v>
      </c>
      <c r="J29" s="14"/>
      <c r="K29" s="14" t="s">
        <v>56</v>
      </c>
      <c r="L29" s="14"/>
      <c r="M29" s="14"/>
      <c r="N29" s="14">
        <v>76542</v>
      </c>
      <c r="O29" s="41">
        <v>0</v>
      </c>
      <c r="P29" s="14">
        <v>0.75</v>
      </c>
      <c r="Q29" s="25">
        <f>SUM(N29*P29)</f>
        <v>57406.5</v>
      </c>
      <c r="R29" s="14">
        <v>70214</v>
      </c>
      <c r="S29" s="41">
        <v>1</v>
      </c>
      <c r="T29" s="26">
        <f>SUM((N29-R29)/R29)</f>
        <v>0.09012447660010824</v>
      </c>
      <c r="U29" s="25">
        <f t="shared" si="3"/>
        <v>146064</v>
      </c>
      <c r="V29" s="14"/>
      <c r="W29" s="14" t="s">
        <v>56</v>
      </c>
      <c r="X29" s="14">
        <v>132503</v>
      </c>
      <c r="Y29" s="13">
        <v>0</v>
      </c>
      <c r="Z29" s="41">
        <v>0.75</v>
      </c>
      <c r="AA29" s="25">
        <f>SUM(X29*Z29)</f>
        <v>99377.25</v>
      </c>
      <c r="AB29" s="14">
        <v>137359</v>
      </c>
      <c r="AC29" s="13"/>
      <c r="AD29" s="26">
        <f>SUM((X29-AB29)/AB29)</f>
        <v>-0.03535261613727531</v>
      </c>
      <c r="AE29" s="19">
        <f t="shared" si="5"/>
        <v>278567</v>
      </c>
      <c r="AF29" s="14"/>
      <c r="AG29" s="14" t="s">
        <v>56</v>
      </c>
      <c r="AH29" s="14">
        <v>233932</v>
      </c>
      <c r="AI29" s="14">
        <v>0</v>
      </c>
      <c r="AJ29" s="14">
        <v>0.75</v>
      </c>
      <c r="AK29" s="23">
        <f t="shared" si="6"/>
        <v>175449</v>
      </c>
      <c r="AL29" s="14">
        <v>219477</v>
      </c>
      <c r="AM29" s="14">
        <v>0</v>
      </c>
      <c r="AN29" s="27">
        <f>SUM((AH29-AL29)/AL29)</f>
        <v>0.06586111528770669</v>
      </c>
      <c r="AO29" s="28">
        <f>SUM(AE29,AH29)</f>
        <v>512499</v>
      </c>
      <c r="AP29" s="14"/>
      <c r="AQ29" s="14" t="s">
        <v>56</v>
      </c>
      <c r="AR29" s="14">
        <v>231912</v>
      </c>
      <c r="AS29" s="14">
        <v>0</v>
      </c>
      <c r="AT29" s="14">
        <v>0.75</v>
      </c>
      <c r="AU29" s="25">
        <f>SUM(AR29*AT29)</f>
        <v>173934</v>
      </c>
      <c r="AV29" s="14">
        <v>248066</v>
      </c>
      <c r="AW29" s="14"/>
      <c r="AX29" s="26">
        <f>SUM((AR29-AV29)/AV29)</f>
        <v>-0.06511976651375037</v>
      </c>
      <c r="AY29" s="25">
        <f t="shared" si="62"/>
        <v>744411</v>
      </c>
      <c r="AZ29" s="14"/>
      <c r="BA29" s="12" t="s">
        <v>56</v>
      </c>
      <c r="BB29" s="14">
        <v>291792</v>
      </c>
      <c r="BC29" s="14">
        <v>0</v>
      </c>
      <c r="BD29" s="14">
        <v>0.75</v>
      </c>
      <c r="BE29" s="25">
        <f>SUM(BB29*BD29)</f>
        <v>218844</v>
      </c>
      <c r="BF29" s="14">
        <v>274673</v>
      </c>
      <c r="BG29" s="14">
        <v>0</v>
      </c>
      <c r="BH29" s="33">
        <f>SUM((BB29-BF29)/BF29)</f>
        <v>0.06232501920465426</v>
      </c>
      <c r="BI29" s="14">
        <f t="shared" si="12"/>
        <v>1036203</v>
      </c>
      <c r="BJ29" s="14"/>
      <c r="BK29" s="12" t="s">
        <v>56</v>
      </c>
      <c r="BL29" s="14">
        <v>372328</v>
      </c>
      <c r="BM29" s="14">
        <v>0</v>
      </c>
      <c r="BN29" s="14">
        <v>0.75</v>
      </c>
      <c r="BO29" s="25">
        <f>SUM(BL29*BN29)</f>
        <v>279246</v>
      </c>
      <c r="BP29" s="14">
        <v>369092</v>
      </c>
      <c r="BQ29" s="14">
        <v>0</v>
      </c>
      <c r="BR29" s="33">
        <f>SUM((BL29-BP29)/BP29)</f>
        <v>0.008767461771048953</v>
      </c>
      <c r="BS29" s="25">
        <f>SUM(BI29,BL29)</f>
        <v>1408531</v>
      </c>
      <c r="BT29" s="14"/>
      <c r="BU29" s="12" t="s">
        <v>56</v>
      </c>
      <c r="BV29" s="14">
        <v>261574</v>
      </c>
      <c r="BW29" s="14">
        <v>0</v>
      </c>
      <c r="BX29" s="14">
        <v>0.75</v>
      </c>
      <c r="BY29" s="25">
        <f>SUM(BV29*BX29)</f>
        <v>196180.5</v>
      </c>
      <c r="BZ29" s="14">
        <v>291684</v>
      </c>
      <c r="CA29" s="14">
        <v>0</v>
      </c>
      <c r="CB29" s="33">
        <f>SUM((BV29-BZ29)/BZ29)</f>
        <v>-0.10322815101273981</v>
      </c>
      <c r="CC29" s="14">
        <f>SUM(BS29,BV29)</f>
        <v>1670105</v>
      </c>
      <c r="CD29" s="14"/>
      <c r="CE29" s="12" t="s">
        <v>56</v>
      </c>
      <c r="CF29" s="14">
        <v>233950</v>
      </c>
      <c r="CG29" s="14">
        <v>0</v>
      </c>
      <c r="CH29" s="14">
        <v>0.75</v>
      </c>
      <c r="CI29" s="25">
        <f>SUM(CF29*CH29)</f>
        <v>175462.5</v>
      </c>
      <c r="CJ29" s="14">
        <v>193967</v>
      </c>
      <c r="CK29" s="14">
        <v>0</v>
      </c>
      <c r="CL29" s="33">
        <f>SUM((CF29-CJ29)/CJ29)</f>
        <v>0.20613300200549578</v>
      </c>
      <c r="CM29" s="14">
        <f>SUM(CC29,CF29)</f>
        <v>1904055</v>
      </c>
      <c r="CN29" s="14"/>
      <c r="CO29" s="12" t="s">
        <v>56</v>
      </c>
      <c r="CP29" s="14">
        <v>208926</v>
      </c>
      <c r="CQ29" s="14">
        <v>0</v>
      </c>
      <c r="CR29" s="14">
        <v>0.75</v>
      </c>
      <c r="CS29" s="25">
        <f>SUM(CP29*CR29)</f>
        <v>156694.5</v>
      </c>
      <c r="CT29" s="14">
        <v>173439</v>
      </c>
      <c r="CU29" s="14">
        <v>0</v>
      </c>
      <c r="CV29" s="33">
        <f>SUM((CP29-CT29)/CT29)</f>
        <v>0.2046079601473717</v>
      </c>
      <c r="CW29" s="14">
        <f>SUM(CM29,CP29)</f>
        <v>2112981</v>
      </c>
      <c r="CX29" s="14"/>
      <c r="CY29" s="12" t="s">
        <v>56</v>
      </c>
      <c r="CZ29" s="14">
        <v>145301</v>
      </c>
      <c r="DA29" s="14">
        <v>1</v>
      </c>
      <c r="DB29" s="14">
        <v>0.75</v>
      </c>
      <c r="DC29" s="25">
        <f>SUM(CZ29*DB29)</f>
        <v>108975.75</v>
      </c>
      <c r="DD29" s="14">
        <v>174875</v>
      </c>
      <c r="DE29" s="14">
        <v>1</v>
      </c>
      <c r="DF29" s="33">
        <f>SUM((CZ29-DD29)/DD29)</f>
        <v>-0.16911508220157256</v>
      </c>
      <c r="DG29" s="14">
        <f>SUM(CW29,CZ29)</f>
        <v>2258282</v>
      </c>
      <c r="DH29" s="14"/>
      <c r="DI29" s="12" t="s">
        <v>56</v>
      </c>
      <c r="DJ29" s="14">
        <v>101961</v>
      </c>
      <c r="DK29" s="14">
        <v>1</v>
      </c>
      <c r="DL29" s="14">
        <v>0.75</v>
      </c>
      <c r="DM29" s="25">
        <f>SUM(DJ29*DL29)</f>
        <v>76470.75</v>
      </c>
      <c r="DN29" s="14">
        <v>131092</v>
      </c>
      <c r="DO29" s="14">
        <v>1</v>
      </c>
      <c r="DP29" s="33">
        <f>SUM((DJ29-DN29)/DN29)</f>
        <v>-0.22221798431635797</v>
      </c>
      <c r="DQ29" s="14">
        <f>SUM(DG29,DJ29)</f>
        <v>2360243</v>
      </c>
      <c r="DR29" s="14"/>
      <c r="DS29" s="14" t="s">
        <v>56</v>
      </c>
      <c r="DT29" s="25">
        <f t="shared" si="26"/>
        <v>69522</v>
      </c>
      <c r="DU29" s="65">
        <f aca="true" t="shared" si="88" ref="DU29:DU34">SUM(N29)</f>
        <v>76542</v>
      </c>
      <c r="DV29" s="25">
        <f t="shared" si="74"/>
        <v>132503</v>
      </c>
      <c r="DW29" s="31">
        <f aca="true" t="shared" si="89" ref="DW29:DW34">SUM(AH29)</f>
        <v>233932</v>
      </c>
      <c r="DX29" s="31">
        <f t="shared" si="75"/>
        <v>231912</v>
      </c>
      <c r="DY29" s="25">
        <f t="shared" si="76"/>
        <v>291792</v>
      </c>
      <c r="DZ29" s="31">
        <f t="shared" si="77"/>
        <v>372328</v>
      </c>
      <c r="EA29" s="19">
        <f t="shared" si="78"/>
        <v>261574</v>
      </c>
      <c r="EB29" s="19">
        <f t="shared" si="87"/>
        <v>233950</v>
      </c>
      <c r="EC29" s="19">
        <f t="shared" si="56"/>
        <v>208926</v>
      </c>
      <c r="ED29" s="42">
        <f t="shared" si="57"/>
        <v>145301</v>
      </c>
      <c r="EE29" s="19">
        <f t="shared" si="58"/>
        <v>101961</v>
      </c>
      <c r="EF29" s="19">
        <f>SUM(DT29:EE29)</f>
        <v>2360243</v>
      </c>
      <c r="EG29" s="19">
        <v>2359512</v>
      </c>
      <c r="EH29" s="91">
        <f t="shared" si="41"/>
        <v>0.0003098098250824747</v>
      </c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</row>
    <row r="30" spans="1:174" ht="12.75">
      <c r="A30" s="12" t="s">
        <v>50</v>
      </c>
      <c r="B30" s="63">
        <v>720</v>
      </c>
      <c r="C30" s="7">
        <v>10</v>
      </c>
      <c r="D30" s="68">
        <v>1</v>
      </c>
      <c r="E30" s="25">
        <f t="shared" si="37"/>
        <v>720</v>
      </c>
      <c r="F30" s="63">
        <v>636</v>
      </c>
      <c r="G30" s="7">
        <v>11</v>
      </c>
      <c r="H30" s="26">
        <f t="shared" si="0"/>
        <v>0.1320754716981132</v>
      </c>
      <c r="I30" s="25">
        <f t="shared" si="42"/>
        <v>720</v>
      </c>
      <c r="J30" s="14"/>
      <c r="K30" s="12" t="s">
        <v>50</v>
      </c>
      <c r="L30" s="14"/>
      <c r="M30" s="14"/>
      <c r="N30" s="25">
        <v>530</v>
      </c>
      <c r="O30" s="41">
        <v>8</v>
      </c>
      <c r="P30" s="25">
        <v>1</v>
      </c>
      <c r="Q30" s="25">
        <f>SUM(N30*P30)</f>
        <v>530</v>
      </c>
      <c r="R30" s="25">
        <v>500</v>
      </c>
      <c r="S30" s="41">
        <v>9</v>
      </c>
      <c r="T30" s="26">
        <f>SUM((N30-R30)/R30)</f>
        <v>0.06</v>
      </c>
      <c r="U30" s="25">
        <f t="shared" si="3"/>
        <v>1250</v>
      </c>
      <c r="V30" s="14"/>
      <c r="W30" s="12" t="s">
        <v>50</v>
      </c>
      <c r="X30" s="13">
        <v>959</v>
      </c>
      <c r="Y30" s="13">
        <v>8</v>
      </c>
      <c r="Z30" s="42">
        <v>1</v>
      </c>
      <c r="AA30" s="25">
        <f>SUM(X30*Z30)</f>
        <v>959</v>
      </c>
      <c r="AB30" s="13">
        <v>917</v>
      </c>
      <c r="AC30" s="13">
        <v>8</v>
      </c>
      <c r="AD30" s="26">
        <f>SUM((X30-AB30)/AB30)</f>
        <v>0.04580152671755725</v>
      </c>
      <c r="AE30" s="19">
        <f t="shared" si="5"/>
        <v>2209</v>
      </c>
      <c r="AF30" s="14"/>
      <c r="AG30" s="12" t="s">
        <v>50</v>
      </c>
      <c r="AH30" s="14">
        <v>1345</v>
      </c>
      <c r="AI30" s="14">
        <v>9</v>
      </c>
      <c r="AJ30" s="25">
        <v>1</v>
      </c>
      <c r="AK30" s="28">
        <f>SUM(AH30*AJ30)</f>
        <v>1345</v>
      </c>
      <c r="AL30" s="14">
        <v>1149</v>
      </c>
      <c r="AM30" s="14">
        <v>8</v>
      </c>
      <c r="AN30" s="27">
        <f>SUM((AH30-AL30)/AL30)</f>
        <v>0.17058311575282856</v>
      </c>
      <c r="AO30" s="28">
        <f>SUM(AE30,AH30)</f>
        <v>3554</v>
      </c>
      <c r="AP30" s="14"/>
      <c r="AQ30" s="12" t="s">
        <v>50</v>
      </c>
      <c r="AR30" s="14">
        <v>1301</v>
      </c>
      <c r="AS30" s="14">
        <v>8</v>
      </c>
      <c r="AT30" s="25">
        <v>1</v>
      </c>
      <c r="AU30" s="25">
        <f>SUM(AR30*AT30)</f>
        <v>1301</v>
      </c>
      <c r="AV30" s="14">
        <v>1047</v>
      </c>
      <c r="AW30" s="14">
        <v>10</v>
      </c>
      <c r="AX30" s="26">
        <f>SUM((AR30-AV30)/AV30)</f>
        <v>0.24259789875835722</v>
      </c>
      <c r="AY30" s="25">
        <f t="shared" si="62"/>
        <v>4855</v>
      </c>
      <c r="AZ30" s="14"/>
      <c r="BA30" s="12" t="s">
        <v>50</v>
      </c>
      <c r="BB30" s="14">
        <v>1210</v>
      </c>
      <c r="BC30" s="14">
        <v>8</v>
      </c>
      <c r="BD30" s="25">
        <v>1</v>
      </c>
      <c r="BE30" s="25">
        <f>SUM(BB30*BD30)</f>
        <v>1210</v>
      </c>
      <c r="BF30" s="14">
        <v>1093</v>
      </c>
      <c r="BG30" s="14">
        <v>8</v>
      </c>
      <c r="BH30" s="26">
        <f>SUM((BB30-BF30)/BF30)</f>
        <v>0.1070448307410796</v>
      </c>
      <c r="BI30" s="25">
        <f t="shared" si="12"/>
        <v>6065</v>
      </c>
      <c r="BJ30" s="14"/>
      <c r="BK30" s="12" t="s">
        <v>50</v>
      </c>
      <c r="BL30" s="14">
        <v>1517</v>
      </c>
      <c r="BM30" s="14">
        <v>10</v>
      </c>
      <c r="BN30" s="25">
        <v>1</v>
      </c>
      <c r="BO30" s="25">
        <f>SUM(BL30*BN30)</f>
        <v>1517</v>
      </c>
      <c r="BP30" s="14">
        <v>1428</v>
      </c>
      <c r="BQ30" s="14">
        <v>8</v>
      </c>
      <c r="BR30" s="26">
        <f>SUM((BL30-BP30)/BP30)</f>
        <v>0.062324929971988796</v>
      </c>
      <c r="BS30" s="25">
        <f>SUM(BI30,BL30)</f>
        <v>7582</v>
      </c>
      <c r="BT30" s="14"/>
      <c r="BU30" s="12" t="s">
        <v>50</v>
      </c>
      <c r="BV30" s="14">
        <v>1417</v>
      </c>
      <c r="BW30" s="14">
        <v>8</v>
      </c>
      <c r="BX30" s="25">
        <v>1</v>
      </c>
      <c r="BY30" s="25">
        <f>SUM(BV30*BX30)</f>
        <v>1417</v>
      </c>
      <c r="BZ30" s="14">
        <v>1243</v>
      </c>
      <c r="CA30" s="14">
        <v>0</v>
      </c>
      <c r="CB30" s="26">
        <f>SUM((BV30-BZ30)/BZ30)</f>
        <v>0.13998390989541432</v>
      </c>
      <c r="CC30" s="25">
        <f>SUM(BS30,BV30)</f>
        <v>8999</v>
      </c>
      <c r="CD30" s="14"/>
      <c r="CE30" s="12" t="s">
        <v>50</v>
      </c>
      <c r="CF30" s="14">
        <v>970</v>
      </c>
      <c r="CG30" s="14">
        <v>8</v>
      </c>
      <c r="CH30" s="25">
        <v>1</v>
      </c>
      <c r="CI30" s="25">
        <f>SUM(CF30*CH30)</f>
        <v>970</v>
      </c>
      <c r="CJ30" s="14">
        <v>714</v>
      </c>
      <c r="CK30" s="14">
        <v>8</v>
      </c>
      <c r="CL30" s="33">
        <f>SUM((CF30-CJ30)/CJ30)</f>
        <v>0.3585434173669468</v>
      </c>
      <c r="CM30" s="25">
        <f>SUM(CC30,CF30)</f>
        <v>9969</v>
      </c>
      <c r="CN30" s="14"/>
      <c r="CO30" s="12" t="s">
        <v>50</v>
      </c>
      <c r="CP30" s="14">
        <v>1644</v>
      </c>
      <c r="CQ30" s="14">
        <v>10</v>
      </c>
      <c r="CR30" s="25">
        <v>1</v>
      </c>
      <c r="CS30" s="25">
        <f>SUM(CP30*CR30)</f>
        <v>1644</v>
      </c>
      <c r="CT30" s="14">
        <v>1506</v>
      </c>
      <c r="CU30" s="14">
        <v>10</v>
      </c>
      <c r="CV30" s="26">
        <f>SUM((CP30-CT30)/CT30)</f>
        <v>0.09163346613545817</v>
      </c>
      <c r="CW30" s="25">
        <f>SUM(CM30,CP30)</f>
        <v>11613</v>
      </c>
      <c r="CX30" s="14"/>
      <c r="CY30" s="12" t="s">
        <v>50</v>
      </c>
      <c r="CZ30" s="14">
        <v>1649</v>
      </c>
      <c r="DA30" s="14">
        <v>10</v>
      </c>
      <c r="DB30" s="25">
        <v>1</v>
      </c>
      <c r="DC30" s="25">
        <f>SUM(CZ30*DB30)</f>
        <v>1649</v>
      </c>
      <c r="DD30" s="14">
        <v>1332</v>
      </c>
      <c r="DE30" s="14">
        <v>9</v>
      </c>
      <c r="DF30" s="26">
        <f>SUM((CZ30-DD30)/DD30)</f>
        <v>0.23798798798798798</v>
      </c>
      <c r="DG30" s="25">
        <f>SUM(CW30,CZ30)</f>
        <v>13262</v>
      </c>
      <c r="DH30" s="14"/>
      <c r="DI30" s="12" t="s">
        <v>50</v>
      </c>
      <c r="DJ30" s="14">
        <v>996</v>
      </c>
      <c r="DK30" s="14">
        <v>9</v>
      </c>
      <c r="DL30" s="25">
        <v>1</v>
      </c>
      <c r="DM30" s="25">
        <f>SUM(DJ30*DL30)</f>
        <v>996</v>
      </c>
      <c r="DN30" s="14">
        <v>844</v>
      </c>
      <c r="DO30" s="14">
        <v>8</v>
      </c>
      <c r="DP30" s="26">
        <f>SUM((DJ30-DN30)/DN30)</f>
        <v>0.18009478672985782</v>
      </c>
      <c r="DQ30" s="25">
        <f>SUM(DG30,DJ30)</f>
        <v>14258</v>
      </c>
      <c r="DR30" s="14"/>
      <c r="DS30" s="12" t="s">
        <v>50</v>
      </c>
      <c r="DT30" s="25">
        <f t="shared" si="26"/>
        <v>720</v>
      </c>
      <c r="DU30" s="73">
        <f t="shared" si="88"/>
        <v>530</v>
      </c>
      <c r="DV30" s="25">
        <f t="shared" si="74"/>
        <v>959</v>
      </c>
      <c r="DW30" s="31">
        <f t="shared" si="89"/>
        <v>1345</v>
      </c>
      <c r="DX30" s="25">
        <f t="shared" si="75"/>
        <v>1301</v>
      </c>
      <c r="DY30" s="25">
        <f t="shared" si="76"/>
        <v>1210</v>
      </c>
      <c r="DZ30" s="19">
        <f t="shared" si="77"/>
        <v>1517</v>
      </c>
      <c r="EA30" s="19">
        <f t="shared" si="78"/>
        <v>1417</v>
      </c>
      <c r="EB30" s="19">
        <f t="shared" si="87"/>
        <v>970</v>
      </c>
      <c r="EC30" s="19">
        <f t="shared" si="56"/>
        <v>1644</v>
      </c>
      <c r="ED30" s="42">
        <f t="shared" si="57"/>
        <v>1649</v>
      </c>
      <c r="EE30" s="19">
        <f t="shared" si="58"/>
        <v>996</v>
      </c>
      <c r="EF30" s="19">
        <f>SUM(DT30:EE30)</f>
        <v>14258</v>
      </c>
      <c r="EG30" s="19">
        <v>12409</v>
      </c>
      <c r="EH30" s="91">
        <f t="shared" si="41"/>
        <v>0.14900475461358692</v>
      </c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</row>
    <row r="31" spans="1:174" ht="12.75">
      <c r="A31" s="12" t="s">
        <v>51</v>
      </c>
      <c r="B31" s="63">
        <v>159</v>
      </c>
      <c r="C31" s="7">
        <v>10</v>
      </c>
      <c r="D31" s="68">
        <v>0.25</v>
      </c>
      <c r="E31" s="25">
        <f t="shared" si="37"/>
        <v>39.75</v>
      </c>
      <c r="F31" s="63">
        <v>132</v>
      </c>
      <c r="G31" s="7">
        <v>11</v>
      </c>
      <c r="H31" s="26">
        <f>SUM((B31-F31)/F31)</f>
        <v>0.20454545454545456</v>
      </c>
      <c r="I31" s="25">
        <f t="shared" si="42"/>
        <v>159</v>
      </c>
      <c r="J31" s="14"/>
      <c r="K31" s="12" t="s">
        <v>51</v>
      </c>
      <c r="L31" s="14"/>
      <c r="M31" s="14"/>
      <c r="N31" s="25">
        <v>320</v>
      </c>
      <c r="O31" s="42">
        <v>8</v>
      </c>
      <c r="P31" s="25">
        <v>0.25</v>
      </c>
      <c r="Q31" s="25">
        <f>SUM(N31*P31)</f>
        <v>80</v>
      </c>
      <c r="R31" s="25">
        <v>207</v>
      </c>
      <c r="S31" s="42">
        <v>9</v>
      </c>
      <c r="T31" s="26">
        <f>SUM((N31-R31)/R31)</f>
        <v>0.5458937198067633</v>
      </c>
      <c r="U31" s="25">
        <f t="shared" si="3"/>
        <v>479</v>
      </c>
      <c r="V31" s="14"/>
      <c r="W31" s="12" t="s">
        <v>51</v>
      </c>
      <c r="X31" s="13">
        <v>308</v>
      </c>
      <c r="Y31" s="13">
        <v>11</v>
      </c>
      <c r="Z31" s="42">
        <v>0.25</v>
      </c>
      <c r="AA31" s="25">
        <f>SUM(X31*Z31)</f>
        <v>77</v>
      </c>
      <c r="AB31" s="13">
        <v>203</v>
      </c>
      <c r="AC31" s="13">
        <v>8</v>
      </c>
      <c r="AD31" s="26">
        <f>SUM((X31-AB31)/AB31)</f>
        <v>0.5172413793103449</v>
      </c>
      <c r="AE31" s="19">
        <f t="shared" si="5"/>
        <v>787</v>
      </c>
      <c r="AF31" s="14"/>
      <c r="AG31" s="12" t="s">
        <v>51</v>
      </c>
      <c r="AH31" s="14">
        <v>437</v>
      </c>
      <c r="AI31" s="14">
        <v>9</v>
      </c>
      <c r="AJ31" s="25">
        <v>0.25</v>
      </c>
      <c r="AK31" s="28">
        <f>SUM(AH31*AJ31)</f>
        <v>109.25</v>
      </c>
      <c r="AL31" s="14">
        <v>204</v>
      </c>
      <c r="AM31" s="14">
        <v>8</v>
      </c>
      <c r="AN31" s="27">
        <f>SUM((AH31-AL31)/AL31)</f>
        <v>1.142156862745098</v>
      </c>
      <c r="AO31" s="28">
        <f>SUM(AE31,AH31)</f>
        <v>1224</v>
      </c>
      <c r="AP31" s="14"/>
      <c r="AQ31" s="12" t="s">
        <v>51</v>
      </c>
      <c r="AR31" s="14">
        <v>630</v>
      </c>
      <c r="AS31" s="14">
        <v>9</v>
      </c>
      <c r="AT31" s="25">
        <v>0.25</v>
      </c>
      <c r="AU31" s="25">
        <f>SUM(AR31*AT31)</f>
        <v>157.5</v>
      </c>
      <c r="AV31" s="14">
        <v>395</v>
      </c>
      <c r="AW31" s="14">
        <v>10</v>
      </c>
      <c r="AX31" s="26">
        <f>SUM((AR31-AV31)/AV31)</f>
        <v>0.5949367088607594</v>
      </c>
      <c r="AY31" s="25">
        <f t="shared" si="62"/>
        <v>1854</v>
      </c>
      <c r="AZ31" s="14"/>
      <c r="BA31" s="12" t="s">
        <v>51</v>
      </c>
      <c r="BB31" s="14">
        <v>529</v>
      </c>
      <c r="BC31" s="14">
        <v>8</v>
      </c>
      <c r="BD31" s="25">
        <v>0.25</v>
      </c>
      <c r="BE31" s="25">
        <f>SUM(BB31*BD31)</f>
        <v>132.25</v>
      </c>
      <c r="BF31" s="14">
        <v>309</v>
      </c>
      <c r="BG31" s="14">
        <v>8</v>
      </c>
      <c r="BH31" s="26">
        <f>SUM((BB31-BF31)/BF31)</f>
        <v>0.7119741100323624</v>
      </c>
      <c r="BI31" s="25">
        <f t="shared" si="12"/>
        <v>2383</v>
      </c>
      <c r="BJ31" s="14"/>
      <c r="BK31" s="12" t="s">
        <v>51</v>
      </c>
      <c r="BL31" s="14">
        <v>565</v>
      </c>
      <c r="BM31" s="14">
        <v>10</v>
      </c>
      <c r="BN31" s="25">
        <v>0.25</v>
      </c>
      <c r="BO31" s="25">
        <f>SUM(BL31*BN31)</f>
        <v>141.25</v>
      </c>
      <c r="BP31" s="14">
        <v>388</v>
      </c>
      <c r="BQ31" s="14">
        <v>9</v>
      </c>
      <c r="BR31" s="26">
        <f>SUM((BL31-BP31)/BP31)</f>
        <v>0.45618556701030927</v>
      </c>
      <c r="BS31" s="25">
        <f>SUM(BI31,BL31)</f>
        <v>2948</v>
      </c>
      <c r="BT31" s="14"/>
      <c r="BU31" s="12" t="s">
        <v>51</v>
      </c>
      <c r="BV31" s="14">
        <v>498</v>
      </c>
      <c r="BW31" s="14">
        <v>8</v>
      </c>
      <c r="BX31" s="25">
        <v>0.25</v>
      </c>
      <c r="BY31" s="25">
        <f>SUM(BV31*BX31)</f>
        <v>124.5</v>
      </c>
      <c r="BZ31" s="14">
        <v>547</v>
      </c>
      <c r="CA31" s="14">
        <v>9</v>
      </c>
      <c r="CB31" s="26">
        <f>SUM((BV31-BZ31)/BZ31)</f>
        <v>-0.08957952468007313</v>
      </c>
      <c r="CC31" s="25">
        <f>SUM(BS31,BV31)</f>
        <v>3446</v>
      </c>
      <c r="CD31" s="14"/>
      <c r="CE31" s="12" t="s">
        <v>51</v>
      </c>
      <c r="CF31" s="14">
        <v>459</v>
      </c>
      <c r="CG31" s="14">
        <v>8</v>
      </c>
      <c r="CH31" s="25">
        <v>0.25</v>
      </c>
      <c r="CI31" s="25">
        <f>SUM(CF31*CH31)</f>
        <v>114.75</v>
      </c>
      <c r="CJ31" s="14">
        <v>438</v>
      </c>
      <c r="CK31" s="14">
        <v>7</v>
      </c>
      <c r="CL31" s="26">
        <f>SUM((CF31-CJ31)/CJ31)</f>
        <v>0.04794520547945205</v>
      </c>
      <c r="CM31" s="25">
        <f>SUM(CC31,CF31)</f>
        <v>3905</v>
      </c>
      <c r="CN31" s="14"/>
      <c r="CO31" s="12" t="s">
        <v>51</v>
      </c>
      <c r="CP31" s="14">
        <v>236</v>
      </c>
      <c r="CQ31" s="14">
        <v>10</v>
      </c>
      <c r="CR31" s="25">
        <v>0.25</v>
      </c>
      <c r="CS31" s="25">
        <f>SUM(CP31*CR31)</f>
        <v>59</v>
      </c>
      <c r="CT31" s="14">
        <v>546</v>
      </c>
      <c r="CU31" s="14">
        <v>10</v>
      </c>
      <c r="CV31" s="26">
        <f>SUM((CP31-CT31)/CT31)</f>
        <v>-0.5677655677655677</v>
      </c>
      <c r="CW31" s="25">
        <f>SUM(CM31,CP31)</f>
        <v>4141</v>
      </c>
      <c r="CX31" s="14"/>
      <c r="CY31" s="12" t="s">
        <v>51</v>
      </c>
      <c r="CZ31" s="14">
        <v>291</v>
      </c>
      <c r="DA31" s="14">
        <v>10</v>
      </c>
      <c r="DB31" s="25">
        <v>0.25</v>
      </c>
      <c r="DC31" s="25">
        <f>SUM(CZ31*DB31)</f>
        <v>72.75</v>
      </c>
      <c r="DD31" s="14">
        <v>207</v>
      </c>
      <c r="DE31" s="14">
        <v>10</v>
      </c>
      <c r="DF31" s="26">
        <f>SUM((CZ31-DD31)/DD31)</f>
        <v>0.4057971014492754</v>
      </c>
      <c r="DG31" s="25">
        <f>SUM(CW31,CZ31)</f>
        <v>4432</v>
      </c>
      <c r="DH31" s="14"/>
      <c r="DI31" s="12" t="s">
        <v>51</v>
      </c>
      <c r="DJ31" s="14">
        <v>201</v>
      </c>
      <c r="DK31" s="14">
        <v>9</v>
      </c>
      <c r="DL31" s="25">
        <v>0.25</v>
      </c>
      <c r="DM31" s="25">
        <f>SUM(DJ31*DL31)</f>
        <v>50.25</v>
      </c>
      <c r="DN31" s="14">
        <v>414</v>
      </c>
      <c r="DO31" s="14">
        <v>8</v>
      </c>
      <c r="DP31" s="26">
        <f>SUM((DJ31-DN31)/DN31)</f>
        <v>-0.5144927536231884</v>
      </c>
      <c r="DQ31" s="25">
        <f>SUM(DG31,DJ31)</f>
        <v>4633</v>
      </c>
      <c r="DR31" s="14"/>
      <c r="DS31" s="12" t="s">
        <v>64</v>
      </c>
      <c r="DT31" s="25">
        <f t="shared" si="26"/>
        <v>159</v>
      </c>
      <c r="DU31" s="65">
        <f t="shared" si="88"/>
        <v>320</v>
      </c>
      <c r="DV31" s="25">
        <f t="shared" si="74"/>
        <v>308</v>
      </c>
      <c r="DW31" s="31">
        <f t="shared" si="89"/>
        <v>437</v>
      </c>
      <c r="DX31" s="25">
        <f t="shared" si="75"/>
        <v>630</v>
      </c>
      <c r="DY31" s="25">
        <f t="shared" si="76"/>
        <v>529</v>
      </c>
      <c r="DZ31" s="19">
        <f t="shared" si="77"/>
        <v>565</v>
      </c>
      <c r="EA31" s="19">
        <f t="shared" si="78"/>
        <v>498</v>
      </c>
      <c r="EB31" s="19">
        <f t="shared" si="87"/>
        <v>459</v>
      </c>
      <c r="EC31" s="19">
        <f t="shared" si="56"/>
        <v>236</v>
      </c>
      <c r="ED31" s="42">
        <f t="shared" si="57"/>
        <v>291</v>
      </c>
      <c r="EE31" s="19">
        <f t="shared" si="58"/>
        <v>201</v>
      </c>
      <c r="EF31" s="19">
        <f>SUM(DT31:EE31)</f>
        <v>4633</v>
      </c>
      <c r="EG31" s="19">
        <v>3990</v>
      </c>
      <c r="EH31" s="91">
        <f t="shared" si="41"/>
        <v>0.1611528822055138</v>
      </c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</row>
    <row r="32" spans="1:174" ht="12" customHeight="1">
      <c r="A32" s="12" t="s">
        <v>57</v>
      </c>
      <c r="B32" s="63">
        <v>38</v>
      </c>
      <c r="C32" s="7">
        <v>0</v>
      </c>
      <c r="D32" s="14">
        <v>0.5</v>
      </c>
      <c r="E32" s="25">
        <f t="shared" si="37"/>
        <v>19</v>
      </c>
      <c r="F32" s="63">
        <v>1593</v>
      </c>
      <c r="G32" s="7">
        <v>1</v>
      </c>
      <c r="H32" s="26">
        <f>SUM((B32-F32)/F32)</f>
        <v>-0.9761456371625863</v>
      </c>
      <c r="I32" s="25">
        <f t="shared" si="42"/>
        <v>38</v>
      </c>
      <c r="J32" s="14"/>
      <c r="K32" s="12" t="s">
        <v>57</v>
      </c>
      <c r="L32" s="14"/>
      <c r="M32" s="14"/>
      <c r="N32" s="7">
        <v>156</v>
      </c>
      <c r="O32" s="41">
        <v>0</v>
      </c>
      <c r="P32" s="14">
        <v>0.5</v>
      </c>
      <c r="Q32" s="25">
        <f t="shared" si="1"/>
        <v>78</v>
      </c>
      <c r="R32" s="7">
        <v>413</v>
      </c>
      <c r="S32" s="41">
        <v>0</v>
      </c>
      <c r="T32" s="26">
        <f>SUM((N32-R32)/R32)</f>
        <v>-0.6222760290556901</v>
      </c>
      <c r="U32" s="25">
        <f t="shared" si="3"/>
        <v>194</v>
      </c>
      <c r="V32" s="14"/>
      <c r="W32" s="12" t="s">
        <v>62</v>
      </c>
      <c r="X32" s="13">
        <v>396</v>
      </c>
      <c r="Y32" s="13">
        <v>0</v>
      </c>
      <c r="Z32" s="41">
        <v>0.5</v>
      </c>
      <c r="AA32" s="25">
        <f t="shared" si="59"/>
        <v>198</v>
      </c>
      <c r="AB32" s="13">
        <v>220</v>
      </c>
      <c r="AC32" s="13">
        <v>0</v>
      </c>
      <c r="AD32" s="26">
        <f t="shared" si="80"/>
        <v>0.8</v>
      </c>
      <c r="AE32" s="19">
        <f t="shared" si="5"/>
        <v>590</v>
      </c>
      <c r="AF32" s="14"/>
      <c r="AG32" s="12" t="s">
        <v>57</v>
      </c>
      <c r="AH32" s="14">
        <v>365</v>
      </c>
      <c r="AI32" s="14">
        <v>0</v>
      </c>
      <c r="AJ32" s="14">
        <v>0.5</v>
      </c>
      <c r="AK32" s="28">
        <f t="shared" si="6"/>
        <v>182.5</v>
      </c>
      <c r="AL32" s="14">
        <v>477</v>
      </c>
      <c r="AM32" s="14">
        <v>0</v>
      </c>
      <c r="AN32" s="27">
        <f t="shared" si="81"/>
        <v>-0.2348008385744235</v>
      </c>
      <c r="AO32" s="28">
        <f t="shared" si="8"/>
        <v>955</v>
      </c>
      <c r="AP32" s="14"/>
      <c r="AQ32" s="12" t="s">
        <v>57</v>
      </c>
      <c r="AR32" s="14">
        <v>165</v>
      </c>
      <c r="AS32" s="14">
        <v>0</v>
      </c>
      <c r="AT32" s="14">
        <v>0.5</v>
      </c>
      <c r="AU32" s="25">
        <f t="shared" si="60"/>
        <v>82.5</v>
      </c>
      <c r="AV32" s="14">
        <v>9990</v>
      </c>
      <c r="AW32" s="14">
        <v>0</v>
      </c>
      <c r="AX32" s="26">
        <f t="shared" si="61"/>
        <v>-0.9834834834834835</v>
      </c>
      <c r="AY32" s="25">
        <f t="shared" si="62"/>
        <v>1120</v>
      </c>
      <c r="AZ32" s="14"/>
      <c r="BA32" s="12" t="s">
        <v>57</v>
      </c>
      <c r="BB32" s="14">
        <v>217</v>
      </c>
      <c r="BC32" s="14">
        <v>0</v>
      </c>
      <c r="BD32" s="14">
        <v>0.5</v>
      </c>
      <c r="BE32" s="25">
        <f t="shared" si="63"/>
        <v>108.5</v>
      </c>
      <c r="BF32" s="14">
        <v>273</v>
      </c>
      <c r="BG32" s="14">
        <v>0</v>
      </c>
      <c r="BH32" s="26">
        <f t="shared" si="82"/>
        <v>-0.20512820512820512</v>
      </c>
      <c r="BI32" s="25">
        <f t="shared" si="12"/>
        <v>1337</v>
      </c>
      <c r="BJ32" s="14"/>
      <c r="BK32" s="12" t="s">
        <v>57</v>
      </c>
      <c r="BL32" s="14">
        <v>886</v>
      </c>
      <c r="BM32" s="14">
        <v>0</v>
      </c>
      <c r="BN32" s="14">
        <v>0.5</v>
      </c>
      <c r="BO32" s="25">
        <f t="shared" si="64"/>
        <v>443</v>
      </c>
      <c r="BP32" s="14">
        <v>842</v>
      </c>
      <c r="BQ32" s="14">
        <v>0</v>
      </c>
      <c r="BR32" s="26">
        <f t="shared" si="83"/>
        <v>0.052256532066508314</v>
      </c>
      <c r="BS32" s="25">
        <f t="shared" si="65"/>
        <v>2223</v>
      </c>
      <c r="BT32" s="14"/>
      <c r="BU32" s="12" t="s">
        <v>57</v>
      </c>
      <c r="BV32" s="14">
        <v>793</v>
      </c>
      <c r="BW32" s="14">
        <v>0</v>
      </c>
      <c r="BX32" s="14">
        <v>0.5</v>
      </c>
      <c r="BY32" s="25">
        <f t="shared" si="66"/>
        <v>396.5</v>
      </c>
      <c r="BZ32" s="14">
        <v>1342</v>
      </c>
      <c r="CA32" s="14">
        <v>0</v>
      </c>
      <c r="CB32" s="26">
        <f t="shared" si="84"/>
        <v>-0.4090909090909091</v>
      </c>
      <c r="CC32" s="25">
        <f t="shared" si="67"/>
        <v>3016</v>
      </c>
      <c r="CD32" s="14"/>
      <c r="CE32" s="12" t="s">
        <v>57</v>
      </c>
      <c r="CF32" s="14">
        <v>196</v>
      </c>
      <c r="CG32" s="14">
        <v>0</v>
      </c>
      <c r="CH32" s="14">
        <v>0.5</v>
      </c>
      <c r="CI32" s="25">
        <f t="shared" si="85"/>
        <v>98</v>
      </c>
      <c r="CJ32" s="14">
        <v>320</v>
      </c>
      <c r="CK32" s="14">
        <v>0</v>
      </c>
      <c r="CL32" s="26">
        <f t="shared" si="86"/>
        <v>-0.3875</v>
      </c>
      <c r="CM32" s="25">
        <f t="shared" si="68"/>
        <v>3212</v>
      </c>
      <c r="CN32" s="14"/>
      <c r="CO32" s="12" t="s">
        <v>57</v>
      </c>
      <c r="CP32" s="14">
        <v>134</v>
      </c>
      <c r="CQ32" s="14">
        <v>0</v>
      </c>
      <c r="CR32" s="14">
        <v>0.5</v>
      </c>
      <c r="CS32" s="25">
        <f t="shared" si="69"/>
        <v>67</v>
      </c>
      <c r="CT32" s="14">
        <v>532</v>
      </c>
      <c r="CU32" s="14">
        <v>0</v>
      </c>
      <c r="CV32" s="26">
        <f t="shared" si="53"/>
        <v>-0.7481203007518797</v>
      </c>
      <c r="CW32" s="25">
        <f t="shared" si="70"/>
        <v>3346</v>
      </c>
      <c r="CX32" s="14"/>
      <c r="CY32" s="12" t="s">
        <v>57</v>
      </c>
      <c r="CZ32" s="14">
        <v>228</v>
      </c>
      <c r="DA32" s="14">
        <v>0</v>
      </c>
      <c r="DB32" s="14">
        <v>0.5</v>
      </c>
      <c r="DC32" s="25">
        <f t="shared" si="71"/>
        <v>114</v>
      </c>
      <c r="DD32" s="14">
        <v>817</v>
      </c>
      <c r="DE32" s="14">
        <v>0</v>
      </c>
      <c r="DF32" s="26">
        <f t="shared" si="54"/>
        <v>-0.7209302325581395</v>
      </c>
      <c r="DG32" s="25">
        <f>SUM(CW32,CZ32)</f>
        <v>3574</v>
      </c>
      <c r="DH32" s="14"/>
      <c r="DI32" s="12" t="s">
        <v>57</v>
      </c>
      <c r="DJ32" s="14">
        <v>189</v>
      </c>
      <c r="DK32" s="14">
        <v>1</v>
      </c>
      <c r="DL32" s="14">
        <v>0.5</v>
      </c>
      <c r="DM32" s="25">
        <f t="shared" si="72"/>
        <v>94.5</v>
      </c>
      <c r="DN32" s="14">
        <v>785</v>
      </c>
      <c r="DO32" s="14">
        <v>1</v>
      </c>
      <c r="DP32" s="26">
        <f>SUM((DJ32-DN32)/DN32)</f>
        <v>-0.759235668789809</v>
      </c>
      <c r="DQ32" s="25">
        <f t="shared" si="73"/>
        <v>3763</v>
      </c>
      <c r="DR32" s="14"/>
      <c r="DS32" s="12" t="s">
        <v>57</v>
      </c>
      <c r="DT32" s="25">
        <f t="shared" si="26"/>
        <v>38</v>
      </c>
      <c r="DU32" s="65">
        <f t="shared" si="88"/>
        <v>156</v>
      </c>
      <c r="DV32" s="25">
        <f t="shared" si="74"/>
        <v>396</v>
      </c>
      <c r="DW32" s="31">
        <f t="shared" si="89"/>
        <v>365</v>
      </c>
      <c r="DX32" s="25">
        <f t="shared" si="75"/>
        <v>165</v>
      </c>
      <c r="DY32" s="25">
        <f t="shared" si="76"/>
        <v>217</v>
      </c>
      <c r="DZ32" s="19">
        <f t="shared" si="77"/>
        <v>886</v>
      </c>
      <c r="EA32" s="19">
        <f t="shared" si="78"/>
        <v>793</v>
      </c>
      <c r="EB32" s="19">
        <f t="shared" si="87"/>
        <v>196</v>
      </c>
      <c r="EC32" s="19">
        <f>SUM(CP32)</f>
        <v>134</v>
      </c>
      <c r="ED32" s="42">
        <f>SUM(CZ32)</f>
        <v>228</v>
      </c>
      <c r="EE32" s="19">
        <f>SUM(DJ32)</f>
        <v>189</v>
      </c>
      <c r="EF32" s="19">
        <f>SUM(DT32:EE32)</f>
        <v>3763</v>
      </c>
      <c r="EG32" s="19">
        <v>17604</v>
      </c>
      <c r="EH32" s="91">
        <f t="shared" si="41"/>
        <v>-0.7862417632356282</v>
      </c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</row>
    <row r="33" spans="1:174" ht="12.75">
      <c r="A33" s="12" t="s">
        <v>49</v>
      </c>
      <c r="B33" s="7">
        <v>1056</v>
      </c>
      <c r="C33" s="7">
        <v>0</v>
      </c>
      <c r="D33" s="14">
        <v>2</v>
      </c>
      <c r="E33" s="25">
        <f t="shared" si="37"/>
        <v>2112</v>
      </c>
      <c r="F33" s="7">
        <v>311</v>
      </c>
      <c r="G33" s="7">
        <v>0</v>
      </c>
      <c r="H33" s="26">
        <f>SUM((B33-F33)/F33)</f>
        <v>2.395498392282958</v>
      </c>
      <c r="I33" s="25">
        <f t="shared" si="42"/>
        <v>1056</v>
      </c>
      <c r="J33" s="14"/>
      <c r="K33" s="12" t="s">
        <v>49</v>
      </c>
      <c r="L33" s="14"/>
      <c r="M33" s="14"/>
      <c r="N33" s="7">
        <v>939</v>
      </c>
      <c r="O33" s="41">
        <v>0</v>
      </c>
      <c r="P33" s="14">
        <v>2</v>
      </c>
      <c r="Q33" s="25">
        <f t="shared" si="1"/>
        <v>1878</v>
      </c>
      <c r="R33" s="7">
        <v>1820</v>
      </c>
      <c r="S33" s="41">
        <v>0</v>
      </c>
      <c r="T33" s="26">
        <f t="shared" si="79"/>
        <v>-0.48406593406593407</v>
      </c>
      <c r="U33" s="25">
        <f t="shared" si="3"/>
        <v>1995</v>
      </c>
      <c r="V33" s="14"/>
      <c r="W33" s="12" t="s">
        <v>49</v>
      </c>
      <c r="X33" s="13">
        <v>488</v>
      </c>
      <c r="Y33" s="13">
        <v>0</v>
      </c>
      <c r="Z33" s="41">
        <v>1.7</v>
      </c>
      <c r="AA33" s="25">
        <f t="shared" si="59"/>
        <v>829.6</v>
      </c>
      <c r="AB33" s="13">
        <v>946</v>
      </c>
      <c r="AC33" s="13">
        <v>0</v>
      </c>
      <c r="AD33" s="26">
        <f t="shared" si="80"/>
        <v>-0.48414376321353064</v>
      </c>
      <c r="AE33" s="19">
        <f t="shared" si="5"/>
        <v>2483</v>
      </c>
      <c r="AF33" s="14"/>
      <c r="AG33" s="12" t="s">
        <v>49</v>
      </c>
      <c r="AH33" s="14">
        <v>1796</v>
      </c>
      <c r="AI33" s="14">
        <v>0</v>
      </c>
      <c r="AJ33" s="14">
        <v>2</v>
      </c>
      <c r="AK33" s="28">
        <f t="shared" si="6"/>
        <v>3592</v>
      </c>
      <c r="AL33" s="14">
        <v>3123</v>
      </c>
      <c r="AM33" s="14">
        <v>0</v>
      </c>
      <c r="AN33" s="27">
        <f t="shared" si="81"/>
        <v>-0.42491194364393214</v>
      </c>
      <c r="AO33" s="28">
        <f>SUM(AE33,AH33)</f>
        <v>4279</v>
      </c>
      <c r="AP33" s="14"/>
      <c r="AQ33" s="12" t="s">
        <v>49</v>
      </c>
      <c r="AR33" s="14">
        <v>3692</v>
      </c>
      <c r="AS33" s="14">
        <v>0</v>
      </c>
      <c r="AT33" s="14">
        <v>2</v>
      </c>
      <c r="AU33" s="25">
        <f t="shared" si="60"/>
        <v>7384</v>
      </c>
      <c r="AV33" s="14">
        <v>9668</v>
      </c>
      <c r="AW33" s="14">
        <v>0</v>
      </c>
      <c r="AX33" s="26">
        <f t="shared" si="61"/>
        <v>-0.6181216383947041</v>
      </c>
      <c r="AY33" s="25">
        <f t="shared" si="62"/>
        <v>7971</v>
      </c>
      <c r="AZ33" s="14"/>
      <c r="BA33" s="12" t="s">
        <v>49</v>
      </c>
      <c r="BB33" s="14">
        <v>41857</v>
      </c>
      <c r="BC33" s="14">
        <v>0</v>
      </c>
      <c r="BD33" s="14">
        <v>2</v>
      </c>
      <c r="BE33" s="25">
        <f t="shared" si="63"/>
        <v>83714</v>
      </c>
      <c r="BF33" s="14">
        <v>10056</v>
      </c>
      <c r="BG33" s="14">
        <v>0</v>
      </c>
      <c r="BH33" s="33">
        <f t="shared" si="82"/>
        <v>3.1623906125696104</v>
      </c>
      <c r="BI33" s="14">
        <f t="shared" si="12"/>
        <v>49828</v>
      </c>
      <c r="BJ33" s="14"/>
      <c r="BK33" s="12" t="s">
        <v>49</v>
      </c>
      <c r="BL33" s="14">
        <v>41573</v>
      </c>
      <c r="BM33" s="14">
        <v>0</v>
      </c>
      <c r="BN33" s="14">
        <v>2</v>
      </c>
      <c r="BO33" s="25">
        <f t="shared" si="64"/>
        <v>83146</v>
      </c>
      <c r="BP33" s="14">
        <v>41223</v>
      </c>
      <c r="BQ33" s="14">
        <v>0</v>
      </c>
      <c r="BR33" s="33">
        <f t="shared" si="83"/>
        <v>0.008490405841399219</v>
      </c>
      <c r="BS33" s="25">
        <f t="shared" si="65"/>
        <v>91401</v>
      </c>
      <c r="BT33" s="14"/>
      <c r="BU33" s="12" t="s">
        <v>49</v>
      </c>
      <c r="BV33" s="14">
        <v>4091</v>
      </c>
      <c r="BW33" s="14">
        <v>0</v>
      </c>
      <c r="BX33" s="14">
        <v>2</v>
      </c>
      <c r="BY33" s="25">
        <f t="shared" si="66"/>
        <v>8182</v>
      </c>
      <c r="BZ33" s="14">
        <v>2067</v>
      </c>
      <c r="CA33" s="14">
        <v>0</v>
      </c>
      <c r="CB33" s="33">
        <f t="shared" si="84"/>
        <v>0.9791969037252056</v>
      </c>
      <c r="CC33" s="14">
        <f t="shared" si="67"/>
        <v>95492</v>
      </c>
      <c r="CD33" s="14"/>
      <c r="CE33" s="12" t="s">
        <v>49</v>
      </c>
      <c r="CF33" s="14">
        <v>2717</v>
      </c>
      <c r="CG33" s="14">
        <v>0</v>
      </c>
      <c r="CH33" s="14">
        <v>2</v>
      </c>
      <c r="CI33" s="25">
        <f t="shared" si="85"/>
        <v>5434</v>
      </c>
      <c r="CJ33" s="14">
        <v>3951</v>
      </c>
      <c r="CK33" s="14">
        <v>0</v>
      </c>
      <c r="CL33" s="33">
        <f t="shared" si="86"/>
        <v>-0.3123259934193875</v>
      </c>
      <c r="CM33" s="14">
        <f t="shared" si="68"/>
        <v>98209</v>
      </c>
      <c r="CN33" s="14"/>
      <c r="CO33" s="12" t="s">
        <v>49</v>
      </c>
      <c r="CP33" s="14">
        <v>14931</v>
      </c>
      <c r="CQ33" s="14">
        <v>0</v>
      </c>
      <c r="CR33" s="14">
        <v>2</v>
      </c>
      <c r="CS33" s="25">
        <f t="shared" si="69"/>
        <v>29862</v>
      </c>
      <c r="CT33" s="14">
        <v>1144</v>
      </c>
      <c r="CU33" s="14">
        <v>0</v>
      </c>
      <c r="CV33" s="33">
        <f t="shared" si="53"/>
        <v>12.051573426573427</v>
      </c>
      <c r="CW33" s="14">
        <f t="shared" si="70"/>
        <v>113140</v>
      </c>
      <c r="CX33" s="14"/>
      <c r="CY33" s="12" t="s">
        <v>49</v>
      </c>
      <c r="CZ33" s="14">
        <v>8323</v>
      </c>
      <c r="DA33" s="14">
        <v>0</v>
      </c>
      <c r="DB33" s="14">
        <v>2</v>
      </c>
      <c r="DC33" s="25">
        <f t="shared" si="71"/>
        <v>16646</v>
      </c>
      <c r="DD33" s="14">
        <v>4787</v>
      </c>
      <c r="DE33" s="14">
        <v>0</v>
      </c>
      <c r="DF33" s="33">
        <f t="shared" si="54"/>
        <v>0.738667223730938</v>
      </c>
      <c r="DG33" s="14"/>
      <c r="DH33" s="14"/>
      <c r="DI33" s="12" t="s">
        <v>49</v>
      </c>
      <c r="DJ33" s="14">
        <v>1008</v>
      </c>
      <c r="DK33" s="14">
        <v>0</v>
      </c>
      <c r="DL33" s="14">
        <v>2</v>
      </c>
      <c r="DM33" s="25">
        <f t="shared" si="72"/>
        <v>2016</v>
      </c>
      <c r="DN33" s="14">
        <v>2454</v>
      </c>
      <c r="DO33" s="14">
        <v>0</v>
      </c>
      <c r="DP33" s="33">
        <f t="shared" si="55"/>
        <v>-0.589242053789731</v>
      </c>
      <c r="DQ33" s="14">
        <f t="shared" si="73"/>
        <v>1008</v>
      </c>
      <c r="DR33" s="14"/>
      <c r="DS33" s="12" t="s">
        <v>49</v>
      </c>
      <c r="DT33" s="25">
        <f t="shared" si="26"/>
        <v>1056</v>
      </c>
      <c r="DU33" s="65">
        <f t="shared" si="88"/>
        <v>939</v>
      </c>
      <c r="DV33" s="25">
        <f t="shared" si="74"/>
        <v>488</v>
      </c>
      <c r="DW33" s="31">
        <f t="shared" si="89"/>
        <v>1796</v>
      </c>
      <c r="DX33" s="25">
        <f t="shared" si="75"/>
        <v>3692</v>
      </c>
      <c r="DY33" s="25">
        <f t="shared" si="76"/>
        <v>41857</v>
      </c>
      <c r="DZ33" s="19">
        <f t="shared" si="77"/>
        <v>41573</v>
      </c>
      <c r="EA33" s="19">
        <f t="shared" si="78"/>
        <v>4091</v>
      </c>
      <c r="EB33" s="19">
        <f t="shared" si="87"/>
        <v>2717</v>
      </c>
      <c r="EC33" s="19">
        <f>SUM(CP33)</f>
        <v>14931</v>
      </c>
      <c r="ED33" s="42">
        <f>SUM(CZ33)</f>
        <v>8323</v>
      </c>
      <c r="EE33" s="19">
        <f>SUM(DJ33)</f>
        <v>1008</v>
      </c>
      <c r="EF33" s="19">
        <f>SUM(DT33:EE33)</f>
        <v>122471</v>
      </c>
      <c r="EG33" s="19">
        <v>81550</v>
      </c>
      <c r="EH33" s="91">
        <f t="shared" si="41"/>
        <v>0.5017903126916002</v>
      </c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</row>
    <row r="34" spans="1:174" ht="12.75">
      <c r="A34" s="12" t="s">
        <v>65</v>
      </c>
      <c r="B34" s="7">
        <v>607</v>
      </c>
      <c r="C34" s="7">
        <v>9</v>
      </c>
      <c r="D34" s="14">
        <v>0.25</v>
      </c>
      <c r="E34" s="25">
        <f t="shared" si="37"/>
        <v>151.75</v>
      </c>
      <c r="F34" s="19">
        <v>0</v>
      </c>
      <c r="G34" s="14">
        <v>31</v>
      </c>
      <c r="H34" s="26"/>
      <c r="I34" s="25">
        <f t="shared" si="42"/>
        <v>607</v>
      </c>
      <c r="J34" s="14"/>
      <c r="K34" s="12" t="s">
        <v>65</v>
      </c>
      <c r="L34" s="14"/>
      <c r="M34" s="14"/>
      <c r="N34" s="7">
        <v>589</v>
      </c>
      <c r="O34" s="41">
        <v>8</v>
      </c>
      <c r="P34" s="14">
        <v>0.25</v>
      </c>
      <c r="Q34" s="25">
        <f t="shared" si="1"/>
        <v>147.25</v>
      </c>
      <c r="R34" s="7">
        <v>0</v>
      </c>
      <c r="S34" s="41"/>
      <c r="T34" s="26" t="e">
        <f t="shared" si="79"/>
        <v>#DIV/0!</v>
      </c>
      <c r="U34" s="25">
        <f t="shared" si="3"/>
        <v>1196</v>
      </c>
      <c r="V34" s="14"/>
      <c r="W34" s="12" t="s">
        <v>65</v>
      </c>
      <c r="X34" s="13">
        <v>1183</v>
      </c>
      <c r="Y34" s="13">
        <v>9</v>
      </c>
      <c r="Z34" s="41">
        <v>0.25</v>
      </c>
      <c r="AA34" s="25">
        <f t="shared" si="59"/>
        <v>295.75</v>
      </c>
      <c r="AB34" s="13">
        <v>1578</v>
      </c>
      <c r="AC34" s="13">
        <v>8</v>
      </c>
      <c r="AD34" s="26">
        <f t="shared" si="80"/>
        <v>-0.2503168567807351</v>
      </c>
      <c r="AE34" s="28">
        <f>SUM(U34,X34)</f>
        <v>2379</v>
      </c>
      <c r="AF34" s="14"/>
      <c r="AG34" s="12" t="s">
        <v>65</v>
      </c>
      <c r="AH34" s="14">
        <v>2642</v>
      </c>
      <c r="AI34" s="14">
        <v>8</v>
      </c>
      <c r="AJ34" s="14">
        <v>0.25</v>
      </c>
      <c r="AK34" s="28">
        <f t="shared" si="6"/>
        <v>660.5</v>
      </c>
      <c r="AL34" s="14">
        <v>5292</v>
      </c>
      <c r="AM34" s="14">
        <v>9</v>
      </c>
      <c r="AN34" s="27">
        <f t="shared" si="81"/>
        <v>-0.500755857898715</v>
      </c>
      <c r="AO34" s="28">
        <f>SUM(AE34,AH34)</f>
        <v>5021</v>
      </c>
      <c r="AP34" s="14"/>
      <c r="AQ34" s="12" t="s">
        <v>65</v>
      </c>
      <c r="AR34" s="14">
        <v>4754</v>
      </c>
      <c r="AS34" s="14"/>
      <c r="AT34" s="14">
        <v>0.25</v>
      </c>
      <c r="AU34" s="25">
        <f t="shared" si="60"/>
        <v>1188.5</v>
      </c>
      <c r="AV34" s="14"/>
      <c r="AW34" s="14"/>
      <c r="AX34" s="26"/>
      <c r="AY34" s="25">
        <f t="shared" si="62"/>
        <v>9775</v>
      </c>
      <c r="AZ34" s="14"/>
      <c r="BA34" s="12" t="s">
        <v>65</v>
      </c>
      <c r="BB34" s="14">
        <v>5800</v>
      </c>
      <c r="BC34" s="14"/>
      <c r="BD34" s="14">
        <v>0.25</v>
      </c>
      <c r="BE34" s="25">
        <f t="shared" si="63"/>
        <v>1450</v>
      </c>
      <c r="BF34" s="14">
        <v>13325</v>
      </c>
      <c r="BG34" s="14">
        <v>0</v>
      </c>
      <c r="BH34" s="26">
        <f t="shared" si="82"/>
        <v>-0.5647279549718575</v>
      </c>
      <c r="BI34" s="14">
        <f t="shared" si="12"/>
        <v>15575</v>
      </c>
      <c r="BJ34" s="14"/>
      <c r="BK34" s="12" t="s">
        <v>65</v>
      </c>
      <c r="BL34" s="14">
        <v>5368</v>
      </c>
      <c r="BM34" s="14">
        <v>0</v>
      </c>
      <c r="BN34" s="14">
        <v>0.25</v>
      </c>
      <c r="BO34" s="25">
        <f t="shared" si="64"/>
        <v>1342</v>
      </c>
      <c r="BP34" s="14">
        <v>14070</v>
      </c>
      <c r="BQ34" s="14">
        <v>0</v>
      </c>
      <c r="BR34" s="26">
        <f t="shared" si="83"/>
        <v>-0.6184790334044066</v>
      </c>
      <c r="BS34" s="25">
        <f t="shared" si="65"/>
        <v>20943</v>
      </c>
      <c r="BT34" s="14"/>
      <c r="BU34" s="12" t="s">
        <v>65</v>
      </c>
      <c r="BV34" s="14">
        <v>6919</v>
      </c>
      <c r="BW34" s="14">
        <v>0</v>
      </c>
      <c r="BX34" s="14">
        <v>0.25</v>
      </c>
      <c r="BY34" s="25">
        <f t="shared" si="66"/>
        <v>1729.75</v>
      </c>
      <c r="BZ34" s="14">
        <v>12374</v>
      </c>
      <c r="CA34" s="14">
        <v>0</v>
      </c>
      <c r="CB34" s="26">
        <f t="shared" si="84"/>
        <v>-0.4408437045417812</v>
      </c>
      <c r="CC34" s="14">
        <f t="shared" si="67"/>
        <v>27862</v>
      </c>
      <c r="CD34" s="14"/>
      <c r="CE34" s="12" t="s">
        <v>65</v>
      </c>
      <c r="CF34" s="14">
        <v>2868</v>
      </c>
      <c r="CG34" s="14">
        <v>0</v>
      </c>
      <c r="CH34" s="14">
        <v>0.25</v>
      </c>
      <c r="CI34" s="25">
        <f t="shared" si="85"/>
        <v>717</v>
      </c>
      <c r="CJ34" s="14">
        <v>5675</v>
      </c>
      <c r="CK34" s="14">
        <v>7</v>
      </c>
      <c r="CL34" s="26">
        <f t="shared" si="86"/>
        <v>-0.49462555066079295</v>
      </c>
      <c r="CM34" s="14">
        <f t="shared" si="68"/>
        <v>30730</v>
      </c>
      <c r="CN34" s="14"/>
      <c r="CO34" s="12" t="s">
        <v>77</v>
      </c>
      <c r="CP34" s="14">
        <v>2690</v>
      </c>
      <c r="CQ34" s="14"/>
      <c r="CR34" s="14">
        <v>0.25</v>
      </c>
      <c r="CS34" s="25">
        <f t="shared" si="69"/>
        <v>672.5</v>
      </c>
      <c r="CT34" s="14">
        <v>7711</v>
      </c>
      <c r="CU34" s="14"/>
      <c r="CV34" s="33">
        <f t="shared" si="53"/>
        <v>-0.6511477110621191</v>
      </c>
      <c r="CW34" s="14">
        <f t="shared" si="70"/>
        <v>33420</v>
      </c>
      <c r="CX34" s="14"/>
      <c r="CY34" s="12" t="s">
        <v>65</v>
      </c>
      <c r="CZ34" s="14">
        <v>1780</v>
      </c>
      <c r="DA34" s="14">
        <v>2</v>
      </c>
      <c r="DB34" s="14">
        <v>0.25</v>
      </c>
      <c r="DC34" s="25">
        <f t="shared" si="71"/>
        <v>445</v>
      </c>
      <c r="DD34" s="14">
        <v>3507</v>
      </c>
      <c r="DE34" s="14">
        <v>9</v>
      </c>
      <c r="DF34" s="33">
        <f t="shared" si="54"/>
        <v>-0.4924436840604505</v>
      </c>
      <c r="DG34" s="14">
        <f>SUM(CW34,CZ34)</f>
        <v>35200</v>
      </c>
      <c r="DH34" s="14"/>
      <c r="DI34" s="12" t="s">
        <v>65</v>
      </c>
      <c r="DJ34" s="14">
        <v>788</v>
      </c>
      <c r="DK34" s="14">
        <v>1</v>
      </c>
      <c r="DL34" s="14">
        <v>0.25</v>
      </c>
      <c r="DM34" s="25">
        <f t="shared" si="72"/>
        <v>197</v>
      </c>
      <c r="DN34" s="14">
        <v>701</v>
      </c>
      <c r="DO34" s="14"/>
      <c r="DP34" s="33">
        <f t="shared" si="55"/>
        <v>0.12410841654778887</v>
      </c>
      <c r="DQ34" s="14">
        <f t="shared" si="73"/>
        <v>35988</v>
      </c>
      <c r="DR34" s="14"/>
      <c r="DS34" s="12" t="s">
        <v>65</v>
      </c>
      <c r="DT34" s="25">
        <f t="shared" si="26"/>
        <v>607</v>
      </c>
      <c r="DU34" s="65">
        <f t="shared" si="88"/>
        <v>589</v>
      </c>
      <c r="DV34" s="25">
        <f t="shared" si="74"/>
        <v>1183</v>
      </c>
      <c r="DW34" s="31">
        <f t="shared" si="89"/>
        <v>2642</v>
      </c>
      <c r="DX34" s="25">
        <f t="shared" si="75"/>
        <v>4754</v>
      </c>
      <c r="DY34" s="25">
        <f t="shared" si="76"/>
        <v>5800</v>
      </c>
      <c r="DZ34" s="19">
        <f t="shared" si="77"/>
        <v>5368</v>
      </c>
      <c r="EA34" s="19">
        <f t="shared" si="78"/>
        <v>6919</v>
      </c>
      <c r="EB34" s="19">
        <f t="shared" si="87"/>
        <v>2868</v>
      </c>
      <c r="EC34" s="19">
        <f>SUM(CP34)</f>
        <v>2690</v>
      </c>
      <c r="ED34" s="42">
        <f>SUM(CZ34)</f>
        <v>1780</v>
      </c>
      <c r="EE34" s="19">
        <f>SUM(DJ34)</f>
        <v>788</v>
      </c>
      <c r="EF34" s="19">
        <f>SUM(DT34:EE34)</f>
        <v>35988</v>
      </c>
      <c r="EG34" s="19">
        <v>64233</v>
      </c>
      <c r="EH34" s="91">
        <f t="shared" si="41"/>
        <v>-0.4397272430059315</v>
      </c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</row>
    <row r="35" spans="1:138" s="7" customFormat="1" ht="12.75">
      <c r="A35" s="12" t="s">
        <v>52</v>
      </c>
      <c r="B35" s="19">
        <f>SUM(B9:B34)</f>
        <v>254813</v>
      </c>
      <c r="C35" s="19">
        <f>SUM(C9:C34)</f>
        <v>170</v>
      </c>
      <c r="D35" s="14"/>
      <c r="E35" s="25">
        <f>SUM(E9:E34)</f>
        <v>182672.11</v>
      </c>
      <c r="F35" s="19">
        <f>SUM(F9:F34)</f>
        <v>305100</v>
      </c>
      <c r="G35" s="25">
        <f>SUM(G9:G34)</f>
        <v>189</v>
      </c>
      <c r="H35" s="26">
        <f>SUM((B35-F35)/F35)</f>
        <v>-0.164821370042609</v>
      </c>
      <c r="I35" s="25">
        <f>SUM(I9:I34)</f>
        <v>254813</v>
      </c>
      <c r="J35" s="14"/>
      <c r="K35" s="12" t="s">
        <v>52</v>
      </c>
      <c r="L35" s="14"/>
      <c r="M35" s="14"/>
      <c r="N35" s="19">
        <f>SUM(N9:N34)</f>
        <v>256261</v>
      </c>
      <c r="O35" s="25">
        <f>SUM(O9:O34)</f>
        <v>157</v>
      </c>
      <c r="P35" s="14"/>
      <c r="Q35" s="25">
        <f>SUM(Q9:Q34)</f>
        <v>196998.88999999998</v>
      </c>
      <c r="R35" s="25">
        <f>SUM(R9:R34)</f>
        <v>295112</v>
      </c>
      <c r="S35" s="25">
        <f>SUM(S9:S34)</f>
        <v>101</v>
      </c>
      <c r="T35" s="26">
        <f t="shared" si="79"/>
        <v>-0.13164832334842366</v>
      </c>
      <c r="U35" s="25">
        <f>SUM(U9:U34)</f>
        <v>511074</v>
      </c>
      <c r="V35" s="14"/>
      <c r="W35" s="12" t="s">
        <v>52</v>
      </c>
      <c r="X35" s="25">
        <f>SUM(X9:X34)</f>
        <v>498045</v>
      </c>
      <c r="Y35" s="25">
        <f>SUM(Y9:Y34)</f>
        <v>117</v>
      </c>
      <c r="Z35" s="41"/>
      <c r="AA35" s="25">
        <f>SUM(AA9:AA34)</f>
        <v>352478.62</v>
      </c>
      <c r="AB35" s="25">
        <f>SUM(AB9:AB34)</f>
        <v>537221</v>
      </c>
      <c r="AC35" s="25">
        <f>SUM(AC9:AC34)</f>
        <v>88</v>
      </c>
      <c r="AD35" s="26">
        <f>SUM((X35-AB35)/AB35)</f>
        <v>-0.072923433745144</v>
      </c>
      <c r="AE35" s="25">
        <f>SUM(AE9:AE34)</f>
        <v>1009119</v>
      </c>
      <c r="AF35" s="14"/>
      <c r="AG35" s="12" t="s">
        <v>52</v>
      </c>
      <c r="AH35" s="25">
        <f>SUM(AH9:AH34)</f>
        <v>790507</v>
      </c>
      <c r="AI35" s="25">
        <f>SUM(AI9:AI34)</f>
        <v>124</v>
      </c>
      <c r="AJ35" s="14"/>
      <c r="AK35" s="25">
        <f>SUM(AK9:AK34)</f>
        <v>573072.29</v>
      </c>
      <c r="AL35" s="25">
        <f>SUM(AL9:AL34)</f>
        <v>869711</v>
      </c>
      <c r="AM35" s="25">
        <f>SUM(AM9:AM34)</f>
        <v>88</v>
      </c>
      <c r="AN35" s="27">
        <f t="shared" si="81"/>
        <v>-0.09106933222645223</v>
      </c>
      <c r="AO35" s="25">
        <f>SUM(AO9:AO34)</f>
        <v>1799626</v>
      </c>
      <c r="AP35" s="14"/>
      <c r="AQ35" s="12" t="s">
        <v>52</v>
      </c>
      <c r="AR35" s="25">
        <f>SUM(AR9:AR34)</f>
        <v>921960</v>
      </c>
      <c r="AS35" s="25">
        <f>SUM(AS9:AS34)</f>
        <v>94</v>
      </c>
      <c r="AT35" s="14"/>
      <c r="AU35" s="25">
        <f>SUM(AU9:AU34)</f>
        <v>684816.8300000001</v>
      </c>
      <c r="AV35" s="25">
        <f>SUM(AV9:AV34)</f>
        <v>879610</v>
      </c>
      <c r="AW35" s="25">
        <f>SUM(AW9:AW34)</f>
        <v>75</v>
      </c>
      <c r="AX35" s="26">
        <f t="shared" si="61"/>
        <v>0.04814633758142813</v>
      </c>
      <c r="AY35" s="25">
        <f>SUM(AY9:AY34)</f>
        <v>2721586</v>
      </c>
      <c r="AZ35" s="14"/>
      <c r="BA35" s="12" t="s">
        <v>52</v>
      </c>
      <c r="BB35" s="25">
        <f>SUM(BB9:BB34)</f>
        <v>979853</v>
      </c>
      <c r="BC35" s="25">
        <f>SUM(BC9:BC34)</f>
        <v>85</v>
      </c>
      <c r="BD35" s="14"/>
      <c r="BE35" s="25">
        <f>SUM(BE9:BE34)</f>
        <v>723086.08</v>
      </c>
      <c r="BF35" s="25">
        <f>SUM(BF9:BF34)</f>
        <v>917508</v>
      </c>
      <c r="BG35" s="25">
        <f>SUM(BG9:BG34)</f>
        <v>83</v>
      </c>
      <c r="BH35" s="33">
        <f t="shared" si="82"/>
        <v>0.06795036119576069</v>
      </c>
      <c r="BI35" s="25">
        <f>SUM(BI9:BI34)</f>
        <v>3701439</v>
      </c>
      <c r="BJ35" s="14"/>
      <c r="BK35" s="12" t="s">
        <v>52</v>
      </c>
      <c r="BL35" s="25">
        <f>SUM(BL9:BL34)</f>
        <v>1163892</v>
      </c>
      <c r="BM35" s="25">
        <f>SUM(BM9:BM34)</f>
        <v>3183</v>
      </c>
      <c r="BN35" s="14"/>
      <c r="BO35" s="25">
        <f>SUM(BO9:BO34)</f>
        <v>834510.78</v>
      </c>
      <c r="BP35" s="25">
        <f>SUM(BP9:BP34)</f>
        <v>1105105</v>
      </c>
      <c r="BQ35" s="25">
        <f>SUM(BQ9:BQ34)</f>
        <v>68</v>
      </c>
      <c r="BR35" s="33">
        <f t="shared" si="83"/>
        <v>0.05319585016808358</v>
      </c>
      <c r="BS35" s="25">
        <f>SUM(BS9:BS34)</f>
        <v>4865331</v>
      </c>
      <c r="BT35" s="14"/>
      <c r="BU35" s="12" t="s">
        <v>52</v>
      </c>
      <c r="BV35" s="25">
        <f>SUM(BV9:BV34)</f>
        <v>896844</v>
      </c>
      <c r="BW35" s="25">
        <f>SUM(BW9:BW34)</f>
        <v>39</v>
      </c>
      <c r="BX35" s="14"/>
      <c r="BY35" s="25">
        <f>SUM(BY9:BY34)</f>
        <v>580294.8300000001</v>
      </c>
      <c r="BZ35" s="25">
        <f>SUM(BZ9:BZ34)</f>
        <v>859780</v>
      </c>
      <c r="CA35" s="25">
        <f>SUM(CA9:CA34)</f>
        <v>32</v>
      </c>
      <c r="CB35" s="26">
        <f t="shared" si="84"/>
        <v>0.043108702226150875</v>
      </c>
      <c r="CC35" s="25">
        <f>SUM(CC9:CC34)</f>
        <v>5762175</v>
      </c>
      <c r="CD35" s="14"/>
      <c r="CE35" s="12" t="s">
        <v>52</v>
      </c>
      <c r="CF35" s="25">
        <f>SUM(CF9:CF34)</f>
        <v>661104</v>
      </c>
      <c r="CG35" s="25">
        <f>SUM(CG9:CG34)</f>
        <v>117</v>
      </c>
      <c r="CH35" s="14"/>
      <c r="CI35" s="25">
        <f>SUM(CI9:CI34)</f>
        <v>325971.13</v>
      </c>
      <c r="CJ35" s="25">
        <f>SUM(CJ9:CJ34)</f>
        <v>620541</v>
      </c>
      <c r="CK35" s="25">
        <f>SUM(CK9:CK34)</f>
        <v>87</v>
      </c>
      <c r="CL35" s="26">
        <f t="shared" si="86"/>
        <v>0.06536715543372638</v>
      </c>
      <c r="CM35" s="30">
        <f>SUM(CM9:CM34)</f>
        <v>6423279</v>
      </c>
      <c r="CN35" s="14"/>
      <c r="CO35" s="12" t="s">
        <v>52</v>
      </c>
      <c r="CP35" s="25">
        <f>SUM(CP9:CP34)</f>
        <v>695499</v>
      </c>
      <c r="CQ35" s="25">
        <f>SUM(CQ9:CQ34)</f>
        <v>113</v>
      </c>
      <c r="CR35" s="14"/>
      <c r="CS35" s="25">
        <f>SUM(CS9:CS34)</f>
        <v>503129.61</v>
      </c>
      <c r="CT35" s="25">
        <f>SUM(CT9:CT34)</f>
        <v>632245</v>
      </c>
      <c r="CU35" s="25">
        <f>SUM(CU9:CU34)</f>
        <v>78</v>
      </c>
      <c r="CV35" s="33">
        <f t="shared" si="53"/>
        <v>0.10004665912739523</v>
      </c>
      <c r="CW35" s="30">
        <f>SUM(CW9:CW34)</f>
        <v>7118778</v>
      </c>
      <c r="CX35" s="14"/>
      <c r="CY35" s="12" t="s">
        <v>52</v>
      </c>
      <c r="CZ35" s="25">
        <f>SUM(CZ9:CZ34)</f>
        <v>539161</v>
      </c>
      <c r="DA35" s="25">
        <f>SUM(DA9:DA34)</f>
        <v>102</v>
      </c>
      <c r="DB35" s="14"/>
      <c r="DC35" s="25">
        <f>SUM(DC9:DC34)</f>
        <v>391571.75</v>
      </c>
      <c r="DD35" s="25">
        <f>SUM(DD9:DD34)</f>
        <v>539138</v>
      </c>
      <c r="DE35" s="25">
        <f>SUM(DE9:DE34)</f>
        <v>121</v>
      </c>
      <c r="DF35" s="33">
        <f t="shared" si="54"/>
        <v>4.266069169674554E-05</v>
      </c>
      <c r="DG35" s="30">
        <f>SUM(DG9:DG34)</f>
        <v>7536476</v>
      </c>
      <c r="DH35" s="14"/>
      <c r="DI35" s="12" t="s">
        <v>52</v>
      </c>
      <c r="DJ35" s="25">
        <f>SUM(DJ9:DJ34)</f>
        <v>385595</v>
      </c>
      <c r="DK35" s="25">
        <f>SUM(DK9:DK34)</f>
        <v>101</v>
      </c>
      <c r="DL35" s="25"/>
      <c r="DM35" s="25">
        <f>SUM(DM9:DM34)</f>
        <v>287234.95999999996</v>
      </c>
      <c r="DN35" s="25">
        <f>SUM(DN9:DN34)</f>
        <v>428948</v>
      </c>
      <c r="DO35" s="25">
        <f>SUM(DO9:DO34)</f>
        <v>107</v>
      </c>
      <c r="DP35" s="33">
        <f t="shared" si="55"/>
        <v>-0.10106819474621632</v>
      </c>
      <c r="DQ35" s="30">
        <f>SUM(DQ9:DQ34)</f>
        <v>7922071</v>
      </c>
      <c r="DR35" s="14"/>
      <c r="DS35" s="12" t="s">
        <v>53</v>
      </c>
      <c r="DT35" s="25">
        <f aca="true" t="shared" si="90" ref="DT35:EG35">SUM(DT9:DT34)</f>
        <v>254813</v>
      </c>
      <c r="DU35" s="25">
        <f t="shared" si="90"/>
        <v>256261</v>
      </c>
      <c r="DV35" s="25">
        <f t="shared" si="90"/>
        <v>498045</v>
      </c>
      <c r="DW35" s="31">
        <f t="shared" si="90"/>
        <v>790507</v>
      </c>
      <c r="DX35" s="25">
        <f t="shared" si="90"/>
        <v>921960</v>
      </c>
      <c r="DY35" s="25">
        <f t="shared" si="90"/>
        <v>979853</v>
      </c>
      <c r="DZ35" s="25">
        <f t="shared" si="90"/>
        <v>1163892</v>
      </c>
      <c r="EA35" s="25">
        <f t="shared" si="90"/>
        <v>896844</v>
      </c>
      <c r="EB35" s="25">
        <f t="shared" si="90"/>
        <v>661104</v>
      </c>
      <c r="EC35" s="25">
        <f t="shared" si="90"/>
        <v>695499</v>
      </c>
      <c r="ED35" s="25">
        <f t="shared" si="90"/>
        <v>539161</v>
      </c>
      <c r="EE35" s="25">
        <f t="shared" si="90"/>
        <v>385595</v>
      </c>
      <c r="EF35" s="25">
        <f t="shared" si="90"/>
        <v>8043534</v>
      </c>
      <c r="EG35" s="25">
        <f t="shared" si="90"/>
        <v>7990019</v>
      </c>
      <c r="EH35" s="91">
        <f t="shared" si="41"/>
        <v>0.006697731256959464</v>
      </c>
    </row>
    <row r="36" spans="1:174" ht="12.75">
      <c r="A36" s="14"/>
      <c r="B36" s="22"/>
      <c r="C36" s="65"/>
      <c r="D36" s="65"/>
      <c r="E36" s="65"/>
      <c r="F36" s="78"/>
      <c r="G36" s="65"/>
      <c r="H36" s="26"/>
      <c r="I36" s="25"/>
      <c r="J36" s="14"/>
      <c r="K36" s="14"/>
      <c r="L36" s="14"/>
      <c r="M36" s="14"/>
      <c r="N36" s="12"/>
      <c r="O36" s="41"/>
      <c r="P36" s="14"/>
      <c r="Q36" s="19"/>
      <c r="R36" s="22"/>
      <c r="S36" s="14"/>
      <c r="T36" s="14"/>
      <c r="U36" s="60"/>
      <c r="V36" s="14"/>
      <c r="W36" s="14"/>
      <c r="X36" s="14"/>
      <c r="Y36" s="14"/>
      <c r="Z36" s="14"/>
      <c r="AA36" s="14"/>
      <c r="AB36" s="14"/>
      <c r="AC36" s="14"/>
      <c r="AD36" s="17"/>
      <c r="AE36" s="34"/>
      <c r="AF36" s="14"/>
      <c r="AG36" s="14"/>
      <c r="AH36" s="14"/>
      <c r="AI36" s="14"/>
      <c r="AJ36" s="14"/>
      <c r="AK36" s="14"/>
      <c r="AL36" s="14"/>
      <c r="AM36" s="14"/>
      <c r="AN36" s="16"/>
      <c r="AO36" s="17"/>
      <c r="AP36" s="14"/>
      <c r="AQ36" s="14"/>
      <c r="AR36" s="14"/>
      <c r="AS36" s="14"/>
      <c r="AT36" s="14"/>
      <c r="AU36" s="14"/>
      <c r="AV36" s="14"/>
      <c r="AW36" s="14"/>
      <c r="AX36" s="26" t="s">
        <v>32</v>
      </c>
      <c r="AY36" s="25" t="s">
        <v>32</v>
      </c>
      <c r="AZ36" s="14"/>
      <c r="BA36" s="14"/>
      <c r="BB36" s="14"/>
      <c r="BC36" s="14"/>
      <c r="BD36" s="14"/>
      <c r="BE36" s="14"/>
      <c r="BF36" s="14"/>
      <c r="BG36" s="14"/>
      <c r="BH36" s="33" t="s">
        <v>32</v>
      </c>
      <c r="BI36" s="17"/>
      <c r="BJ36" s="14"/>
      <c r="BK36" s="14"/>
      <c r="BL36" s="14"/>
      <c r="BM36" s="14"/>
      <c r="BN36" s="14"/>
      <c r="BO36" s="14"/>
      <c r="BP36" s="14"/>
      <c r="BQ36" s="14"/>
      <c r="BR36" s="35" t="s">
        <v>32</v>
      </c>
      <c r="BS36" s="61"/>
      <c r="BT36" s="14"/>
      <c r="BU36" s="14"/>
      <c r="BV36" s="14"/>
      <c r="BW36" s="14"/>
      <c r="BX36" s="14"/>
      <c r="BY36" s="14"/>
      <c r="BZ36" s="14"/>
      <c r="CA36" s="14"/>
      <c r="CB36" s="33" t="s">
        <v>32</v>
      </c>
      <c r="CC36" s="14" t="s">
        <v>32</v>
      </c>
      <c r="CD36" s="14"/>
      <c r="CE36" s="14"/>
      <c r="CF36" s="14"/>
      <c r="CG36" s="14"/>
      <c r="CH36" s="14"/>
      <c r="CI36" s="14"/>
      <c r="CJ36" s="14"/>
      <c r="CK36" s="14"/>
      <c r="CL36" s="33"/>
      <c r="CM36" s="17"/>
      <c r="CN36" s="14"/>
      <c r="CO36" s="96" t="s">
        <v>76</v>
      </c>
      <c r="CP36" s="14"/>
      <c r="CQ36" s="14"/>
      <c r="CR36" s="14"/>
      <c r="CS36" s="14"/>
      <c r="CT36" s="14"/>
      <c r="CU36" s="14"/>
      <c r="CV36" s="33"/>
      <c r="CW36" s="17"/>
      <c r="CX36" s="14"/>
      <c r="CY36" s="14"/>
      <c r="CZ36" s="14"/>
      <c r="DA36" s="14"/>
      <c r="DB36" s="14"/>
      <c r="DC36" s="14"/>
      <c r="DD36" s="14"/>
      <c r="DE36" s="14"/>
      <c r="DF36" s="33"/>
      <c r="DG36" s="17"/>
      <c r="DH36" s="14"/>
      <c r="DI36" s="14"/>
      <c r="DJ36" s="14"/>
      <c r="DK36" s="25"/>
      <c r="DL36" s="14"/>
      <c r="DM36" s="14"/>
      <c r="DN36" s="14"/>
      <c r="DO36" s="14"/>
      <c r="DP36" s="33"/>
      <c r="DQ36" s="17"/>
      <c r="DR36" s="14"/>
      <c r="DS36" s="17"/>
      <c r="DT36" s="14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92"/>
      <c r="EI36" s="3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</row>
    <row r="37" spans="1:174" ht="12.75">
      <c r="A37" s="14"/>
      <c r="B37" s="14"/>
      <c r="C37" s="65"/>
      <c r="D37" s="65"/>
      <c r="E37" s="65"/>
      <c r="F37" s="65"/>
      <c r="G37" s="65"/>
      <c r="H37" s="14"/>
      <c r="I37" s="1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60"/>
      <c r="V37" s="14"/>
      <c r="W37" s="14"/>
      <c r="X37" s="22"/>
      <c r="Y37" s="13"/>
      <c r="Z37" s="77"/>
      <c r="AA37" s="14"/>
      <c r="AB37" s="22"/>
      <c r="AC37" s="14"/>
      <c r="AD37" s="14"/>
      <c r="AE37" s="34"/>
      <c r="AF37" s="14"/>
      <c r="AG37" s="14"/>
      <c r="AH37" s="14"/>
      <c r="AI37" s="14"/>
      <c r="AJ37" s="14"/>
      <c r="AK37" s="23"/>
      <c r="AL37" s="14"/>
      <c r="AM37" s="14"/>
      <c r="AN37" s="16"/>
      <c r="AO37" s="17"/>
      <c r="AP37" s="14"/>
      <c r="AQ37" s="14"/>
      <c r="AR37" s="14"/>
      <c r="AS37" s="14"/>
      <c r="AT37" s="14"/>
      <c r="AU37" s="14"/>
      <c r="AV37" s="22"/>
      <c r="AW37" s="14"/>
      <c r="AX37" s="14"/>
      <c r="AY37" s="17"/>
      <c r="AZ37" s="14"/>
      <c r="BA37" s="14"/>
      <c r="BB37" s="14"/>
      <c r="BC37" s="14"/>
      <c r="BD37" s="14"/>
      <c r="BE37" s="14"/>
      <c r="BF37" s="14"/>
      <c r="BG37" s="14"/>
      <c r="BH37" s="14"/>
      <c r="BI37" s="17"/>
      <c r="BJ37" s="17"/>
      <c r="BK37" s="14"/>
      <c r="BL37" s="14"/>
      <c r="BM37" s="14"/>
      <c r="BN37" s="14"/>
      <c r="BO37" s="14"/>
      <c r="BP37" s="14"/>
      <c r="BQ37" s="14"/>
      <c r="BR37" s="14"/>
      <c r="BS37" s="17"/>
      <c r="BT37" s="14"/>
      <c r="BU37" s="14"/>
      <c r="BV37" s="14"/>
      <c r="BW37" s="14"/>
      <c r="BX37" s="14"/>
      <c r="BY37" s="14"/>
      <c r="BZ37" s="14"/>
      <c r="CA37" s="14"/>
      <c r="CB37" s="14"/>
      <c r="CC37" s="17"/>
      <c r="CD37" s="14"/>
      <c r="CE37" s="14"/>
      <c r="CF37" s="14"/>
      <c r="CG37" s="14"/>
      <c r="CH37" s="14"/>
      <c r="CI37" s="14"/>
      <c r="CJ37" s="14"/>
      <c r="CK37" s="14"/>
      <c r="CL37" s="14"/>
      <c r="CM37" s="17"/>
      <c r="CN37" s="14"/>
      <c r="CO37" s="14"/>
      <c r="CP37" s="14"/>
      <c r="CQ37" s="14"/>
      <c r="CR37" s="14"/>
      <c r="CS37" s="14"/>
      <c r="CT37" s="14"/>
      <c r="CU37" s="14"/>
      <c r="CV37" s="14"/>
      <c r="CW37" s="17"/>
      <c r="CX37" s="14"/>
      <c r="CY37" s="14"/>
      <c r="CZ37" s="14"/>
      <c r="DA37" s="14"/>
      <c r="DB37" s="14"/>
      <c r="DC37" s="14"/>
      <c r="DD37" s="14"/>
      <c r="DE37" s="14"/>
      <c r="DF37" s="14"/>
      <c r="DG37" s="61"/>
      <c r="DH37" s="14"/>
      <c r="DI37" s="14"/>
      <c r="DJ37" s="14"/>
      <c r="DK37" s="14"/>
      <c r="DL37" s="14"/>
      <c r="DM37" s="14"/>
      <c r="DN37" s="14"/>
      <c r="DO37" s="14"/>
      <c r="DP37" s="14"/>
      <c r="DQ37" s="17"/>
      <c r="DR37" s="14"/>
      <c r="DS37"/>
      <c r="DT37"/>
      <c r="DU37" s="72"/>
      <c r="DV37"/>
      <c r="DW37"/>
      <c r="DX37"/>
      <c r="DY37"/>
      <c r="DZ37"/>
      <c r="EA37"/>
      <c r="EB37"/>
      <c r="EC37"/>
      <c r="ED37"/>
      <c r="EE37"/>
      <c r="EF37"/>
      <c r="EH37" s="91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</row>
    <row r="38" spans="1:174" ht="12.75">
      <c r="A38" s="14"/>
      <c r="B38" s="13"/>
      <c r="C38" s="14"/>
      <c r="D38" s="14"/>
      <c r="E38" s="65"/>
      <c r="F38" s="79"/>
      <c r="G38" s="65"/>
      <c r="H38" s="14"/>
      <c r="I38" s="14"/>
      <c r="J38" s="14"/>
      <c r="K38" s="81"/>
      <c r="L38" s="82"/>
      <c r="M38" s="82"/>
      <c r="N38" s="82"/>
      <c r="O38" s="83"/>
      <c r="P38" s="82"/>
      <c r="Q38" s="82"/>
      <c r="R38" s="84"/>
      <c r="S38" s="82"/>
      <c r="T38" s="82"/>
      <c r="U38" s="85"/>
      <c r="V38" s="14"/>
      <c r="W38"/>
      <c r="X38"/>
      <c r="Y38"/>
      <c r="Z38"/>
      <c r="AA38"/>
      <c r="AB38"/>
      <c r="AC38" s="14"/>
      <c r="AD38" s="14"/>
      <c r="AE38" s="13"/>
      <c r="AF38" s="14"/>
      <c r="AG38"/>
      <c r="AH38"/>
      <c r="AI38"/>
      <c r="AJ38"/>
      <c r="AK38"/>
      <c r="AL38"/>
      <c r="AM38" s="14"/>
      <c r="AN38" s="16"/>
      <c r="AO38" s="14"/>
      <c r="AP38" s="14"/>
      <c r="AQ38"/>
      <c r="AR38"/>
      <c r="AS38"/>
      <c r="AT38"/>
      <c r="AU38"/>
      <c r="AV38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/>
      <c r="BL38"/>
      <c r="BM38"/>
      <c r="BN38"/>
      <c r="BO38"/>
      <c r="BP38"/>
      <c r="BQ38" s="14"/>
      <c r="BR38" s="14"/>
      <c r="BS38" s="14"/>
      <c r="BT38" s="14"/>
      <c r="BU38" s="65"/>
      <c r="BV38" s="80"/>
      <c r="BW38"/>
      <c r="BX38"/>
      <c r="BY38"/>
      <c r="BZ38"/>
      <c r="CA38" s="14"/>
      <c r="CB38" s="14"/>
      <c r="CC38" s="17"/>
      <c r="CD38" s="14"/>
      <c r="CE38" s="68"/>
      <c r="CF38" s="68"/>
      <c r="CG38"/>
      <c r="CH38"/>
      <c r="CI38"/>
      <c r="CJ38"/>
      <c r="CK38" s="14"/>
      <c r="CL38" s="14"/>
      <c r="CM38" s="17"/>
      <c r="CN38" s="14"/>
      <c r="CO38"/>
      <c r="CP38"/>
      <c r="CQ38"/>
      <c r="CR38"/>
      <c r="CS38"/>
      <c r="CT38"/>
      <c r="CU38" s="14"/>
      <c r="CV38" s="14"/>
      <c r="CW38" s="14"/>
      <c r="CX38" s="17"/>
      <c r="CY38" s="65"/>
      <c r="CZ38" s="68"/>
      <c r="DA38"/>
      <c r="DB38"/>
      <c r="DC38"/>
      <c r="DD38"/>
      <c r="DE38" s="14"/>
      <c r="DF38" s="14"/>
      <c r="DG38" s="14"/>
      <c r="DH38" s="17"/>
      <c r="DI38"/>
      <c r="DJ38"/>
      <c r="DK38"/>
      <c r="DL38"/>
      <c r="DM38"/>
      <c r="DN38"/>
      <c r="DO38" s="14"/>
      <c r="DP38" s="14"/>
      <c r="DQ38" s="14"/>
      <c r="DR38" s="14"/>
      <c r="DS38"/>
      <c r="DT38"/>
      <c r="DU38" s="72"/>
      <c r="DV38"/>
      <c r="DW38"/>
      <c r="DX38"/>
      <c r="DY38"/>
      <c r="DZ38"/>
      <c r="EA38"/>
      <c r="EB38"/>
      <c r="EC38"/>
      <c r="ED38"/>
      <c r="EE38"/>
      <c r="EF38"/>
      <c r="EG38" s="17"/>
      <c r="EH38" s="91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</row>
    <row r="39" spans="1:174" ht="12.75">
      <c r="A39"/>
      <c r="B39"/>
      <c r="C39"/>
      <c r="D39"/>
      <c r="E39"/>
      <c r="F39"/>
      <c r="G39"/>
      <c r="H39"/>
      <c r="I39"/>
      <c r="J39"/>
      <c r="K39" s="81"/>
      <c r="L39" s="81"/>
      <c r="M39" s="81"/>
      <c r="N39" s="87"/>
      <c r="O39" s="87"/>
      <c r="P39" s="81"/>
      <c r="Q39" s="81"/>
      <c r="R39" s="81"/>
      <c r="S39" s="81"/>
      <c r="T39" s="81"/>
      <c r="U39" s="86"/>
      <c r="V39"/>
      <c r="W39" s="89"/>
      <c r="AE39" s="8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 t="s">
        <v>59</v>
      </c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 s="72"/>
      <c r="DV39"/>
      <c r="DW39"/>
      <c r="DX39"/>
      <c r="DY39"/>
      <c r="DZ39"/>
      <c r="EA39"/>
      <c r="EB39"/>
      <c r="EC39"/>
      <c r="ED39"/>
      <c r="EE39"/>
      <c r="EF39"/>
      <c r="EG39" s="17"/>
      <c r="EH39" s="91"/>
      <c r="EI39" s="10"/>
      <c r="EJ39" s="10"/>
      <c r="EK39" s="10"/>
      <c r="EL39" s="10"/>
      <c r="EM39" s="10"/>
      <c r="EN39" s="10"/>
      <c r="EO39" s="10"/>
      <c r="EP39" s="10"/>
      <c r="EQ39" s="10"/>
      <c r="ER39" s="11"/>
      <c r="ES39" s="10"/>
      <c r="ET39" s="10"/>
      <c r="EU39" s="10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</row>
    <row r="40" spans="1:174" ht="12.75">
      <c r="A40"/>
      <c r="B40"/>
      <c r="C40"/>
      <c r="D40"/>
      <c r="E40"/>
      <c r="F40"/>
      <c r="G40"/>
      <c r="H40"/>
      <c r="I40"/>
      <c r="J40"/>
      <c r="K40" s="81"/>
      <c r="L40" s="81"/>
      <c r="M40" s="81"/>
      <c r="N40" s="87"/>
      <c r="O40" s="87"/>
      <c r="P40" s="81"/>
      <c r="Q40" s="81"/>
      <c r="R40" s="81"/>
      <c r="S40" s="81"/>
      <c r="T40" s="81"/>
      <c r="U40" s="86"/>
      <c r="V40"/>
      <c r="W40" s="89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 s="72"/>
      <c r="DV40"/>
      <c r="DW40"/>
      <c r="DX40"/>
      <c r="DY40"/>
      <c r="DZ40"/>
      <c r="EA40"/>
      <c r="EB40"/>
      <c r="EC40"/>
      <c r="ED40"/>
      <c r="EE40"/>
      <c r="EF40"/>
      <c r="EG40"/>
      <c r="EH40" s="93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</row>
    <row r="41" spans="1:174" ht="12">
      <c r="A41"/>
      <c r="B41"/>
      <c r="C41"/>
      <c r="D41"/>
      <c r="E41"/>
      <c r="F41"/>
      <c r="G41"/>
      <c r="H41"/>
      <c r="I41"/>
      <c r="J41"/>
      <c r="K41"/>
      <c r="L41"/>
      <c r="M41"/>
      <c r="N41" s="66"/>
      <c r="O41" s="66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 s="72"/>
      <c r="DV41"/>
      <c r="DW41"/>
      <c r="DX41"/>
      <c r="DY41"/>
      <c r="DZ41"/>
      <c r="EA41"/>
      <c r="EB41"/>
      <c r="EC41"/>
      <c r="ED41"/>
      <c r="EE41"/>
      <c r="EF41"/>
      <c r="EG41"/>
      <c r="EH41" s="93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</row>
    <row r="42" spans="1:174" ht="12">
      <c r="A42"/>
      <c r="B42"/>
      <c r="C42"/>
      <c r="D42"/>
      <c r="E42"/>
      <c r="F42"/>
      <c r="G42"/>
      <c r="H42"/>
      <c r="I42"/>
      <c r="J42"/>
      <c r="K42"/>
      <c r="L42"/>
      <c r="M42"/>
      <c r="N42" s="66"/>
      <c r="O42" s="66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 s="72"/>
      <c r="DV42"/>
      <c r="DW42"/>
      <c r="DX42"/>
      <c r="DY42"/>
      <c r="DZ42"/>
      <c r="EA42"/>
      <c r="EB42"/>
      <c r="EC42"/>
      <c r="ED42"/>
      <c r="EE42"/>
      <c r="EF42"/>
      <c r="EG42"/>
      <c r="EH42" s="93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</row>
    <row r="43" spans="1:174" ht="12">
      <c r="A43"/>
      <c r="B43"/>
      <c r="C43"/>
      <c r="D43"/>
      <c r="E43"/>
      <c r="F43"/>
      <c r="G43"/>
      <c r="H43"/>
      <c r="I43"/>
      <c r="J43"/>
      <c r="K43"/>
      <c r="L43"/>
      <c r="M43"/>
      <c r="N43" s="66"/>
      <c r="O43" s="66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 s="72"/>
      <c r="DV43"/>
      <c r="DW43"/>
      <c r="DX43"/>
      <c r="DY43"/>
      <c r="DZ43"/>
      <c r="EA43"/>
      <c r="EB43"/>
      <c r="EC43"/>
      <c r="ED43"/>
      <c r="EE43"/>
      <c r="EF43"/>
      <c r="EG43"/>
      <c r="EH43" s="9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</row>
    <row r="44" spans="1:174" ht="12">
      <c r="A44"/>
      <c r="B44"/>
      <c r="C44"/>
      <c r="D44"/>
      <c r="E44"/>
      <c r="F44"/>
      <c r="G44"/>
      <c r="H44"/>
      <c r="I44"/>
      <c r="J44"/>
      <c r="K44"/>
      <c r="L44"/>
      <c r="M44"/>
      <c r="N44" s="66"/>
      <c r="O44" s="66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 s="72"/>
      <c r="DV44"/>
      <c r="DW44"/>
      <c r="DX44"/>
      <c r="DY44"/>
      <c r="DZ44"/>
      <c r="EA44"/>
      <c r="EB44"/>
      <c r="EC44"/>
      <c r="ED44"/>
      <c r="EE44"/>
      <c r="EF44"/>
      <c r="EG44"/>
      <c r="EH44" s="93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</row>
    <row r="45" spans="1:174" ht="12">
      <c r="A45"/>
      <c r="B45"/>
      <c r="C45"/>
      <c r="D45"/>
      <c r="E45"/>
      <c r="F45"/>
      <c r="G45"/>
      <c r="H45"/>
      <c r="I45"/>
      <c r="J45"/>
      <c r="K45"/>
      <c r="L45"/>
      <c r="M45"/>
      <c r="N45" s="66"/>
      <c r="O45" s="66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 s="72"/>
      <c r="DV45"/>
      <c r="DW45"/>
      <c r="DX45"/>
      <c r="DY45"/>
      <c r="DZ45"/>
      <c r="EA45"/>
      <c r="EB45"/>
      <c r="EC45"/>
      <c r="ED45"/>
      <c r="EE45"/>
      <c r="EF45"/>
      <c r="EG45"/>
      <c r="EH45" s="93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</row>
    <row r="46" spans="1:174" ht="12">
      <c r="A46"/>
      <c r="B46"/>
      <c r="C46"/>
      <c r="D46"/>
      <c r="E46"/>
      <c r="F46"/>
      <c r="G46"/>
      <c r="H46"/>
      <c r="I46"/>
      <c r="J46"/>
      <c r="K46"/>
      <c r="L46"/>
      <c r="M46"/>
      <c r="N46" s="66"/>
      <c r="O46" s="6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 s="72"/>
      <c r="DV46"/>
      <c r="DW46"/>
      <c r="DX46"/>
      <c r="DY46"/>
      <c r="DZ46"/>
      <c r="EA46"/>
      <c r="EB46"/>
      <c r="EC46"/>
      <c r="ED46"/>
      <c r="EE46"/>
      <c r="EF46"/>
      <c r="EG46"/>
      <c r="EH46" s="93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</row>
    <row r="47" spans="1:174" ht="12">
      <c r="A47"/>
      <c r="B47"/>
      <c r="C47"/>
      <c r="D47"/>
      <c r="E47"/>
      <c r="F47"/>
      <c r="G47"/>
      <c r="H47"/>
      <c r="I47"/>
      <c r="J47"/>
      <c r="K47"/>
      <c r="L47"/>
      <c r="M47"/>
      <c r="N47" s="66"/>
      <c r="O47" s="66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 s="72"/>
      <c r="DV47"/>
      <c r="DW47"/>
      <c r="DX47"/>
      <c r="DY47"/>
      <c r="DZ47"/>
      <c r="EA47"/>
      <c r="EB47"/>
      <c r="EC47"/>
      <c r="ED47"/>
      <c r="EE47"/>
      <c r="EF47"/>
      <c r="EG47"/>
      <c r="EH47" s="93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</row>
    <row r="48" spans="1:174" ht="12">
      <c r="A48"/>
      <c r="B48"/>
      <c r="C48"/>
      <c r="D48"/>
      <c r="E48"/>
      <c r="F48"/>
      <c r="G48"/>
      <c r="H48"/>
      <c r="I48"/>
      <c r="J48"/>
      <c r="K48"/>
      <c r="L48"/>
      <c r="M48"/>
      <c r="N48" s="66"/>
      <c r="O48" s="66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 s="72"/>
      <c r="DV48"/>
      <c r="DW48"/>
      <c r="DX48"/>
      <c r="DY48"/>
      <c r="DZ48"/>
      <c r="EA48"/>
      <c r="EB48"/>
      <c r="EC48"/>
      <c r="ED48"/>
      <c r="EE48"/>
      <c r="EF48"/>
      <c r="EG48"/>
      <c r="EH48" s="93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</row>
    <row r="49" spans="1:174" ht="12">
      <c r="A49"/>
      <c r="B49"/>
      <c r="C49"/>
      <c r="D49"/>
      <c r="E49"/>
      <c r="F49"/>
      <c r="G49"/>
      <c r="H49"/>
      <c r="I49"/>
      <c r="J49"/>
      <c r="K49"/>
      <c r="L49"/>
      <c r="M49"/>
      <c r="N49" s="66"/>
      <c r="O49" s="66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 s="72"/>
      <c r="DV49"/>
      <c r="DW49"/>
      <c r="DX49"/>
      <c r="DY49"/>
      <c r="DZ49"/>
      <c r="EA49"/>
      <c r="EB49"/>
      <c r="EC49"/>
      <c r="ED49"/>
      <c r="EE49"/>
      <c r="EF49"/>
      <c r="EG49"/>
      <c r="EH49" s="93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</row>
    <row r="50" spans="1:174" ht="12">
      <c r="A50"/>
      <c r="B50"/>
      <c r="C50"/>
      <c r="D50"/>
      <c r="E50"/>
      <c r="F50"/>
      <c r="G50"/>
      <c r="H50"/>
      <c r="I50"/>
      <c r="J50"/>
      <c r="K50"/>
      <c r="L50"/>
      <c r="M50"/>
      <c r="N50" s="66"/>
      <c r="O50" s="66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 s="72"/>
      <c r="DV50"/>
      <c r="DW50"/>
      <c r="DX50"/>
      <c r="DY50"/>
      <c r="DZ50"/>
      <c r="EA50"/>
      <c r="EB50"/>
      <c r="EC50"/>
      <c r="ED50"/>
      <c r="EE50"/>
      <c r="EF50"/>
      <c r="EG50"/>
      <c r="EH50" s="93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</row>
    <row r="51" spans="1:174" ht="12">
      <c r="A51"/>
      <c r="B51"/>
      <c r="C51"/>
      <c r="D51"/>
      <c r="E51"/>
      <c r="F51"/>
      <c r="G51"/>
      <c r="H51"/>
      <c r="I51"/>
      <c r="J51"/>
      <c r="K51"/>
      <c r="L51"/>
      <c r="M51"/>
      <c r="N51" s="66"/>
      <c r="O51" s="66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 s="72"/>
      <c r="DV51"/>
      <c r="DW51"/>
      <c r="DX51"/>
      <c r="DY51"/>
      <c r="DZ51"/>
      <c r="EA51"/>
      <c r="EB51"/>
      <c r="EC51"/>
      <c r="ED51"/>
      <c r="EE51"/>
      <c r="EF51"/>
      <c r="EG51"/>
      <c r="EH51" s="93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</row>
    <row r="52" spans="1:174" ht="12">
      <c r="A52"/>
      <c r="B52"/>
      <c r="C52"/>
      <c r="D52"/>
      <c r="E52"/>
      <c r="F52"/>
      <c r="G52"/>
      <c r="H52"/>
      <c r="I52"/>
      <c r="J52"/>
      <c r="K52"/>
      <c r="L52"/>
      <c r="M52"/>
      <c r="N52" s="66"/>
      <c r="O52" s="66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 s="72"/>
      <c r="DV52"/>
      <c r="DW52"/>
      <c r="DX52"/>
      <c r="DY52"/>
      <c r="DZ52"/>
      <c r="EA52"/>
      <c r="EB52"/>
      <c r="EC52"/>
      <c r="ED52"/>
      <c r="EE52"/>
      <c r="EF52"/>
      <c r="EG52"/>
      <c r="EH52" s="93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</row>
    <row r="53" spans="1:174" ht="12">
      <c r="A53"/>
      <c r="B53"/>
      <c r="C53"/>
      <c r="D53"/>
      <c r="E53"/>
      <c r="F53"/>
      <c r="G53"/>
      <c r="H53"/>
      <c r="I53"/>
      <c r="J53"/>
      <c r="K53"/>
      <c r="L53"/>
      <c r="M53"/>
      <c r="N53" s="66"/>
      <c r="O53" s="66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 s="72"/>
      <c r="DV53"/>
      <c r="DW53"/>
      <c r="DX53"/>
      <c r="DY53"/>
      <c r="DZ53"/>
      <c r="EA53"/>
      <c r="EB53"/>
      <c r="EC53"/>
      <c r="ED53"/>
      <c r="EE53"/>
      <c r="EF53"/>
      <c r="EG53"/>
      <c r="EH53" s="9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</row>
    <row r="54" spans="1:174" ht="12">
      <c r="A54"/>
      <c r="B54"/>
      <c r="C54"/>
      <c r="D54"/>
      <c r="E54"/>
      <c r="F54"/>
      <c r="G54"/>
      <c r="H54"/>
      <c r="I54"/>
      <c r="J54"/>
      <c r="K54"/>
      <c r="L54"/>
      <c r="M54"/>
      <c r="N54" s="66"/>
      <c r="O54" s="66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 s="72"/>
      <c r="DV54"/>
      <c r="DW54"/>
      <c r="DX54"/>
      <c r="DY54"/>
      <c r="DZ54"/>
      <c r="EA54"/>
      <c r="EB54"/>
      <c r="EC54"/>
      <c r="ED54"/>
      <c r="EE54"/>
      <c r="EF54"/>
      <c r="EG54"/>
      <c r="EH54" s="93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</row>
    <row r="55" spans="1:174" ht="12">
      <c r="A55"/>
      <c r="B55"/>
      <c r="C55"/>
      <c r="D55"/>
      <c r="E55"/>
      <c r="F55"/>
      <c r="G55"/>
      <c r="H55"/>
      <c r="I55"/>
      <c r="J55"/>
      <c r="K55"/>
      <c r="L55"/>
      <c r="M55"/>
      <c r="N55" s="66"/>
      <c r="O55" s="66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 s="72"/>
      <c r="DV55"/>
      <c r="DW55"/>
      <c r="DX55"/>
      <c r="DY55"/>
      <c r="DZ55"/>
      <c r="EA55"/>
      <c r="EB55"/>
      <c r="EC55"/>
      <c r="ED55"/>
      <c r="EE55"/>
      <c r="EF55"/>
      <c r="EG55"/>
      <c r="EH55" s="93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</row>
    <row r="56" spans="1:174" ht="12">
      <c r="A56"/>
      <c r="B56"/>
      <c r="C56"/>
      <c r="D56"/>
      <c r="E56"/>
      <c r="F56"/>
      <c r="G56"/>
      <c r="H56"/>
      <c r="I56"/>
      <c r="J56"/>
      <c r="K56"/>
      <c r="L56"/>
      <c r="M56"/>
      <c r="N56" s="66"/>
      <c r="O56" s="6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 s="72"/>
      <c r="DV56"/>
      <c r="DW56"/>
      <c r="DX56"/>
      <c r="DY56"/>
      <c r="DZ56"/>
      <c r="EA56"/>
      <c r="EB56"/>
      <c r="EC56"/>
      <c r="ED56"/>
      <c r="EE56"/>
      <c r="EF56"/>
      <c r="EG56"/>
      <c r="EH56" s="93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</row>
    <row r="57" spans="1:174" ht="12">
      <c r="A57"/>
      <c r="B57"/>
      <c r="C57"/>
      <c r="D57"/>
      <c r="E57"/>
      <c r="F57"/>
      <c r="G57"/>
      <c r="H57"/>
      <c r="I57"/>
      <c r="J57"/>
      <c r="K57"/>
      <c r="L57"/>
      <c r="M57"/>
      <c r="N57" s="66"/>
      <c r="O57" s="66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 s="72"/>
      <c r="DV57"/>
      <c r="DW57"/>
      <c r="DX57"/>
      <c r="DY57"/>
      <c r="DZ57"/>
      <c r="EA57"/>
      <c r="EB57"/>
      <c r="EC57"/>
      <c r="ED57"/>
      <c r="EE57"/>
      <c r="EF57"/>
      <c r="EG57"/>
      <c r="EH57" s="93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</row>
    <row r="58" spans="1:174" ht="12">
      <c r="A58"/>
      <c r="B58"/>
      <c r="C58"/>
      <c r="D58"/>
      <c r="E58"/>
      <c r="F58"/>
      <c r="G58"/>
      <c r="H58"/>
      <c r="I58"/>
      <c r="J58"/>
      <c r="K58"/>
      <c r="L58"/>
      <c r="M58"/>
      <c r="N58" s="66"/>
      <c r="O58" s="66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 s="72"/>
      <c r="DV58"/>
      <c r="DW58"/>
      <c r="DX58"/>
      <c r="DY58"/>
      <c r="DZ58"/>
      <c r="EA58"/>
      <c r="EB58"/>
      <c r="EC58"/>
      <c r="ED58"/>
      <c r="EE58"/>
      <c r="EF58"/>
      <c r="EG58"/>
      <c r="EH58" s="93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</row>
    <row r="59" spans="1:174" ht="12">
      <c r="A59"/>
      <c r="B59"/>
      <c r="C59"/>
      <c r="D59"/>
      <c r="E59"/>
      <c r="F59"/>
      <c r="G59"/>
      <c r="H59"/>
      <c r="I59"/>
      <c r="J59"/>
      <c r="K59"/>
      <c r="L59"/>
      <c r="M59"/>
      <c r="N59" s="66"/>
      <c r="O59" s="66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 s="72"/>
      <c r="DV59"/>
      <c r="DW59"/>
      <c r="DX59"/>
      <c r="DY59"/>
      <c r="DZ59"/>
      <c r="EA59"/>
      <c r="EB59"/>
      <c r="EC59"/>
      <c r="ED59"/>
      <c r="EE59"/>
      <c r="EF59"/>
      <c r="EG59"/>
      <c r="EH59" s="93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</row>
    <row r="60" spans="1:174" ht="12">
      <c r="A60"/>
      <c r="B60"/>
      <c r="C60"/>
      <c r="D60"/>
      <c r="E60"/>
      <c r="F60"/>
      <c r="G60"/>
      <c r="H60"/>
      <c r="I60"/>
      <c r="J60"/>
      <c r="K60"/>
      <c r="L60"/>
      <c r="M60"/>
      <c r="N60" s="66"/>
      <c r="O60" s="66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 s="72"/>
      <c r="DV60"/>
      <c r="DW60"/>
      <c r="DX60"/>
      <c r="DY60"/>
      <c r="DZ60"/>
      <c r="EA60"/>
      <c r="EB60"/>
      <c r="EC60"/>
      <c r="ED60"/>
      <c r="EE60"/>
      <c r="EF60"/>
      <c r="EG60"/>
      <c r="EH60" s="93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</row>
    <row r="61" spans="1:174" ht="12">
      <c r="A61"/>
      <c r="B61"/>
      <c r="C61"/>
      <c r="D61"/>
      <c r="E61"/>
      <c r="F61"/>
      <c r="G61"/>
      <c r="H61"/>
      <c r="I61"/>
      <c r="J61"/>
      <c r="K61"/>
      <c r="L61"/>
      <c r="M61"/>
      <c r="N61" s="66"/>
      <c r="O61" s="66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 s="72"/>
      <c r="DV61"/>
      <c r="DW61"/>
      <c r="DX61"/>
      <c r="DY61"/>
      <c r="DZ61"/>
      <c r="EA61"/>
      <c r="EB61"/>
      <c r="EC61"/>
      <c r="ED61"/>
      <c r="EE61"/>
      <c r="EF61"/>
      <c r="EG61"/>
      <c r="EH61" s="93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</row>
    <row r="62" spans="1:174" ht="12">
      <c r="A62"/>
      <c r="B62"/>
      <c r="C62"/>
      <c r="D62"/>
      <c r="E62"/>
      <c r="F62"/>
      <c r="G62"/>
      <c r="H62"/>
      <c r="I62"/>
      <c r="J62"/>
      <c r="K62"/>
      <c r="L62"/>
      <c r="M62"/>
      <c r="N62" s="66"/>
      <c r="O62" s="66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 s="72"/>
      <c r="DV62"/>
      <c r="DW62"/>
      <c r="DX62"/>
      <c r="DY62"/>
      <c r="DZ62"/>
      <c r="EA62"/>
      <c r="EB62"/>
      <c r="EC62"/>
      <c r="ED62"/>
      <c r="EE62"/>
      <c r="EF62"/>
      <c r="EG62"/>
      <c r="EH62" s="93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</row>
    <row r="63" spans="1:174" ht="12">
      <c r="A63"/>
      <c r="B63"/>
      <c r="C63"/>
      <c r="D63"/>
      <c r="E63"/>
      <c r="F63"/>
      <c r="G63"/>
      <c r="H63"/>
      <c r="I63"/>
      <c r="J63"/>
      <c r="K63"/>
      <c r="L63"/>
      <c r="M63"/>
      <c r="N63" s="66"/>
      <c r="O63" s="66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 s="72"/>
      <c r="DV63"/>
      <c r="DW63"/>
      <c r="DX63"/>
      <c r="DY63"/>
      <c r="DZ63"/>
      <c r="EA63"/>
      <c r="EB63"/>
      <c r="EC63"/>
      <c r="ED63"/>
      <c r="EE63"/>
      <c r="EF63"/>
      <c r="EG63"/>
      <c r="EH63" s="9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</row>
    <row r="64" spans="1:174" ht="12">
      <c r="A64"/>
      <c r="B64"/>
      <c r="C64"/>
      <c r="D64"/>
      <c r="E64"/>
      <c r="F64"/>
      <c r="G64"/>
      <c r="H64"/>
      <c r="I64"/>
      <c r="J64"/>
      <c r="K64"/>
      <c r="L64"/>
      <c r="M64"/>
      <c r="N64" s="66"/>
      <c r="O64" s="66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 s="72"/>
      <c r="DV64"/>
      <c r="DW64"/>
      <c r="DX64"/>
      <c r="DY64"/>
      <c r="DZ64"/>
      <c r="EA64"/>
      <c r="EB64"/>
      <c r="EC64"/>
      <c r="ED64"/>
      <c r="EE64"/>
      <c r="EF64"/>
      <c r="EG64"/>
      <c r="EH64" s="93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</row>
    <row r="65" spans="1:174" ht="12">
      <c r="A65"/>
      <c r="B65"/>
      <c r="C65"/>
      <c r="D65"/>
      <c r="E65"/>
      <c r="F65"/>
      <c r="G65"/>
      <c r="H65"/>
      <c r="I65"/>
      <c r="J65"/>
      <c r="K65"/>
      <c r="L65"/>
      <c r="M65"/>
      <c r="N65" s="66"/>
      <c r="O65" s="66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 s="72"/>
      <c r="DV65"/>
      <c r="DW65"/>
      <c r="DX65"/>
      <c r="DY65"/>
      <c r="DZ65"/>
      <c r="EA65"/>
      <c r="EB65"/>
      <c r="EC65"/>
      <c r="ED65"/>
      <c r="EE65"/>
      <c r="EF65"/>
      <c r="EG65"/>
      <c r="EH65" s="93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</row>
    <row r="66" spans="1:174" ht="12">
      <c r="A66"/>
      <c r="B66"/>
      <c r="C66"/>
      <c r="D66"/>
      <c r="E66"/>
      <c r="F66"/>
      <c r="G66"/>
      <c r="H66"/>
      <c r="I66"/>
      <c r="J66"/>
      <c r="K66"/>
      <c r="L66"/>
      <c r="M66"/>
      <c r="N66" s="66"/>
      <c r="O66" s="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 s="72"/>
      <c r="DV66"/>
      <c r="DW66"/>
      <c r="DX66"/>
      <c r="DY66"/>
      <c r="DZ66"/>
      <c r="EA66"/>
      <c r="EB66"/>
      <c r="EC66"/>
      <c r="ED66"/>
      <c r="EE66"/>
      <c r="EF66"/>
      <c r="EG66"/>
      <c r="EH66" s="93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</row>
    <row r="67" spans="1:174" ht="12">
      <c r="A67"/>
      <c r="B67"/>
      <c r="C67"/>
      <c r="D67"/>
      <c r="E67"/>
      <c r="F67"/>
      <c r="G67"/>
      <c r="H67"/>
      <c r="I67"/>
      <c r="J67"/>
      <c r="K67"/>
      <c r="L67"/>
      <c r="M67"/>
      <c r="N67" s="66"/>
      <c r="O67" s="66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 s="72"/>
      <c r="DV67"/>
      <c r="DW67"/>
      <c r="DX67"/>
      <c r="DY67"/>
      <c r="DZ67"/>
      <c r="EA67"/>
      <c r="EB67"/>
      <c r="EC67"/>
      <c r="ED67"/>
      <c r="EE67"/>
      <c r="EF67"/>
      <c r="EG67"/>
      <c r="EH67" s="93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</row>
    <row r="68" spans="1:174" ht="12">
      <c r="A68"/>
      <c r="B68"/>
      <c r="C68"/>
      <c r="D68"/>
      <c r="E68"/>
      <c r="F68"/>
      <c r="G68"/>
      <c r="H68"/>
      <c r="I68"/>
      <c r="J68"/>
      <c r="K68"/>
      <c r="L68"/>
      <c r="M68"/>
      <c r="N68" s="66"/>
      <c r="O68" s="66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 s="72"/>
      <c r="DV68"/>
      <c r="DW68"/>
      <c r="DX68"/>
      <c r="DY68"/>
      <c r="DZ68"/>
      <c r="EA68"/>
      <c r="EB68"/>
      <c r="EC68"/>
      <c r="ED68"/>
      <c r="EE68"/>
      <c r="EF68"/>
      <c r="EG68"/>
      <c r="EH68" s="93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</row>
    <row r="69" spans="1:174" ht="12">
      <c r="A69"/>
      <c r="B69"/>
      <c r="C69"/>
      <c r="D69"/>
      <c r="E69"/>
      <c r="F69"/>
      <c r="G69"/>
      <c r="H69"/>
      <c r="I69"/>
      <c r="J69"/>
      <c r="K69"/>
      <c r="L69"/>
      <c r="M69"/>
      <c r="N69" s="66"/>
      <c r="O69" s="66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 s="72"/>
      <c r="DV69"/>
      <c r="DW69"/>
      <c r="DX69"/>
      <c r="DY69"/>
      <c r="DZ69"/>
      <c r="EA69"/>
      <c r="EB69"/>
      <c r="EC69"/>
      <c r="ED69"/>
      <c r="EE69"/>
      <c r="EF69"/>
      <c r="EG69"/>
      <c r="EH69" s="93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</row>
    <row r="70" spans="1:174" ht="12">
      <c r="A70"/>
      <c r="B70"/>
      <c r="C70"/>
      <c r="D70"/>
      <c r="E70"/>
      <c r="F70"/>
      <c r="G70"/>
      <c r="H70"/>
      <c r="I70"/>
      <c r="J70"/>
      <c r="K70"/>
      <c r="L70"/>
      <c r="M70"/>
      <c r="N70" s="66"/>
      <c r="O70" s="66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 s="72"/>
      <c r="DV70"/>
      <c r="DW70"/>
      <c r="DX70"/>
      <c r="DY70"/>
      <c r="DZ70"/>
      <c r="EA70"/>
      <c r="EB70"/>
      <c r="EC70"/>
      <c r="ED70"/>
      <c r="EE70"/>
      <c r="EF70"/>
      <c r="EG70"/>
      <c r="EH70" s="93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</row>
    <row r="71" spans="1:174" ht="12">
      <c r="A71"/>
      <c r="B71"/>
      <c r="C71"/>
      <c r="D71"/>
      <c r="E71"/>
      <c r="F71"/>
      <c r="G71"/>
      <c r="H71"/>
      <c r="I71"/>
      <c r="J71"/>
      <c r="K71"/>
      <c r="L71"/>
      <c r="M71"/>
      <c r="N71" s="66"/>
      <c r="O71" s="66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 s="72"/>
      <c r="DV71"/>
      <c r="DW71"/>
      <c r="DX71"/>
      <c r="DY71"/>
      <c r="DZ71"/>
      <c r="EA71"/>
      <c r="EB71"/>
      <c r="EC71"/>
      <c r="ED71"/>
      <c r="EE71"/>
      <c r="EF71"/>
      <c r="EG71"/>
      <c r="EH71" s="93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</row>
    <row r="72" spans="1:174" ht="12">
      <c r="A72"/>
      <c r="B72"/>
      <c r="C72"/>
      <c r="D72"/>
      <c r="E72"/>
      <c r="F72"/>
      <c r="G72"/>
      <c r="H72"/>
      <c r="I72"/>
      <c r="J72"/>
      <c r="K72"/>
      <c r="L72"/>
      <c r="M72"/>
      <c r="N72" s="66"/>
      <c r="O72" s="66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 s="72"/>
      <c r="DV72"/>
      <c r="DW72"/>
      <c r="DX72"/>
      <c r="DY72"/>
      <c r="DZ72"/>
      <c r="EA72"/>
      <c r="EB72"/>
      <c r="EC72"/>
      <c r="ED72"/>
      <c r="EE72"/>
      <c r="EF72"/>
      <c r="EG72"/>
      <c r="EH72" s="93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</row>
    <row r="73" spans="1:174" ht="12">
      <c r="A73"/>
      <c r="B73"/>
      <c r="C73"/>
      <c r="D73"/>
      <c r="E73"/>
      <c r="F73"/>
      <c r="G73"/>
      <c r="H73"/>
      <c r="I73"/>
      <c r="J73"/>
      <c r="K73"/>
      <c r="L73"/>
      <c r="M73"/>
      <c r="N73" s="66"/>
      <c r="O73" s="66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 s="72"/>
      <c r="DV73"/>
      <c r="DW73"/>
      <c r="DX73"/>
      <c r="DY73"/>
      <c r="DZ73"/>
      <c r="EA73"/>
      <c r="EB73"/>
      <c r="EC73"/>
      <c r="ED73"/>
      <c r="EE73"/>
      <c r="EF73"/>
      <c r="EG73"/>
      <c r="EH73" s="9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</row>
    <row r="74" spans="1:174" ht="12">
      <c r="A74"/>
      <c r="B74"/>
      <c r="C74"/>
      <c r="D74"/>
      <c r="E74"/>
      <c r="F74"/>
      <c r="G74"/>
      <c r="H74"/>
      <c r="I74"/>
      <c r="J74"/>
      <c r="K74"/>
      <c r="L74"/>
      <c r="M74"/>
      <c r="N74" s="66"/>
      <c r="O74" s="66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 s="72"/>
      <c r="DV74"/>
      <c r="DW74"/>
      <c r="DX74"/>
      <c r="DY74"/>
      <c r="DZ74"/>
      <c r="EA74"/>
      <c r="EB74"/>
      <c r="EC74"/>
      <c r="ED74"/>
      <c r="EE74"/>
      <c r="EF74"/>
      <c r="EG74"/>
      <c r="EH74" s="93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</row>
    <row r="75" spans="1:174" ht="12">
      <c r="A75"/>
      <c r="B75"/>
      <c r="C75"/>
      <c r="D75"/>
      <c r="E75"/>
      <c r="F75"/>
      <c r="G75"/>
      <c r="H75"/>
      <c r="I75"/>
      <c r="J75"/>
      <c r="K75"/>
      <c r="L75"/>
      <c r="M75"/>
      <c r="N75" s="66"/>
      <c r="O75" s="66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 s="72"/>
      <c r="DV75"/>
      <c r="DW75"/>
      <c r="DX75"/>
      <c r="DY75"/>
      <c r="DZ75"/>
      <c r="EA75"/>
      <c r="EB75"/>
      <c r="EC75"/>
      <c r="ED75"/>
      <c r="EE75"/>
      <c r="EF75"/>
      <c r="EG75"/>
      <c r="EH75" s="93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</row>
    <row r="76" spans="1:174" ht="12">
      <c r="A76"/>
      <c r="B76"/>
      <c r="C76"/>
      <c r="D76"/>
      <c r="E76"/>
      <c r="F76"/>
      <c r="G76"/>
      <c r="H76"/>
      <c r="I76"/>
      <c r="J76"/>
      <c r="K76"/>
      <c r="L76"/>
      <c r="M76"/>
      <c r="N76" s="66"/>
      <c r="O76" s="6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 s="72"/>
      <c r="DV76"/>
      <c r="DW76"/>
      <c r="DX76"/>
      <c r="DY76"/>
      <c r="DZ76"/>
      <c r="EA76"/>
      <c r="EB76"/>
      <c r="EC76"/>
      <c r="ED76"/>
      <c r="EE76"/>
      <c r="EF76"/>
      <c r="EG76"/>
      <c r="EH76" s="93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</row>
    <row r="77" spans="1:174" ht="12">
      <c r="A77"/>
      <c r="B77"/>
      <c r="C77"/>
      <c r="D77"/>
      <c r="E77"/>
      <c r="F77"/>
      <c r="G77"/>
      <c r="H77"/>
      <c r="I77"/>
      <c r="J77"/>
      <c r="K77"/>
      <c r="L77"/>
      <c r="M77"/>
      <c r="N77" s="66"/>
      <c r="O77" s="66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 s="72"/>
      <c r="DV77"/>
      <c r="DW77"/>
      <c r="DX77"/>
      <c r="DY77"/>
      <c r="DZ77"/>
      <c r="EA77"/>
      <c r="EB77"/>
      <c r="EC77"/>
      <c r="ED77"/>
      <c r="EE77"/>
      <c r="EF77"/>
      <c r="EG77"/>
      <c r="EH77" s="93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</row>
    <row r="78" spans="1:174" ht="12">
      <c r="A78"/>
      <c r="B78"/>
      <c r="C78"/>
      <c r="D78"/>
      <c r="E78"/>
      <c r="F78"/>
      <c r="G78"/>
      <c r="H78"/>
      <c r="I78"/>
      <c r="J78"/>
      <c r="K78"/>
      <c r="L78"/>
      <c r="M78"/>
      <c r="N78" s="66"/>
      <c r="O78" s="66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 s="72"/>
      <c r="DV78"/>
      <c r="DW78"/>
      <c r="DX78"/>
      <c r="DY78"/>
      <c r="DZ78"/>
      <c r="EA78"/>
      <c r="EB78"/>
      <c r="EC78"/>
      <c r="ED78"/>
      <c r="EE78"/>
      <c r="EF78"/>
      <c r="EG78"/>
      <c r="EH78" s="93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</row>
    <row r="79" spans="1:174" ht="12">
      <c r="A79"/>
      <c r="B79"/>
      <c r="C79"/>
      <c r="D79"/>
      <c r="E79"/>
      <c r="F79"/>
      <c r="G79"/>
      <c r="H79"/>
      <c r="I79"/>
      <c r="J79"/>
      <c r="K79"/>
      <c r="L79"/>
      <c r="M79"/>
      <c r="N79" s="66"/>
      <c r="O79" s="66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 s="72"/>
      <c r="DV79"/>
      <c r="DW79"/>
      <c r="DX79"/>
      <c r="DY79"/>
      <c r="DZ79"/>
      <c r="EA79"/>
      <c r="EB79"/>
      <c r="EC79"/>
      <c r="ED79"/>
      <c r="EE79"/>
      <c r="EF79"/>
      <c r="EG79"/>
      <c r="EH79" s="93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</row>
    <row r="80" spans="1:174" ht="12">
      <c r="A80"/>
      <c r="B80"/>
      <c r="C80"/>
      <c r="D80"/>
      <c r="E80"/>
      <c r="F80"/>
      <c r="G80"/>
      <c r="H80"/>
      <c r="I80"/>
      <c r="J80"/>
      <c r="K80"/>
      <c r="L80"/>
      <c r="M80"/>
      <c r="N80" s="66"/>
      <c r="O80" s="66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 s="72"/>
      <c r="DV80"/>
      <c r="DW80"/>
      <c r="DX80"/>
      <c r="DY80"/>
      <c r="DZ80"/>
      <c r="EA80"/>
      <c r="EB80"/>
      <c r="EC80"/>
      <c r="ED80"/>
      <c r="EE80"/>
      <c r="EF80"/>
      <c r="EG80"/>
      <c r="EH80" s="93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</row>
    <row r="81" spans="1:174" ht="12">
      <c r="A81"/>
      <c r="B81"/>
      <c r="C81"/>
      <c r="D81"/>
      <c r="E81"/>
      <c r="F81"/>
      <c r="G81"/>
      <c r="H81"/>
      <c r="I81"/>
      <c r="J81"/>
      <c r="K81"/>
      <c r="L81"/>
      <c r="M81"/>
      <c r="N81" s="66"/>
      <c r="O81" s="66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 s="72"/>
      <c r="DV81"/>
      <c r="DW81"/>
      <c r="DX81"/>
      <c r="DY81"/>
      <c r="DZ81"/>
      <c r="EA81"/>
      <c r="EB81"/>
      <c r="EC81"/>
      <c r="ED81"/>
      <c r="EE81"/>
      <c r="EF81"/>
      <c r="EG81"/>
      <c r="EH81" s="93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</row>
    <row r="82" spans="1:174" ht="12">
      <c r="A82"/>
      <c r="B82"/>
      <c r="C82"/>
      <c r="D82"/>
      <c r="E82"/>
      <c r="F82"/>
      <c r="G82"/>
      <c r="H82"/>
      <c r="I82"/>
      <c r="J82"/>
      <c r="K82"/>
      <c r="L82"/>
      <c r="M82"/>
      <c r="N82" s="66"/>
      <c r="O82" s="66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 s="72"/>
      <c r="DV82"/>
      <c r="DW82"/>
      <c r="DX82"/>
      <c r="DY82"/>
      <c r="DZ82"/>
      <c r="EA82"/>
      <c r="EB82"/>
      <c r="EC82"/>
      <c r="ED82"/>
      <c r="EE82"/>
      <c r="EF82"/>
      <c r="EG82"/>
      <c r="EH82" s="93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</row>
    <row r="83" spans="1:174" ht="12">
      <c r="A83"/>
      <c r="B83"/>
      <c r="C83"/>
      <c r="D83"/>
      <c r="E83"/>
      <c r="F83"/>
      <c r="G83"/>
      <c r="H83"/>
      <c r="I83"/>
      <c r="J83"/>
      <c r="K83"/>
      <c r="L83"/>
      <c r="M83"/>
      <c r="N83" s="66"/>
      <c r="O83" s="66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 s="72"/>
      <c r="DV83"/>
      <c r="DW83"/>
      <c r="DX83"/>
      <c r="DY83"/>
      <c r="DZ83"/>
      <c r="EA83"/>
      <c r="EB83"/>
      <c r="EC83"/>
      <c r="ED83"/>
      <c r="EE83"/>
      <c r="EF83"/>
      <c r="EG83"/>
      <c r="EH83" s="9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</row>
    <row r="84" spans="1:174" ht="12">
      <c r="A84"/>
      <c r="B84"/>
      <c r="C84"/>
      <c r="D84"/>
      <c r="E84"/>
      <c r="F84"/>
      <c r="G84"/>
      <c r="H84"/>
      <c r="I84"/>
      <c r="J84"/>
      <c r="K84"/>
      <c r="L84"/>
      <c r="M84"/>
      <c r="N84" s="66"/>
      <c r="O84" s="66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 s="72"/>
      <c r="DV84"/>
      <c r="DW84"/>
      <c r="DX84"/>
      <c r="DY84"/>
      <c r="DZ84"/>
      <c r="EA84"/>
      <c r="EB84"/>
      <c r="EC84"/>
      <c r="ED84"/>
      <c r="EE84"/>
      <c r="EF84"/>
      <c r="EG84"/>
      <c r="EH84" s="93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</row>
    <row r="85" spans="1:174" ht="12">
      <c r="A85"/>
      <c r="B85"/>
      <c r="C85"/>
      <c r="D85"/>
      <c r="E85"/>
      <c r="F85"/>
      <c r="G85"/>
      <c r="H85"/>
      <c r="I85"/>
      <c r="J85"/>
      <c r="K85"/>
      <c r="L85"/>
      <c r="M85"/>
      <c r="N85" s="66"/>
      <c r="O85" s="66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 s="72"/>
      <c r="DV85"/>
      <c r="DW85"/>
      <c r="DX85"/>
      <c r="DY85"/>
      <c r="DZ85"/>
      <c r="EA85"/>
      <c r="EB85"/>
      <c r="EC85"/>
      <c r="ED85"/>
      <c r="EE85"/>
      <c r="EF85"/>
      <c r="EG85"/>
      <c r="EH85" s="93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</row>
    <row r="86" spans="1:174" ht="12">
      <c r="A86"/>
      <c r="B86"/>
      <c r="C86"/>
      <c r="D86"/>
      <c r="E86"/>
      <c r="F86"/>
      <c r="G86"/>
      <c r="H86"/>
      <c r="I86"/>
      <c r="J86"/>
      <c r="K86"/>
      <c r="L86"/>
      <c r="M86"/>
      <c r="N86" s="66"/>
      <c r="O86" s="6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 s="72"/>
      <c r="DV86"/>
      <c r="DW86"/>
      <c r="DX86"/>
      <c r="DY86"/>
      <c r="DZ86"/>
      <c r="EA86"/>
      <c r="EB86"/>
      <c r="EC86"/>
      <c r="ED86"/>
      <c r="EE86"/>
      <c r="EF86"/>
      <c r="EG86"/>
      <c r="EH86" s="93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</row>
    <row r="87" spans="1:174" ht="12">
      <c r="A87"/>
      <c r="B87"/>
      <c r="C87"/>
      <c r="D87"/>
      <c r="E87"/>
      <c r="F87"/>
      <c r="G87"/>
      <c r="H87"/>
      <c r="I87"/>
      <c r="J87"/>
      <c r="K87"/>
      <c r="L87"/>
      <c r="M87"/>
      <c r="N87" s="66"/>
      <c r="O87" s="66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 s="72"/>
      <c r="DV87"/>
      <c r="DW87"/>
      <c r="DX87"/>
      <c r="DY87"/>
      <c r="DZ87"/>
      <c r="EA87"/>
      <c r="EB87"/>
      <c r="EC87"/>
      <c r="ED87"/>
      <c r="EE87"/>
      <c r="EF87"/>
      <c r="EG87"/>
      <c r="EH87" s="93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</row>
    <row r="88" spans="1:174" ht="12">
      <c r="A88"/>
      <c r="B88"/>
      <c r="C88"/>
      <c r="D88"/>
      <c r="E88"/>
      <c r="F88"/>
      <c r="G88"/>
      <c r="H88"/>
      <c r="I88"/>
      <c r="J88"/>
      <c r="K88"/>
      <c r="L88"/>
      <c r="M88"/>
      <c r="N88" s="66"/>
      <c r="O88" s="66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 s="72"/>
      <c r="DV88"/>
      <c r="DW88"/>
      <c r="DX88"/>
      <c r="DY88"/>
      <c r="DZ88"/>
      <c r="EA88"/>
      <c r="EB88"/>
      <c r="EC88"/>
      <c r="ED88"/>
      <c r="EE88"/>
      <c r="EF88"/>
      <c r="EG88"/>
      <c r="EH88" s="93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</row>
    <row r="89" spans="1:174" ht="12">
      <c r="A89"/>
      <c r="B89"/>
      <c r="C89"/>
      <c r="D89"/>
      <c r="E89"/>
      <c r="F89"/>
      <c r="G89"/>
      <c r="H89"/>
      <c r="I89"/>
      <c r="J89"/>
      <c r="K89"/>
      <c r="L89"/>
      <c r="M89"/>
      <c r="N89" s="66"/>
      <c r="O89" s="66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 s="72"/>
      <c r="DV89"/>
      <c r="DW89"/>
      <c r="DX89"/>
      <c r="DY89"/>
      <c r="DZ89"/>
      <c r="EA89"/>
      <c r="EB89"/>
      <c r="EC89"/>
      <c r="ED89"/>
      <c r="EE89"/>
      <c r="EF89"/>
      <c r="EG89"/>
      <c r="EH89" s="93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</row>
    <row r="90" spans="1:174" ht="12">
      <c r="A90"/>
      <c r="B90"/>
      <c r="C90"/>
      <c r="D90"/>
      <c r="E90"/>
      <c r="F90"/>
      <c r="G90"/>
      <c r="H90"/>
      <c r="I90"/>
      <c r="J90"/>
      <c r="K90"/>
      <c r="L90"/>
      <c r="M90"/>
      <c r="N90" s="66"/>
      <c r="O90" s="66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 s="72"/>
      <c r="DV90"/>
      <c r="DW90"/>
      <c r="DX90"/>
      <c r="DY90"/>
      <c r="DZ90"/>
      <c r="EA90"/>
      <c r="EB90"/>
      <c r="EC90"/>
      <c r="ED90"/>
      <c r="EE90"/>
      <c r="EF90"/>
      <c r="EG90"/>
      <c r="EH90" s="93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</row>
    <row r="91" spans="1:174" ht="12">
      <c r="A91"/>
      <c r="B91"/>
      <c r="C91"/>
      <c r="D91"/>
      <c r="E91"/>
      <c r="F91"/>
      <c r="G91"/>
      <c r="H91"/>
      <c r="I91"/>
      <c r="J91"/>
      <c r="K91"/>
      <c r="L91"/>
      <c r="M91"/>
      <c r="N91" s="66"/>
      <c r="O91" s="66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 s="72"/>
      <c r="DV91"/>
      <c r="DW91"/>
      <c r="DX91"/>
      <c r="DY91"/>
      <c r="DZ91"/>
      <c r="EA91"/>
      <c r="EB91"/>
      <c r="EC91"/>
      <c r="ED91"/>
      <c r="EE91"/>
      <c r="EF91"/>
      <c r="EG91"/>
      <c r="EH91" s="93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</row>
    <row r="92" spans="1:174" ht="12">
      <c r="A92"/>
      <c r="B92"/>
      <c r="C92"/>
      <c r="D92"/>
      <c r="E92"/>
      <c r="F92"/>
      <c r="G92"/>
      <c r="H92"/>
      <c r="I92"/>
      <c r="J92"/>
      <c r="K92"/>
      <c r="L92"/>
      <c r="M92"/>
      <c r="N92" s="66"/>
      <c r="O92" s="66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 s="72"/>
      <c r="DV92"/>
      <c r="DW92"/>
      <c r="DX92"/>
      <c r="DY92"/>
      <c r="DZ92"/>
      <c r="EA92"/>
      <c r="EB92"/>
      <c r="EC92"/>
      <c r="ED92"/>
      <c r="EE92"/>
      <c r="EF92"/>
      <c r="EG92"/>
      <c r="EH92" s="93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</row>
    <row r="93" spans="1:174" ht="12">
      <c r="A93"/>
      <c r="B93"/>
      <c r="C93"/>
      <c r="D93"/>
      <c r="E93"/>
      <c r="F93"/>
      <c r="G93"/>
      <c r="H93"/>
      <c r="I93"/>
      <c r="J93"/>
      <c r="K93"/>
      <c r="L93"/>
      <c r="M93"/>
      <c r="N93" s="66"/>
      <c r="O93" s="66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 s="72"/>
      <c r="DV93"/>
      <c r="DW93"/>
      <c r="DX93"/>
      <c r="DY93"/>
      <c r="DZ93"/>
      <c r="EA93"/>
      <c r="EB93"/>
      <c r="EC93"/>
      <c r="ED93"/>
      <c r="EE93"/>
      <c r="EF93"/>
      <c r="EG93"/>
      <c r="EH93" s="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</row>
    <row r="94" spans="1:174" ht="12">
      <c r="A94"/>
      <c r="B94"/>
      <c r="C94"/>
      <c r="D94"/>
      <c r="E94"/>
      <c r="F94"/>
      <c r="G94"/>
      <c r="H94"/>
      <c r="I94"/>
      <c r="J94"/>
      <c r="K94"/>
      <c r="L94"/>
      <c r="M94"/>
      <c r="N94" s="66"/>
      <c r="O94" s="66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 s="72"/>
      <c r="DV94"/>
      <c r="DW94"/>
      <c r="DX94"/>
      <c r="DY94"/>
      <c r="DZ94"/>
      <c r="EA94"/>
      <c r="EB94"/>
      <c r="EC94"/>
      <c r="ED94"/>
      <c r="EE94"/>
      <c r="EF94"/>
      <c r="EG94"/>
      <c r="EH94" s="93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</row>
    <row r="95" spans="1:174" ht="12">
      <c r="A95"/>
      <c r="B95"/>
      <c r="C95"/>
      <c r="D95"/>
      <c r="E95"/>
      <c r="F95"/>
      <c r="G95"/>
      <c r="H95"/>
      <c r="I95"/>
      <c r="J95"/>
      <c r="K95"/>
      <c r="L95"/>
      <c r="M95"/>
      <c r="N95" s="66"/>
      <c r="O95" s="66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 s="72"/>
      <c r="DV95"/>
      <c r="DW95"/>
      <c r="DX95"/>
      <c r="DY95"/>
      <c r="DZ95"/>
      <c r="EA95"/>
      <c r="EB95"/>
      <c r="EC95"/>
      <c r="ED95"/>
      <c r="EE95"/>
      <c r="EF95"/>
      <c r="EG95"/>
      <c r="EH95" s="93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</row>
    <row r="96" spans="1:174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66"/>
      <c r="O96" s="6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EG96"/>
      <c r="EH96" s="93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</row>
    <row r="97" spans="1:174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66"/>
      <c r="O97" s="66"/>
      <c r="P97"/>
      <c r="Q97"/>
      <c r="R97"/>
      <c r="S97"/>
      <c r="T97"/>
      <c r="U97"/>
      <c r="V97"/>
      <c r="AC97"/>
      <c r="AD97"/>
      <c r="AE97"/>
      <c r="AF97"/>
      <c r="AM97"/>
      <c r="AN97"/>
      <c r="AO97"/>
      <c r="AP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Q97"/>
      <c r="BR97"/>
      <c r="BS97"/>
      <c r="BT97"/>
      <c r="CA97"/>
      <c r="CB97"/>
      <c r="CC97"/>
      <c r="CD97"/>
      <c r="CK97"/>
      <c r="CL97"/>
      <c r="CM97"/>
      <c r="CN97"/>
      <c r="CU97"/>
      <c r="CV97"/>
      <c r="CW97"/>
      <c r="CX97"/>
      <c r="DE97"/>
      <c r="DF97"/>
      <c r="DG97"/>
      <c r="DH97"/>
      <c r="DO97"/>
      <c r="DP97"/>
      <c r="DQ97"/>
      <c r="DR97"/>
      <c r="EG97"/>
      <c r="EH97" s="93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</row>
    <row r="98" spans="137:174" ht="12.75">
      <c r="EG98"/>
      <c r="EH98" s="93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</row>
    <row r="99" ht="12.75">
      <c r="FR99"/>
    </row>
    <row r="100" ht="12.75">
      <c r="FR100"/>
    </row>
    <row r="101" spans="8:174" ht="12.75">
      <c r="H101" s="2"/>
      <c r="T101" s="2"/>
      <c r="FR101"/>
    </row>
    <row r="102" spans="8:174" ht="12.75">
      <c r="H102" s="2"/>
      <c r="T102" s="2"/>
      <c r="EF102" s="36"/>
      <c r="FR102"/>
    </row>
    <row r="103" spans="8:174" ht="12.75">
      <c r="H103" s="2"/>
      <c r="T103" s="2"/>
      <c r="CO103" s="2"/>
      <c r="EF103" s="36"/>
      <c r="FR103"/>
    </row>
    <row r="104" spans="8:174" ht="12.75">
      <c r="H104" s="2"/>
      <c r="T104" s="2"/>
      <c r="CA104" s="2"/>
      <c r="CO104" s="2"/>
      <c r="DO104" s="2"/>
      <c r="EF104" s="36"/>
      <c r="FR104"/>
    </row>
    <row r="105" spans="8:174" ht="12.75">
      <c r="H105" s="2"/>
      <c r="T105" s="2"/>
      <c r="CA105" s="2"/>
      <c r="CO105" s="2"/>
      <c r="DO105" s="2"/>
      <c r="EF105" s="36"/>
      <c r="FR105"/>
    </row>
    <row r="106" spans="8:174" ht="12.75">
      <c r="H106" s="2"/>
      <c r="T106" s="2"/>
      <c r="CA106" s="2"/>
      <c r="CO106" s="2"/>
      <c r="DO106" s="2"/>
      <c r="EF106" s="36"/>
      <c r="FR106"/>
    </row>
    <row r="107" spans="8:174" ht="12.75">
      <c r="H107" s="2"/>
      <c r="T107" s="2"/>
      <c r="CA107" s="2"/>
      <c r="CO107" s="2"/>
      <c r="DO107" s="2"/>
      <c r="EF107" s="36"/>
      <c r="FR107"/>
    </row>
    <row r="108" spans="8:174" ht="12.75">
      <c r="H108" s="2"/>
      <c r="T108" s="2"/>
      <c r="CA108" s="2"/>
      <c r="CO108" s="2"/>
      <c r="DO108" s="2"/>
      <c r="EF108" s="36"/>
      <c r="FR108"/>
    </row>
    <row r="109" spans="8:174" ht="12.75">
      <c r="H109" s="2"/>
      <c r="T109" s="2"/>
      <c r="CA109" s="2"/>
      <c r="CO109" s="2"/>
      <c r="DO109" s="2"/>
      <c r="EF109" s="36"/>
      <c r="FR109"/>
    </row>
    <row r="110" spans="8:174" ht="12.75">
      <c r="H110" s="2"/>
      <c r="T110" s="2"/>
      <c r="CA110" s="2"/>
      <c r="CO110" s="2"/>
      <c r="DO110" s="2"/>
      <c r="EF110" s="36"/>
      <c r="FR110"/>
    </row>
    <row r="111" spans="8:174" ht="12.75">
      <c r="H111" s="2"/>
      <c r="T111" s="2"/>
      <c r="CA111" s="2"/>
      <c r="CO111" s="2"/>
      <c r="DO111" s="2"/>
      <c r="EF111" s="36"/>
      <c r="FR111"/>
    </row>
    <row r="112" spans="8:174" ht="12.75">
      <c r="H112" s="2"/>
      <c r="T112" s="2"/>
      <c r="CA112" s="2"/>
      <c r="CO112" s="2"/>
      <c r="DO112" s="2"/>
      <c r="EF112" s="36"/>
      <c r="FR112"/>
    </row>
    <row r="113" spans="8:174" ht="12.75">
      <c r="H113" s="2"/>
      <c r="T113" s="2"/>
      <c r="CA113" s="2"/>
      <c r="CO113" s="2"/>
      <c r="DO113" s="2"/>
      <c r="EF113" s="36"/>
      <c r="FR113"/>
    </row>
    <row r="114" spans="8:174" ht="12.75">
      <c r="H114" s="2"/>
      <c r="T114" s="2"/>
      <c r="CA114" s="2"/>
      <c r="CO114" s="2"/>
      <c r="DO114" s="2"/>
      <c r="EF114" s="36"/>
      <c r="FR114"/>
    </row>
    <row r="115" spans="8:174" ht="12.75">
      <c r="H115" s="2"/>
      <c r="T115" s="2"/>
      <c r="CA115" s="2"/>
      <c r="CO115" s="2"/>
      <c r="DO115" s="2"/>
      <c r="EF115" s="36"/>
      <c r="FR115"/>
    </row>
    <row r="116" spans="8:174" ht="12.75">
      <c r="H116" s="2"/>
      <c r="T116" s="2"/>
      <c r="CA116" s="2"/>
      <c r="CO116" s="2"/>
      <c r="DO116" s="2"/>
      <c r="EF116" s="36"/>
      <c r="FR116"/>
    </row>
    <row r="117" spans="8:174" ht="12.75">
      <c r="H117" s="2"/>
      <c r="T117" s="2"/>
      <c r="CA117" s="2"/>
      <c r="CO117" s="2"/>
      <c r="DO117" s="2"/>
      <c r="EF117" s="36"/>
      <c r="FR117"/>
    </row>
    <row r="118" spans="8:174" ht="12.75">
      <c r="H118" s="2"/>
      <c r="T118" s="2"/>
      <c r="CA118" s="2"/>
      <c r="CO118" s="2"/>
      <c r="DO118" s="2"/>
      <c r="EF118" s="36"/>
      <c r="FR118"/>
    </row>
    <row r="119" spans="8:174" ht="12.75">
      <c r="H119" s="2"/>
      <c r="T119" s="2"/>
      <c r="CA119" s="2"/>
      <c r="CO119" s="2"/>
      <c r="DO119" s="2"/>
      <c r="EF119" s="36"/>
      <c r="FR119"/>
    </row>
    <row r="120" spans="8:174" ht="12.75">
      <c r="H120" s="2"/>
      <c r="T120" s="2"/>
      <c r="CA120" s="2"/>
      <c r="CO120" s="2"/>
      <c r="DO120" s="2"/>
      <c r="EF120" s="36"/>
      <c r="FR120"/>
    </row>
    <row r="121" spans="8:174" ht="12.75">
      <c r="H121" s="2"/>
      <c r="T121" s="2"/>
      <c r="CA121" s="2"/>
      <c r="CO121" s="2"/>
      <c r="DO121" s="2"/>
      <c r="EF121" s="36"/>
      <c r="FR121"/>
    </row>
    <row r="122" spans="8:174" ht="12.75">
      <c r="H122" s="2"/>
      <c r="T122" s="2"/>
      <c r="CA122" s="2"/>
      <c r="CO122" s="2"/>
      <c r="DO122" s="2"/>
      <c r="EF122" s="36"/>
      <c r="FR122"/>
    </row>
    <row r="123" spans="8:174" ht="12.75">
      <c r="H123" s="2"/>
      <c r="T123" s="2"/>
      <c r="CA123" s="2"/>
      <c r="CO123" s="2"/>
      <c r="DO123" s="2"/>
      <c r="EF123" s="36"/>
      <c r="FR123"/>
    </row>
    <row r="124" spans="8:174" ht="12.75">
      <c r="H124" s="2"/>
      <c r="T124" s="2"/>
      <c r="CA124" s="2"/>
      <c r="CO124" s="2"/>
      <c r="DO124" s="2"/>
      <c r="EF124" s="36"/>
      <c r="FR124"/>
    </row>
    <row r="125" spans="79:174" ht="12.75">
      <c r="CA125" s="2"/>
      <c r="CO125" s="2"/>
      <c r="DO125" s="2"/>
      <c r="EF125" s="36"/>
      <c r="FR125"/>
    </row>
    <row r="126" spans="8:174" ht="12.75">
      <c r="H126" s="2"/>
      <c r="T126" s="2"/>
      <c r="CA126" s="2"/>
      <c r="CO126" s="2"/>
      <c r="DO126" s="2"/>
      <c r="FR126"/>
    </row>
    <row r="127" spans="79:174" ht="12.75">
      <c r="CA127" s="2"/>
      <c r="DO127" s="2"/>
      <c r="EF127" s="36"/>
      <c r="FR127"/>
    </row>
    <row r="128" spans="93:174" ht="12.75">
      <c r="CO128" s="2"/>
      <c r="FR128"/>
    </row>
    <row r="129" spans="8:174" ht="12.75">
      <c r="H129" s="2"/>
      <c r="T129" s="2"/>
      <c r="CA129" s="2"/>
      <c r="DO129" s="2"/>
      <c r="FR129"/>
    </row>
    <row r="130" spans="8:174" ht="12.75">
      <c r="H130" s="2"/>
      <c r="T130" s="2"/>
      <c r="EF130" s="36"/>
      <c r="FR130"/>
    </row>
    <row r="131" spans="93:174" ht="12.75">
      <c r="CO131" s="2"/>
      <c r="EF131" s="36"/>
      <c r="FR131"/>
    </row>
    <row r="132" spans="8:174" ht="12.75">
      <c r="H132" s="2"/>
      <c r="T132" s="2"/>
      <c r="CA132" s="2"/>
      <c r="CO132" s="2"/>
      <c r="DO132" s="2"/>
      <c r="FR132"/>
    </row>
    <row r="133" spans="79:174" ht="12.75">
      <c r="CA133" s="2"/>
      <c r="DO133" s="2"/>
      <c r="EF133" s="36"/>
      <c r="FR133"/>
    </row>
    <row r="134" spans="93:174" ht="12.75">
      <c r="CO134" s="2"/>
      <c r="FR134"/>
    </row>
    <row r="135" spans="8:174" ht="12.75">
      <c r="H135" s="2"/>
      <c r="T135" s="2"/>
      <c r="CA135" s="2"/>
      <c r="DO135" s="2"/>
      <c r="FR135"/>
    </row>
    <row r="136" spans="136:174" ht="12.75">
      <c r="EF136" s="36"/>
      <c r="FR136"/>
    </row>
    <row r="137" spans="93:174" ht="12.75">
      <c r="CO137" s="2"/>
      <c r="FR137"/>
    </row>
    <row r="138" spans="79:174" ht="12.75">
      <c r="CA138" s="2"/>
      <c r="DO138" s="2"/>
      <c r="FR138"/>
    </row>
    <row r="139" ht="12.75">
      <c r="FR139"/>
    </row>
    <row r="140" ht="12.75">
      <c r="FR140"/>
    </row>
    <row r="141" ht="12.75">
      <c r="FR141"/>
    </row>
    <row r="142" ht="12.75">
      <c r="FR142"/>
    </row>
    <row r="143" ht="12.75">
      <c r="FR143"/>
    </row>
    <row r="144" ht="12.75">
      <c r="FR144"/>
    </row>
    <row r="145" ht="12.75">
      <c r="FR145"/>
    </row>
    <row r="146" ht="12.75">
      <c r="FR146"/>
    </row>
    <row r="147" ht="12.75">
      <c r="FR147"/>
    </row>
    <row r="148" ht="12.75">
      <c r="FR148"/>
    </row>
    <row r="149" ht="12.75">
      <c r="FR149"/>
    </row>
    <row r="150" ht="12.75">
      <c r="FR150"/>
    </row>
    <row r="151" ht="12.75">
      <c r="FR151"/>
    </row>
    <row r="152" ht="12.75">
      <c r="FR152"/>
    </row>
    <row r="153" ht="12.75">
      <c r="FR153"/>
    </row>
    <row r="154" ht="12.75">
      <c r="FR154"/>
    </row>
    <row r="155" ht="12.75">
      <c r="FR155"/>
    </row>
    <row r="156" ht="12.75">
      <c r="FR156"/>
    </row>
    <row r="157" ht="12.75">
      <c r="FR157"/>
    </row>
    <row r="158" ht="12.75">
      <c r="FR158"/>
    </row>
    <row r="159" ht="12.75">
      <c r="FR159"/>
    </row>
    <row r="160" ht="12.75">
      <c r="FR160"/>
    </row>
    <row r="161" ht="12.75">
      <c r="FR161"/>
    </row>
    <row r="162" ht="12.75">
      <c r="FR162"/>
    </row>
    <row r="163" ht="12.75">
      <c r="FR163"/>
    </row>
    <row r="164" ht="12.75">
      <c r="FR164"/>
    </row>
    <row r="165" ht="12.75">
      <c r="FR165"/>
    </row>
    <row r="166" ht="12.75">
      <c r="FR166"/>
    </row>
    <row r="167" ht="12.75">
      <c r="FR167"/>
    </row>
    <row r="168" ht="12.75">
      <c r="FR168"/>
    </row>
    <row r="169" ht="12.75">
      <c r="FR169"/>
    </row>
    <row r="170" ht="12.75">
      <c r="FR170"/>
    </row>
    <row r="171" ht="12.75">
      <c r="FR171"/>
    </row>
    <row r="172" ht="12.75">
      <c r="FR172"/>
    </row>
    <row r="173" ht="12.75">
      <c r="FR173"/>
    </row>
    <row r="174" ht="12.75">
      <c r="FR174"/>
    </row>
    <row r="189" spans="2:176" s="1" customFormat="1" ht="12.75">
      <c r="B189" s="5"/>
      <c r="F189" s="5"/>
      <c r="N189" s="7"/>
      <c r="O189" s="67"/>
      <c r="R189" s="5"/>
      <c r="W189" s="3"/>
      <c r="X189" s="4"/>
      <c r="Y189" s="6"/>
      <c r="Z189" s="43"/>
      <c r="AA189" s="3"/>
      <c r="AB189" s="6"/>
      <c r="AC189" s="3"/>
      <c r="AD189" s="3"/>
      <c r="AE189" s="6"/>
      <c r="AK189" s="40"/>
      <c r="AL189" s="63"/>
      <c r="AM189" s="7"/>
      <c r="AN189" s="8"/>
      <c r="AV189" s="5"/>
      <c r="DZ189" s="5"/>
      <c r="EA189" s="5"/>
      <c r="EB189" s="5"/>
      <c r="EC189" s="5"/>
      <c r="ED189" s="45"/>
      <c r="EE189" s="13"/>
      <c r="EF189" s="13"/>
      <c r="EH189" s="94"/>
      <c r="ER189" s="9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/>
      <c r="FT189"/>
    </row>
    <row r="190" spans="2:176" s="1" customFormat="1" ht="12.75">
      <c r="B190" s="5"/>
      <c r="F190" s="5"/>
      <c r="N190" s="7"/>
      <c r="O190" s="67"/>
      <c r="R190" s="5"/>
      <c r="W190" s="3"/>
      <c r="X190" s="4"/>
      <c r="Y190" s="6"/>
      <c r="Z190" s="43"/>
      <c r="AA190" s="3"/>
      <c r="AB190" s="6"/>
      <c r="AC190" s="3"/>
      <c r="AD190" s="3"/>
      <c r="AE190" s="6"/>
      <c r="AK190" s="40"/>
      <c r="AL190" s="63"/>
      <c r="AM190" s="7"/>
      <c r="AN190" s="8"/>
      <c r="AV190" s="5"/>
      <c r="DZ190" s="5"/>
      <c r="EA190" s="5"/>
      <c r="EB190" s="5"/>
      <c r="EC190" s="5"/>
      <c r="ED190" s="45"/>
      <c r="EE190" s="13"/>
      <c r="EF190" s="13"/>
      <c r="EH190" s="94"/>
      <c r="ER190" s="9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/>
      <c r="FT190"/>
    </row>
    <row r="191" spans="2:176" s="1" customFormat="1" ht="12.75">
      <c r="B191" s="5"/>
      <c r="F191" s="5"/>
      <c r="N191" s="7"/>
      <c r="O191" s="67"/>
      <c r="R191" s="5"/>
      <c r="W191" s="3"/>
      <c r="X191" s="4"/>
      <c r="Y191" s="6"/>
      <c r="Z191" s="43"/>
      <c r="AA191" s="3"/>
      <c r="AB191" s="6"/>
      <c r="AC191" s="3"/>
      <c r="AD191" s="3"/>
      <c r="AE191" s="6"/>
      <c r="AK191" s="40"/>
      <c r="AL191" s="63"/>
      <c r="AM191" s="7"/>
      <c r="AN191" s="8"/>
      <c r="AV191" s="5"/>
      <c r="DZ191" s="5"/>
      <c r="EA191" s="5"/>
      <c r="EB191" s="5"/>
      <c r="EC191" s="5"/>
      <c r="ED191" s="45"/>
      <c r="EE191" s="13"/>
      <c r="EF191" s="13"/>
      <c r="EH191" s="94"/>
      <c r="ER191" s="9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/>
      <c r="FT191"/>
    </row>
    <row r="192" spans="2:176" s="1" customFormat="1" ht="12.75">
      <c r="B192" s="5"/>
      <c r="F192" s="5"/>
      <c r="N192" s="7"/>
      <c r="O192" s="67"/>
      <c r="R192" s="5"/>
      <c r="W192" s="3"/>
      <c r="X192" s="4"/>
      <c r="Y192" s="6"/>
      <c r="Z192" s="43"/>
      <c r="AA192" s="3"/>
      <c r="AB192" s="6"/>
      <c r="AC192" s="3"/>
      <c r="AD192" s="3"/>
      <c r="AE192" s="6"/>
      <c r="AK192" s="40"/>
      <c r="AL192" s="63"/>
      <c r="AM192" s="7"/>
      <c r="AN192" s="8"/>
      <c r="AV192" s="5"/>
      <c r="DZ192" s="5"/>
      <c r="EA192" s="5"/>
      <c r="EB192" s="5"/>
      <c r="EC192" s="5"/>
      <c r="ED192" s="45"/>
      <c r="EE192" s="13"/>
      <c r="EF192" s="13"/>
      <c r="EH192" s="94"/>
      <c r="ER192" s="9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/>
      <c r="FT192"/>
    </row>
    <row r="194" spans="2:176" s="1" customFormat="1" ht="12.75">
      <c r="B194" s="5"/>
      <c r="F194" s="5"/>
      <c r="N194" s="7"/>
      <c r="O194" s="67"/>
      <c r="R194" s="5"/>
      <c r="W194" s="3"/>
      <c r="X194" s="4"/>
      <c r="Y194" s="6"/>
      <c r="Z194" s="43"/>
      <c r="AA194" s="3"/>
      <c r="AB194" s="6"/>
      <c r="AC194" s="3"/>
      <c r="AD194" s="3"/>
      <c r="AE194" s="6"/>
      <c r="AK194" s="40"/>
      <c r="AL194" s="63"/>
      <c r="AM194" s="7"/>
      <c r="AN194" s="8"/>
      <c r="AV194" s="5"/>
      <c r="DZ194" s="5"/>
      <c r="EA194" s="5"/>
      <c r="EB194" s="5"/>
      <c r="EC194" s="5"/>
      <c r="ED194" s="45"/>
      <c r="EE194" s="13"/>
      <c r="EF194" s="13"/>
      <c r="EH194" s="94"/>
      <c r="ER194" s="9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/>
      <c r="FT194"/>
    </row>
    <row r="195" spans="2:176" s="1" customFormat="1" ht="12.75">
      <c r="B195" s="5"/>
      <c r="F195" s="5"/>
      <c r="N195" s="7"/>
      <c r="O195" s="67"/>
      <c r="R195" s="5"/>
      <c r="W195" s="3"/>
      <c r="X195" s="4"/>
      <c r="Y195" s="6"/>
      <c r="Z195" s="43"/>
      <c r="AA195" s="3"/>
      <c r="AB195" s="6"/>
      <c r="AC195" s="3"/>
      <c r="AD195" s="3"/>
      <c r="AE195" s="6"/>
      <c r="AK195" s="40"/>
      <c r="AL195" s="63"/>
      <c r="AM195" s="7"/>
      <c r="AN195" s="8"/>
      <c r="AV195" s="5"/>
      <c r="DZ195" s="5"/>
      <c r="EA195" s="5"/>
      <c r="EB195" s="5"/>
      <c r="EC195" s="5"/>
      <c r="ED195" s="45"/>
      <c r="EE195" s="13"/>
      <c r="EF195" s="13"/>
      <c r="EH195" s="94"/>
      <c r="ER195" s="9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/>
      <c r="FT195"/>
    </row>
    <row r="196" spans="2:176" s="1" customFormat="1" ht="12.75">
      <c r="B196" s="5"/>
      <c r="F196" s="5"/>
      <c r="N196" s="7"/>
      <c r="O196" s="67"/>
      <c r="R196" s="5"/>
      <c r="W196" s="3"/>
      <c r="X196" s="4"/>
      <c r="Y196" s="6"/>
      <c r="Z196" s="43"/>
      <c r="AA196" s="3"/>
      <c r="AB196" s="6"/>
      <c r="AC196" s="3"/>
      <c r="AD196" s="3"/>
      <c r="AE196" s="6"/>
      <c r="AK196" s="40"/>
      <c r="AL196" s="63"/>
      <c r="AM196" s="7"/>
      <c r="AN196" s="8"/>
      <c r="AV196" s="5"/>
      <c r="DZ196" s="5"/>
      <c r="EA196" s="5"/>
      <c r="EB196" s="5"/>
      <c r="EC196" s="5"/>
      <c r="ED196" s="45"/>
      <c r="EE196" s="13"/>
      <c r="EF196" s="13"/>
      <c r="EH196" s="94"/>
      <c r="ER196" s="9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/>
      <c r="FT196"/>
    </row>
    <row r="197" spans="2:176" s="1" customFormat="1" ht="12.75">
      <c r="B197" s="5"/>
      <c r="F197" s="5"/>
      <c r="N197" s="7"/>
      <c r="O197" s="67"/>
      <c r="R197" s="5"/>
      <c r="W197" s="3"/>
      <c r="X197" s="4"/>
      <c r="Y197" s="6"/>
      <c r="Z197" s="43"/>
      <c r="AA197" s="3"/>
      <c r="AB197" s="6"/>
      <c r="AC197" s="3"/>
      <c r="AD197" s="3"/>
      <c r="AE197" s="6"/>
      <c r="AK197" s="40"/>
      <c r="AL197" s="63"/>
      <c r="AM197" s="7"/>
      <c r="AN197" s="8"/>
      <c r="AV197" s="5"/>
      <c r="DZ197" s="5"/>
      <c r="EA197" s="5"/>
      <c r="EB197" s="5"/>
      <c r="EC197" s="5"/>
      <c r="ED197" s="45"/>
      <c r="EE197" s="13"/>
      <c r="EF197" s="13"/>
      <c r="EH197" s="94"/>
      <c r="ER197" s="9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/>
      <c r="FT197"/>
    </row>
    <row r="201" spans="2:176" s="1" customFormat="1" ht="12.75">
      <c r="B201" s="5"/>
      <c r="F201" s="5"/>
      <c r="H201" s="2"/>
      <c r="N201" s="7"/>
      <c r="O201" s="67"/>
      <c r="R201" s="5"/>
      <c r="T201" s="2"/>
      <c r="W201" s="3"/>
      <c r="X201" s="4"/>
      <c r="Y201" s="6"/>
      <c r="Z201" s="43"/>
      <c r="AA201" s="3"/>
      <c r="AB201" s="6"/>
      <c r="AC201" s="3"/>
      <c r="AD201" s="3"/>
      <c r="AE201" s="6"/>
      <c r="AK201" s="40"/>
      <c r="AL201" s="63"/>
      <c r="AM201" s="7"/>
      <c r="AN201" s="8"/>
      <c r="AV201" s="5"/>
      <c r="DZ201" s="5"/>
      <c r="EA201" s="5"/>
      <c r="EB201" s="5"/>
      <c r="EC201" s="5"/>
      <c r="ED201" s="45"/>
      <c r="EE201" s="13"/>
      <c r="EF201" s="13"/>
      <c r="EH201" s="94"/>
      <c r="ER201" s="9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/>
      <c r="FT201"/>
    </row>
    <row r="202" spans="2:176" s="1" customFormat="1" ht="12.75">
      <c r="B202" s="5"/>
      <c r="F202" s="5"/>
      <c r="H202" s="2"/>
      <c r="N202" s="7"/>
      <c r="O202" s="67"/>
      <c r="R202" s="5"/>
      <c r="T202" s="2"/>
      <c r="W202" s="3"/>
      <c r="X202" s="4"/>
      <c r="Y202" s="6"/>
      <c r="Z202" s="43"/>
      <c r="AA202" s="3"/>
      <c r="AB202" s="6"/>
      <c r="AC202" s="3"/>
      <c r="AD202" s="3"/>
      <c r="AE202" s="6"/>
      <c r="AK202" s="40"/>
      <c r="AL202" s="63"/>
      <c r="AM202" s="7"/>
      <c r="AN202" s="8"/>
      <c r="AV202" s="5"/>
      <c r="DZ202" s="5"/>
      <c r="EA202" s="5"/>
      <c r="EB202" s="5"/>
      <c r="EC202" s="5"/>
      <c r="ED202" s="45"/>
      <c r="EE202" s="13"/>
      <c r="EF202" s="13"/>
      <c r="EH202" s="94"/>
      <c r="ER202" s="9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/>
      <c r="FT202"/>
    </row>
    <row r="203" spans="2:176" s="1" customFormat="1" ht="12.75">
      <c r="B203" s="5"/>
      <c r="F203" s="5"/>
      <c r="H203" s="2"/>
      <c r="N203" s="7"/>
      <c r="O203" s="67"/>
      <c r="R203" s="5"/>
      <c r="T203" s="2"/>
      <c r="W203" s="3"/>
      <c r="X203" s="4"/>
      <c r="Y203" s="6"/>
      <c r="Z203" s="43"/>
      <c r="AA203" s="3"/>
      <c r="AB203" s="6"/>
      <c r="AC203" s="3"/>
      <c r="AD203" s="3"/>
      <c r="AE203" s="6"/>
      <c r="AK203" s="40"/>
      <c r="AL203" s="63"/>
      <c r="AM203" s="7"/>
      <c r="AN203" s="8"/>
      <c r="AV203" s="5"/>
      <c r="DZ203" s="5"/>
      <c r="EA203" s="5"/>
      <c r="EB203" s="5"/>
      <c r="EC203" s="5"/>
      <c r="ED203" s="45"/>
      <c r="EE203" s="13"/>
      <c r="EF203" s="13"/>
      <c r="EH203" s="94"/>
      <c r="ER203" s="9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/>
      <c r="FT203"/>
    </row>
    <row r="204" spans="2:176" s="1" customFormat="1" ht="12.75">
      <c r="B204" s="5"/>
      <c r="F204" s="5"/>
      <c r="H204" s="2"/>
      <c r="N204" s="7"/>
      <c r="O204" s="67"/>
      <c r="R204" s="5"/>
      <c r="T204" s="2"/>
      <c r="W204" s="3"/>
      <c r="X204" s="4"/>
      <c r="Y204" s="6"/>
      <c r="Z204" s="43"/>
      <c r="AA204" s="3"/>
      <c r="AB204" s="6"/>
      <c r="AC204" s="3"/>
      <c r="AD204" s="3"/>
      <c r="AE204" s="6"/>
      <c r="AK204" s="40"/>
      <c r="AL204" s="63"/>
      <c r="AM204" s="7"/>
      <c r="AN204" s="8"/>
      <c r="AV204" s="5"/>
      <c r="DZ204" s="5"/>
      <c r="EA204" s="5"/>
      <c r="EB204" s="5"/>
      <c r="EC204" s="5"/>
      <c r="ED204" s="45"/>
      <c r="EE204" s="13"/>
      <c r="EF204" s="13"/>
      <c r="EH204" s="94"/>
      <c r="ER204" s="9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/>
      <c r="FT204"/>
    </row>
    <row r="205" spans="8:20" ht="12.75">
      <c r="H205" s="2"/>
      <c r="T205" s="2"/>
    </row>
    <row r="206" spans="8:20" ht="12.75">
      <c r="H206" s="2"/>
      <c r="T206" s="2"/>
    </row>
    <row r="207" spans="8:20" ht="12.75">
      <c r="H207" s="2"/>
      <c r="T207" s="2"/>
    </row>
    <row r="208" spans="8:20" ht="12.75">
      <c r="H208" s="2"/>
      <c r="T208" s="2"/>
    </row>
    <row r="209" spans="8:20" ht="12.75">
      <c r="H209" s="2"/>
      <c r="T209" s="2"/>
    </row>
    <row r="210" spans="8:20" ht="12.75">
      <c r="H210" s="2"/>
      <c r="T210" s="2"/>
    </row>
    <row r="211" spans="8:20" ht="12.75">
      <c r="H211" s="2"/>
      <c r="T211" s="2"/>
    </row>
    <row r="212" spans="8:20" ht="12.75">
      <c r="H212" s="2"/>
      <c r="T212" s="2"/>
    </row>
    <row r="213" spans="8:20" ht="12.75">
      <c r="H213" s="2"/>
      <c r="T213" s="2"/>
    </row>
    <row r="214" spans="8:20" ht="12.75">
      <c r="H214" s="2"/>
      <c r="T214" s="2"/>
    </row>
    <row r="215" spans="8:20" ht="12.75">
      <c r="H215" s="2"/>
      <c r="T215" s="2"/>
    </row>
    <row r="220" spans="2:176" s="1" customFormat="1" ht="12.75">
      <c r="B220" s="5"/>
      <c r="F220" s="5"/>
      <c r="N220" s="7"/>
      <c r="O220" s="67"/>
      <c r="R220" s="5"/>
      <c r="W220" s="3"/>
      <c r="X220" s="4"/>
      <c r="Y220" s="6"/>
      <c r="Z220" s="43"/>
      <c r="AA220" s="3"/>
      <c r="AB220" s="6"/>
      <c r="AC220" s="3"/>
      <c r="AD220" s="3"/>
      <c r="AE220" s="6"/>
      <c r="AK220" s="40"/>
      <c r="AL220" s="63"/>
      <c r="AM220" s="7"/>
      <c r="AN220" s="8"/>
      <c r="AV220" s="5"/>
      <c r="DZ220" s="5"/>
      <c r="EA220" s="5"/>
      <c r="EB220" s="5"/>
      <c r="EC220" s="5"/>
      <c r="ED220" s="45"/>
      <c r="EE220" s="13"/>
      <c r="EF220" s="13"/>
      <c r="EH220" s="94"/>
      <c r="ER220" s="9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/>
      <c r="FT220"/>
    </row>
  </sheetData>
  <printOptions horizontalCentered="1" verticalCentered="1"/>
  <pageMargins left="0" right="0" top="0.3" bottom="0.3" header="0.5" footer="0.5"/>
  <pageSetup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 Eidmann</cp:lastModifiedBy>
  <cp:lastPrinted>2008-02-19T20:16:11Z</cp:lastPrinted>
  <dcterms:created xsi:type="dcterms:W3CDTF">1998-01-31T18:04:32Z</dcterms:created>
  <dcterms:modified xsi:type="dcterms:W3CDTF">2008-02-19T20:16:39Z</dcterms:modified>
  <cp:category/>
  <cp:version/>
  <cp:contentType/>
  <cp:contentStatus/>
</cp:coreProperties>
</file>