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10" windowWidth="15480" windowHeight="6270" activeTab="0"/>
  </bookViews>
  <sheets>
    <sheet name="Part 1 - LWA" sheetId="1" r:id="rId1"/>
    <sheet name="Part 2 - LWR" sheetId="2" r:id="rId2"/>
    <sheet name="Part 3 - Results" sheetId="3" r:id="rId3"/>
  </sheets>
  <externalReferences>
    <externalReference r:id="rId6"/>
  </externalReferences>
  <definedNames>
    <definedName name="annual_precip">#REF!</definedName>
    <definedName name="efficiency">#REF!</definedName>
    <definedName name="Irrigated_Area">'[1]Budget'!$C$42</definedName>
    <definedName name="Irrigation_efficiency">'Part 2 - LWR'!$H$54:$I$58</definedName>
    <definedName name="plant_type">'Part 2 - LWR'!$B$54:$D$68</definedName>
    <definedName name="precip">#REF!</definedName>
    <definedName name="referenceET">'Part 1 - LWA'!$B$28</definedName>
  </definedNames>
  <calcPr fullCalcOnLoad="1"/>
</workbook>
</file>

<file path=xl/sharedStrings.xml><?xml version="1.0" encoding="utf-8"?>
<sst xmlns="http://schemas.openxmlformats.org/spreadsheetml/2006/main" count="155" uniqueCount="114">
  <si>
    <t xml:space="preserve"> </t>
  </si>
  <si>
    <t>Riverside, CA</t>
  </si>
  <si>
    <t>Phoenix, AZ</t>
  </si>
  <si>
    <t>Zone</t>
  </si>
  <si>
    <t>Efficiency</t>
  </si>
  <si>
    <t>Where:</t>
  </si>
  <si>
    <t>A = Area of the landscape (square feet)</t>
  </si>
  <si>
    <t>Area of the landscape (square feet)</t>
  </si>
  <si>
    <t>The annual LWA is the annual water budget (i.e., allotment) for the site.</t>
  </si>
  <si>
    <r>
      <t>Landscape Coefficient (K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)</t>
    </r>
  </si>
  <si>
    <t xml:space="preserve">Table 1. Landscape Water Requirement </t>
  </si>
  <si>
    <t>The annual LWR is the water requirement specific to the designed landscape.  The sum of all the LWRs for each hydrozone, equals the site LWR.</t>
  </si>
  <si>
    <t xml:space="preserve">This worksheet can be used to determine the annual Landscape Water Requirement (LWR) for a site. </t>
  </si>
  <si>
    <t xml:space="preserve">This worksheet can be used to determine the annual Landscape Water Allowance (LWA) for a site. </t>
  </si>
  <si>
    <t>To calculate the LWA for a site, enter the area and reference evapotranspiration rate (enter data in white cells only).</t>
  </si>
  <si>
    <t xml:space="preserve">This worksheet can be used to determine if the designed landscape meets the water budget. </t>
  </si>
  <si>
    <t>then the landscape and/or irrigation system needs to be redesigned to use less water.</t>
  </si>
  <si>
    <t>OUTPUT - DOES THE DESIGNED LANDSCAPE MEET THE WATER BUDGET?</t>
  </si>
  <si>
    <t>LWR</t>
  </si>
  <si>
    <t>LWA</t>
  </si>
  <si>
    <t xml:space="preserve">If YES, then the water budget criterion is met. </t>
  </si>
  <si>
    <t>Irrigation Efficiency (IE)</t>
  </si>
  <si>
    <t>Average annual precipitation at site (inches/year)</t>
  </si>
  <si>
    <t>RTM = Run time multiplier, equal to 1/irrigation efficiency</t>
  </si>
  <si>
    <t>A = Area of the hydrozone (square feet)</t>
  </si>
  <si>
    <t xml:space="preserve">If the Landscape Water Requirement is LESS than the Landscape Water Allowance, then the water budget criterion is met.  </t>
  </si>
  <si>
    <t xml:space="preserve">If Landscape Water Requirement is GREATER than the Landscape Water Allowance, </t>
  </si>
  <si>
    <t xml:space="preserve">The designed landscape is </t>
  </si>
  <si>
    <t>turf</t>
  </si>
  <si>
    <t>If LWR &lt; LWA, then the water budget is met.</t>
  </si>
  <si>
    <r>
      <t>K</t>
    </r>
    <r>
      <rPr>
        <b/>
        <vertAlign val="subscript"/>
        <sz val="10"/>
        <rFont val="Arial"/>
        <family val="2"/>
      </rPr>
      <t>L</t>
    </r>
  </si>
  <si>
    <t>Total Area =</t>
  </si>
  <si>
    <t>Fixed Spray</t>
  </si>
  <si>
    <t>Rotor</t>
  </si>
  <si>
    <t>OUTPUT - WATER ALLOTMENT FOR THE SITE</t>
  </si>
  <si>
    <t>OUTPUT - WATER REQUIREMENT FOR THE SITE</t>
  </si>
  <si>
    <r>
      <t>LWR</t>
    </r>
    <r>
      <rPr>
        <b/>
        <vertAlign val="subscript"/>
        <sz val="10"/>
        <rFont val="Arial"/>
        <family val="2"/>
      </rPr>
      <t xml:space="preserve">H </t>
    </r>
    <r>
      <rPr>
        <b/>
        <sz val="10"/>
        <rFont val="Arial"/>
        <family val="2"/>
      </rPr>
      <t>(gal/yr)</t>
    </r>
  </si>
  <si>
    <t>Table 3.  Irrigation Efficiency</t>
  </si>
  <si>
    <t>STEP 1A - ENTER THE  AREA (A) OF THE LANDSCAPE</t>
  </si>
  <si>
    <r>
      <t>STEP 1B - ENTER THE ANNUAL GRASS REFERENCE EVAPOTRANSPIRATION (ET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 xml:space="preserve">) </t>
    </r>
  </si>
  <si>
    <t>STEP 2A - ENTER THE ANNUAL PRECIPITATION AT THE SITE (R)</t>
  </si>
  <si>
    <t>STEP 2B - COMPLETE TABLE 1 BELOW (enter data in white cells only)</t>
  </si>
  <si>
    <t>Area of turfgrass in designed landscape (square feet)</t>
  </si>
  <si>
    <t>STEP 3B - REVIEW THE LWA AND LWR FROM PART 1 AND PART 2</t>
  </si>
  <si>
    <r>
      <t>K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 xml:space="preserve"> = Landscape coefficient for the type of plant in that hydrozone (dimensionless)</t>
    </r>
  </si>
  <si>
    <t>Annual reference ET for cool-season grass (inches/year)</t>
  </si>
  <si>
    <t>If NO, landscape and/or irrigation system adjustments need to be made and reflected in Step 2B - LWR.</t>
  </si>
  <si>
    <t xml:space="preserve">To calculate the LWR for the site, enter the information requested below (enter data in white cells only).  </t>
  </si>
  <si>
    <t>Your Name:</t>
  </si>
  <si>
    <t>Builder Name:</t>
  </si>
  <si>
    <t>Lot Number/Street Address:</t>
  </si>
  <si>
    <t>Irrigation Type</t>
  </si>
  <si>
    <t>Drip - Press Comp</t>
  </si>
  <si>
    <t>Ground Cover</t>
  </si>
  <si>
    <t>Shrubs</t>
  </si>
  <si>
    <t>Trees</t>
  </si>
  <si>
    <t>[Custom]</t>
  </si>
  <si>
    <t xml:space="preserve">Source: (The Irrigation Association, October 2001) in </t>
  </si>
  <si>
    <t>Notes:</t>
  </si>
  <si>
    <t>The tree, shrub, and ground cover categories listed are for landscapes that are composed solely or predominantly of one of these vegetation types.</t>
  </si>
  <si>
    <t>Ground cover estimates were based on preliminary research findings in California.</t>
  </si>
  <si>
    <t xml:space="preserve">Mixed plantings are composed of two or all three vegetation types (i.e., where a single vegetation type does not predominate). </t>
  </si>
  <si>
    <t>Warm Season Turfgrass</t>
  </si>
  <si>
    <t>Cool Season Turfgrass</t>
  </si>
  <si>
    <t>NA</t>
  </si>
  <si>
    <t>Landscape Irrigation Scheduling and Water Management, IA  2005</t>
  </si>
  <si>
    <r>
      <t>*The plant types and associated K</t>
    </r>
    <r>
      <rPr>
        <vertAlign val="subscript"/>
        <sz val="8"/>
        <rFont val="Arial"/>
        <family val="2"/>
      </rPr>
      <t>L</t>
    </r>
    <r>
      <rPr>
        <sz val="8"/>
        <rFont val="Arial"/>
        <family val="0"/>
      </rPr>
      <t xml:space="preserve"> values are provided if you do not have plant specific K</t>
    </r>
    <r>
      <rPr>
        <vertAlign val="subscript"/>
        <sz val="8"/>
        <rFont val="Arial"/>
        <family val="2"/>
      </rPr>
      <t>L</t>
    </r>
    <r>
      <rPr>
        <sz val="8"/>
        <rFont val="Arial"/>
        <family val="0"/>
      </rPr>
      <t xml:space="preserve"> values for your designed landscape.  If you do, you can add them by typing over the "custom" areas in the table. These plant types and associated K</t>
    </r>
    <r>
      <rPr>
        <vertAlign val="subscript"/>
        <sz val="8"/>
        <rFont val="Arial"/>
        <family val="2"/>
      </rPr>
      <t>L</t>
    </r>
    <r>
      <rPr>
        <sz val="8"/>
        <rFont val="Arial"/>
        <family val="0"/>
      </rPr>
      <t xml:space="preserve"> values will appear as options in the dropdown list in Table 1. </t>
    </r>
  </si>
  <si>
    <t>LWA = Landscape water allowance (gallons/year)</t>
  </si>
  <si>
    <r>
      <t>ET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 Grass reference evapotranspiration (inches/year), provided locally</t>
    </r>
  </si>
  <si>
    <t>[Enter]</t>
  </si>
  <si>
    <r>
      <t>K</t>
    </r>
    <r>
      <rPr>
        <vertAlign val="subscript"/>
        <sz val="10"/>
        <rFont val="Arial"/>
        <family val="2"/>
      </rPr>
      <t xml:space="preserve">wa </t>
    </r>
    <r>
      <rPr>
        <sz val="10"/>
        <rFont val="Arial"/>
        <family val="2"/>
      </rPr>
      <t>= Water adjustment factor (dimensionless), 0.60 (60%) for the WaterSense specification</t>
    </r>
  </si>
  <si>
    <t>Annual Landscape Water Allowance (gallons/year)</t>
  </si>
  <si>
    <t>Annual Landscape Water Allowance for Site (hundred cubic feet/year)</t>
  </si>
  <si>
    <r>
      <t>LWR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 xml:space="preserve"> = Landscape water requirement for the hydrozone (gallons/year)</t>
    </r>
  </si>
  <si>
    <r>
      <t>ET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= Reference evapotranspiration (inches/year), provided locally</t>
    </r>
  </si>
  <si>
    <r>
      <t>C</t>
    </r>
    <r>
      <rPr>
        <vertAlign val="subscript"/>
        <sz val="10"/>
        <rFont val="Arial"/>
        <family val="2"/>
      </rPr>
      <t xml:space="preserve">u </t>
    </r>
    <r>
      <rPr>
        <sz val="10"/>
        <rFont val="Arial"/>
        <family val="2"/>
      </rPr>
      <t>= Conversion factor  (1.6043 for results in gallons/year)</t>
    </r>
  </si>
  <si>
    <t>The following formula (based on Irrigation Association’s “Landscape Irrigation Scheduling and Water Management” March 2005) is used to calculate the LWR:</t>
  </si>
  <si>
    <t>The following formula (based on Irrigation Association’s “Landscape Irrigation Scheduling and Water Management” March 2005) is used to calculate the LWA:</t>
  </si>
  <si>
    <r>
      <t>Enter the area of the hydrozone (square feet). The total area must equal the landscape area entered in Step 1A.</t>
    </r>
    <r>
      <rPr>
        <sz val="12"/>
        <color indexed="10"/>
        <rFont val="Arial"/>
        <family val="2"/>
      </rPr>
      <t xml:space="preserve"> </t>
    </r>
  </si>
  <si>
    <t>Landscape Water Requirement for the Site (gal/yr)</t>
  </si>
  <si>
    <t>Drip - Standard</t>
  </si>
  <si>
    <t>Species values for trees were based on research from agricultural tree crops.</t>
  </si>
  <si>
    <t>Annual Landscape Water Requirement (gallons/year)</t>
  </si>
  <si>
    <t>LWA = Landscape Water Allowance for the site (gallons/year)</t>
  </si>
  <si>
    <t>LWR = Landscape Water Requirement for the site (gallons/year)</t>
  </si>
  <si>
    <t>(gallons/year)</t>
  </si>
  <si>
    <t>Yes</t>
  </si>
  <si>
    <t>No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</si>
  <si>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=Effective rainfall, 25% of annual precipitation (R) as designated by the WaterSense specification</t>
    </r>
  </si>
  <si>
    <t>If turf, then area</t>
  </si>
  <si>
    <t>STEP 3A - REVIEW THE TOTAL AREA OF TURFGRASS IN THE DESIGNED LANDSCAPE FROM STEP 2B</t>
  </si>
  <si>
    <r>
      <t>C</t>
    </r>
    <r>
      <rPr>
        <vertAlign val="subscript"/>
        <sz val="10"/>
        <rFont val="Arial"/>
        <family val="2"/>
      </rPr>
      <t>u</t>
    </r>
    <r>
      <rPr>
        <sz val="10"/>
        <rFont val="Arial"/>
        <family val="2"/>
      </rPr>
      <t xml:space="preserve"> = Conversion factor (1.6043 for results in gallons/year)</t>
    </r>
  </si>
  <si>
    <t>Is it turf?</t>
  </si>
  <si>
    <t>Warm season turfgrass was added by the Irrigation Association to distinguish between warm and cool season turfgrasses.</t>
  </si>
  <si>
    <t>If LWR &gt; LWA, then budget is not met and adjustments need to be made.</t>
  </si>
  <si>
    <t>Mixture of Trees, Shrubs, and Ground Cover</t>
  </si>
  <si>
    <t>Turf?</t>
  </si>
  <si>
    <r>
      <t>Choose the plant type from the dropdown list (source data is displayed in Table 2).  Note, you may add additional plant types and associated K</t>
    </r>
    <r>
      <rPr>
        <vertAlign val="subscript"/>
        <sz val="12"/>
        <color indexed="18"/>
        <rFont val="Arial"/>
        <family val="2"/>
      </rPr>
      <t>L</t>
    </r>
    <r>
      <rPr>
        <sz val="12"/>
        <color indexed="18"/>
        <rFont val="Arial"/>
        <family val="2"/>
      </rPr>
      <t xml:space="preserve"> values if you prefer.</t>
    </r>
  </si>
  <si>
    <t>Choose the irrigation type from the dropdown list (source data is displayed in Table 3).</t>
  </si>
  <si>
    <t>Pool/Spa or Water Feature</t>
  </si>
  <si>
    <t xml:space="preserve">Source:  Based on Leaflet 21493 (Costello, et.al. 1993) in Landscape Irrigation Scheduling and Water Management, IA 2005 </t>
  </si>
  <si>
    <t xml:space="preserve">Plant Type or Landscape Feature* </t>
  </si>
  <si>
    <t>Table 2.  Plant Type or Landscape Feature and Associated Landscape Coefficient</t>
  </si>
  <si>
    <t>Mulch or Other Non-Planted Area</t>
  </si>
  <si>
    <t xml:space="preserve">Mulch or other non-planted area was added by WaterSense to allow these areas to be accounted for in the landscapable area. </t>
  </si>
  <si>
    <t>Pool/Spa or water feature was added by WaterSense to address criteria in the specification.</t>
  </si>
  <si>
    <t>Plant Type or Landscape Feature</t>
  </si>
  <si>
    <t>Hydrozone/Landscape Feature Area (sq. ft.)</t>
  </si>
  <si>
    <t>Draft Water-Efficient Single-Family New Home Specification: Water Budget Tool</t>
  </si>
  <si>
    <t xml:space="preserve">This water budget tool can be used to determine if the designed landscape meets Criteria 4.1.1.2 of the specification. </t>
  </si>
  <si>
    <t>Please refer to the Approach Document for additional information.</t>
  </si>
  <si>
    <t>Use the tool on the next tab to calculate the Landscape Water Requirement.</t>
  </si>
  <si>
    <t>Use the tool on the next tab to view the results.</t>
  </si>
  <si>
    <t>Micro Spray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</si>
</sst>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  <numFmt numFmtId="174" formatCode="#,##0.0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vertAlign val="subscript"/>
      <sz val="10"/>
      <name val="Arial"/>
      <family val="2"/>
    </font>
    <font>
      <sz val="12"/>
      <color indexed="18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bscript"/>
      <sz val="12"/>
      <name val="Arial"/>
      <family val="2"/>
    </font>
    <font>
      <sz val="10"/>
      <color indexed="10"/>
      <name val="Arial"/>
      <family val="0"/>
    </font>
    <font>
      <sz val="12"/>
      <color indexed="10"/>
      <name val="Arial"/>
      <family val="2"/>
    </font>
    <font>
      <sz val="10"/>
      <color indexed="42"/>
      <name val="Arial"/>
      <family val="2"/>
    </font>
    <font>
      <b/>
      <sz val="12"/>
      <color indexed="10"/>
      <name val="Arial"/>
      <family val="2"/>
    </font>
    <font>
      <vertAlign val="subscript"/>
      <sz val="12"/>
      <color indexed="18"/>
      <name val="Arial"/>
      <family val="2"/>
    </font>
    <font>
      <vertAlign val="subscript"/>
      <sz val="8"/>
      <name val="Arial"/>
      <family val="2"/>
    </font>
    <font>
      <sz val="10"/>
      <color indexed="2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5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4" borderId="3" xfId="0" applyFill="1" applyBorder="1" applyAlignment="1" applyProtection="1">
      <alignment/>
      <protection/>
    </xf>
    <xf numFmtId="0" fontId="0" fillId="4" borderId="9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5" borderId="2" xfId="0" applyFill="1" applyBorder="1" applyAlignment="1" applyProtection="1">
      <alignment/>
      <protection/>
    </xf>
    <xf numFmtId="0" fontId="0" fillId="5" borderId="3" xfId="0" applyFill="1" applyBorder="1" applyAlignment="1" applyProtection="1">
      <alignment/>
      <protection/>
    </xf>
    <xf numFmtId="0" fontId="0" fillId="5" borderId="9" xfId="0" applyFill="1" applyBorder="1" applyAlignment="1" applyProtection="1">
      <alignment/>
      <protection/>
    </xf>
    <xf numFmtId="0" fontId="0" fillId="5" borderId="4" xfId="0" applyFill="1" applyBorder="1" applyAlignment="1" applyProtection="1">
      <alignment/>
      <protection/>
    </xf>
    <xf numFmtId="0" fontId="0" fillId="5" borderId="0" xfId="0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6" xfId="0" applyFill="1" applyBorder="1" applyAlignment="1" applyProtection="1">
      <alignment/>
      <protection/>
    </xf>
    <xf numFmtId="0" fontId="0" fillId="5" borderId="7" xfId="0" applyFill="1" applyBorder="1" applyAlignment="1" applyProtection="1">
      <alignment/>
      <protection/>
    </xf>
    <xf numFmtId="0" fontId="0" fillId="5" borderId="7" xfId="0" applyFont="1" applyFill="1" applyBorder="1" applyAlignment="1" applyProtection="1">
      <alignment/>
      <protection/>
    </xf>
    <xf numFmtId="0" fontId="0" fillId="5" borderId="8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6" borderId="2" xfId="0" applyFill="1" applyBorder="1" applyAlignment="1" applyProtection="1">
      <alignment/>
      <protection/>
    </xf>
    <xf numFmtId="0" fontId="0" fillId="6" borderId="3" xfId="0" applyFill="1" applyBorder="1" applyAlignment="1" applyProtection="1">
      <alignment/>
      <protection/>
    </xf>
    <xf numFmtId="0" fontId="0" fillId="6" borderId="9" xfId="0" applyFill="1" applyBorder="1" applyAlignment="1" applyProtection="1">
      <alignment/>
      <protection/>
    </xf>
    <xf numFmtId="0" fontId="0" fillId="6" borderId="4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/>
      <protection/>
    </xf>
    <xf numFmtId="0" fontId="0" fillId="6" borderId="6" xfId="0" applyFill="1" applyBorder="1" applyAlignment="1" applyProtection="1">
      <alignment/>
      <protection/>
    </xf>
    <xf numFmtId="0" fontId="0" fillId="6" borderId="7" xfId="0" applyFill="1" applyBorder="1" applyAlignment="1" applyProtection="1">
      <alignment/>
      <protection/>
    </xf>
    <xf numFmtId="0" fontId="0" fillId="6" borderId="8" xfId="0" applyFill="1" applyBorder="1" applyAlignment="1" applyProtection="1">
      <alignment/>
      <protection/>
    </xf>
    <xf numFmtId="0" fontId="2" fillId="6" borderId="0" xfId="0" applyFont="1" applyFill="1" applyBorder="1" applyAlignment="1" applyProtection="1">
      <alignment/>
      <protection/>
    </xf>
    <xf numFmtId="0" fontId="5" fillId="6" borderId="0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 horizontal="left"/>
      <protection/>
    </xf>
    <xf numFmtId="164" fontId="0" fillId="4" borderId="0" xfId="0" applyNumberFormat="1" applyFill="1" applyBorder="1" applyAlignment="1" applyProtection="1">
      <alignment/>
      <protection/>
    </xf>
    <xf numFmtId="0" fontId="3" fillId="4" borderId="0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6" borderId="3" xfId="0" applyFont="1" applyFill="1" applyBorder="1" applyAlignment="1" applyProtection="1">
      <alignment/>
      <protection/>
    </xf>
    <xf numFmtId="0" fontId="9" fillId="6" borderId="0" xfId="0" applyFont="1" applyFill="1" applyBorder="1" applyAlignment="1" applyProtection="1">
      <alignment/>
      <protection/>
    </xf>
    <xf numFmtId="0" fontId="5" fillId="6" borderId="5" xfId="0" applyFont="1" applyFill="1" applyBorder="1" applyAlignment="1" applyProtection="1">
      <alignment/>
      <protection/>
    </xf>
    <xf numFmtId="0" fontId="0" fillId="4" borderId="3" xfId="0" applyFill="1" applyBorder="1" applyAlignment="1" applyProtection="1">
      <alignment horizontal="left"/>
      <protection/>
    </xf>
    <xf numFmtId="164" fontId="0" fillId="4" borderId="3" xfId="0" applyNumberForma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 horizontal="left" vertical="center"/>
      <protection/>
    </xf>
    <xf numFmtId="0" fontId="0" fillId="4" borderId="10" xfId="0" applyFont="1" applyFill="1" applyBorder="1" applyAlignment="1" applyProtection="1">
      <alignment horizontal="left"/>
      <protection/>
    </xf>
    <xf numFmtId="164" fontId="0" fillId="4" borderId="10" xfId="0" applyNumberFormat="1" applyFont="1" applyFill="1" applyBorder="1" applyAlignment="1" applyProtection="1">
      <alignment horizontal="left"/>
      <protection/>
    </xf>
    <xf numFmtId="164" fontId="0" fillId="4" borderId="0" xfId="0" applyNumberFormat="1" applyFont="1" applyFill="1" applyBorder="1" applyAlignment="1" applyProtection="1">
      <alignment/>
      <protection/>
    </xf>
    <xf numFmtId="0" fontId="1" fillId="3" borderId="11" xfId="0" applyFont="1" applyFill="1" applyBorder="1" applyAlignment="1" applyProtection="1">
      <alignment/>
      <protection/>
    </xf>
    <xf numFmtId="0" fontId="1" fillId="3" borderId="12" xfId="0" applyFont="1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1" fillId="3" borderId="14" xfId="0" applyFont="1" applyFill="1" applyBorder="1" applyAlignment="1" applyProtection="1">
      <alignment/>
      <protection/>
    </xf>
    <xf numFmtId="0" fontId="1" fillId="3" borderId="10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164" fontId="2" fillId="3" borderId="1" xfId="0" applyNumberFormat="1" applyFont="1" applyFill="1" applyBorder="1" applyAlignment="1" applyProtection="1">
      <alignment/>
      <protection/>
    </xf>
    <xf numFmtId="0" fontId="10" fillId="3" borderId="7" xfId="0" applyFont="1" applyFill="1" applyBorder="1" applyAlignment="1" applyProtection="1">
      <alignment/>
      <protection/>
    </xf>
    <xf numFmtId="0" fontId="10" fillId="3" borderId="7" xfId="0" applyFont="1" applyFill="1" applyBorder="1" applyAlignment="1" applyProtection="1">
      <alignment horizontal="left"/>
      <protection/>
    </xf>
    <xf numFmtId="0" fontId="0" fillId="5" borderId="0" xfId="0" applyFill="1" applyAlignment="1">
      <alignment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3" fillId="6" borderId="0" xfId="0" applyFont="1" applyFill="1" applyAlignment="1" applyProtection="1">
      <alignment/>
      <protection/>
    </xf>
    <xf numFmtId="0" fontId="3" fillId="6" borderId="3" xfId="0" applyFont="1" applyFill="1" applyBorder="1" applyAlignment="1" applyProtection="1">
      <alignment/>
      <protection/>
    </xf>
    <xf numFmtId="0" fontId="8" fillId="6" borderId="3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5" xfId="0" applyFont="1" applyFill="1" applyBorder="1" applyAlignment="1" applyProtection="1">
      <alignment/>
      <protection/>
    </xf>
    <xf numFmtId="0" fontId="6" fillId="3" borderId="3" xfId="0" applyFont="1" applyFill="1" applyBorder="1" applyAlignment="1" applyProtection="1">
      <alignment/>
      <protection/>
    </xf>
    <xf numFmtId="0" fontId="8" fillId="3" borderId="3" xfId="0" applyFont="1" applyFill="1" applyBorder="1" applyAlignment="1" applyProtection="1">
      <alignment/>
      <protection/>
    </xf>
    <xf numFmtId="0" fontId="8" fillId="3" borderId="9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/>
      <protection/>
    </xf>
    <xf numFmtId="0" fontId="3" fillId="6" borderId="0" xfId="0" applyFont="1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/>
      <protection/>
    </xf>
    <xf numFmtId="0" fontId="12" fillId="6" borderId="0" xfId="0" applyFont="1" applyFill="1" applyBorder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4" borderId="0" xfId="0" applyFont="1" applyFill="1" applyBorder="1" applyAlignment="1" applyProtection="1">
      <alignment horizontal="left"/>
      <protection/>
    </xf>
    <xf numFmtId="3" fontId="2" fillId="3" borderId="1" xfId="0" applyNumberFormat="1" applyFont="1" applyFill="1" applyBorder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3" fillId="6" borderId="0" xfId="0" applyFont="1" applyFill="1" applyBorder="1" applyAlignment="1" applyProtection="1">
      <alignment horizontal="right"/>
      <protection/>
    </xf>
    <xf numFmtId="0" fontId="0" fillId="4" borderId="7" xfId="0" applyFill="1" applyBorder="1" applyAlignment="1" applyProtection="1">
      <alignment horizontal="left"/>
      <protection/>
    </xf>
    <xf numFmtId="0" fontId="3" fillId="6" borderId="0" xfId="0" applyFont="1" applyFill="1" applyBorder="1" applyAlignment="1" applyProtection="1">
      <alignment/>
      <protection/>
    </xf>
    <xf numFmtId="0" fontId="8" fillId="6" borderId="0" xfId="0" applyFont="1" applyFill="1" applyBorder="1" applyAlignment="1" applyProtection="1">
      <alignment/>
      <protection/>
    </xf>
    <xf numFmtId="0" fontId="12" fillId="3" borderId="16" xfId="0" applyFont="1" applyFill="1" applyBorder="1" applyAlignment="1" applyProtection="1">
      <alignment/>
      <protection/>
    </xf>
    <xf numFmtId="0" fontId="14" fillId="5" borderId="7" xfId="0" applyFont="1" applyFill="1" applyBorder="1" applyAlignment="1" applyProtection="1">
      <alignment/>
      <protection/>
    </xf>
    <xf numFmtId="0" fontId="16" fillId="5" borderId="0" xfId="0" applyFont="1" applyFill="1" applyBorder="1" applyAlignment="1" applyProtection="1">
      <alignment/>
      <protection/>
    </xf>
    <xf numFmtId="0" fontId="16" fillId="5" borderId="6" xfId="0" applyFont="1" applyFill="1" applyBorder="1" applyAlignment="1" applyProtection="1">
      <alignment/>
      <protection/>
    </xf>
    <xf numFmtId="0" fontId="16" fillId="6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4" borderId="0" xfId="0" applyFont="1" applyFill="1" applyBorder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0" fontId="2" fillId="4" borderId="0" xfId="0" applyFont="1" applyFill="1" applyBorder="1" applyAlignment="1" applyProtection="1">
      <alignment/>
      <protection/>
    </xf>
    <xf numFmtId="3" fontId="0" fillId="2" borderId="17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/>
    </xf>
    <xf numFmtId="0" fontId="0" fillId="2" borderId="18" xfId="0" applyFont="1" applyFill="1" applyBorder="1" applyAlignment="1" applyProtection="1">
      <alignment/>
      <protection/>
    </xf>
    <xf numFmtId="0" fontId="0" fillId="2" borderId="19" xfId="0" applyFont="1" applyFill="1" applyBorder="1" applyAlignment="1" applyProtection="1">
      <alignment/>
      <protection/>
    </xf>
    <xf numFmtId="0" fontId="0" fillId="2" borderId="2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19" fillId="5" borderId="3" xfId="0" applyFont="1" applyFill="1" applyBorder="1" applyAlignment="1" applyProtection="1">
      <alignment horizontal="left"/>
      <protection/>
    </xf>
    <xf numFmtId="0" fontId="19" fillId="5" borderId="3" xfId="0" applyFont="1" applyFill="1" applyBorder="1" applyAlignment="1" applyProtection="1">
      <alignment horizontal="left" wrapText="1"/>
      <protection/>
    </xf>
    <xf numFmtId="0" fontId="12" fillId="6" borderId="0" xfId="0" applyFont="1" applyFill="1" applyBorder="1" applyAlignment="1" applyProtection="1">
      <alignment/>
      <protection/>
    </xf>
    <xf numFmtId="0" fontId="0" fillId="6" borderId="5" xfId="0" applyFill="1" applyBorder="1" applyAlignment="1" applyProtection="1">
      <alignment/>
      <protection/>
    </xf>
    <xf numFmtId="0" fontId="1" fillId="6" borderId="4" xfId="0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 vertical="top"/>
      <protection/>
    </xf>
    <xf numFmtId="0" fontId="3" fillId="6" borderId="0" xfId="0" applyFont="1" applyFill="1" applyBorder="1" applyAlignment="1" applyProtection="1">
      <alignment horizontal="center"/>
      <protection/>
    </xf>
    <xf numFmtId="0" fontId="0" fillId="2" borderId="7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 horizontal="left"/>
      <protection/>
    </xf>
    <xf numFmtId="0" fontId="8" fillId="3" borderId="0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3" xfId="0" applyFont="1" applyFill="1" applyBorder="1" applyAlignment="1" applyProtection="1">
      <alignment/>
      <protection/>
    </xf>
    <xf numFmtId="0" fontId="0" fillId="2" borderId="2" xfId="0" applyFont="1" applyFill="1" applyBorder="1" applyAlignment="1" applyProtection="1">
      <alignment/>
      <protection/>
    </xf>
    <xf numFmtId="0" fontId="0" fillId="2" borderId="6" xfId="0" applyFont="1" applyFill="1" applyBorder="1" applyAlignment="1" applyProtection="1">
      <alignment/>
      <protection/>
    </xf>
    <xf numFmtId="0" fontId="8" fillId="6" borderId="0" xfId="0" applyFont="1" applyFill="1" applyAlignment="1" applyProtection="1">
      <alignment/>
      <protection/>
    </xf>
    <xf numFmtId="9" fontId="2" fillId="3" borderId="1" xfId="0" applyNumberFormat="1" applyFont="1" applyFill="1" applyBorder="1" applyAlignment="1" applyProtection="1">
      <alignment horizontal="center"/>
      <protection/>
    </xf>
    <xf numFmtId="3" fontId="2" fillId="3" borderId="1" xfId="0" applyNumberFormat="1" applyFont="1" applyFill="1" applyBorder="1" applyAlignment="1" applyProtection="1">
      <alignment horizontal="center"/>
      <protection/>
    </xf>
    <xf numFmtId="3" fontId="3" fillId="3" borderId="21" xfId="0" applyNumberFormat="1" applyFont="1" applyFill="1" applyBorder="1" applyAlignment="1" applyProtection="1">
      <alignment horizontal="center"/>
      <protection/>
    </xf>
    <xf numFmtId="0" fontId="12" fillId="3" borderId="16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/>
      <protection/>
    </xf>
    <xf numFmtId="3" fontId="2" fillId="0" borderId="1" xfId="0" applyNumberFormat="1" applyFont="1" applyFill="1" applyBorder="1" applyAlignment="1" applyProtection="1">
      <alignment/>
      <protection locked="0"/>
    </xf>
    <xf numFmtId="174" fontId="2" fillId="0" borderId="1" xfId="0" applyNumberFormat="1" applyFont="1" applyFill="1" applyBorder="1" applyAlignment="1" applyProtection="1">
      <alignment/>
      <protection locked="0"/>
    </xf>
    <xf numFmtId="0" fontId="8" fillId="3" borderId="5" xfId="0" applyFont="1" applyFill="1" applyBorder="1" applyAlignment="1" applyProtection="1">
      <alignment/>
      <protection/>
    </xf>
    <xf numFmtId="164" fontId="0" fillId="4" borderId="0" xfId="0" applyNumberFormat="1" applyFont="1" applyFill="1" applyBorder="1" applyAlignment="1" applyProtection="1">
      <alignment horizontal="left"/>
      <protection/>
    </xf>
    <xf numFmtId="0" fontId="4" fillId="6" borderId="12" xfId="0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/>
      <protection/>
    </xf>
    <xf numFmtId="3" fontId="0" fillId="2" borderId="22" xfId="0" applyNumberFormat="1" applyFill="1" applyBorder="1" applyAlignment="1" applyProtection="1">
      <alignment horizontal="center"/>
      <protection locked="0"/>
    </xf>
    <xf numFmtId="3" fontId="0" fillId="2" borderId="23" xfId="0" applyNumberFormat="1" applyFill="1" applyBorder="1" applyAlignment="1" applyProtection="1">
      <alignment horizontal="center"/>
      <protection locked="0"/>
    </xf>
    <xf numFmtId="9" fontId="0" fillId="4" borderId="22" xfId="19" applyNumberFormat="1" applyFill="1" applyBorder="1" applyAlignment="1" applyProtection="1">
      <alignment horizontal="center"/>
      <protection/>
    </xf>
    <xf numFmtId="0" fontId="0" fillId="2" borderId="18" xfId="0" applyFont="1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 wrapText="1"/>
      <protection/>
    </xf>
    <xf numFmtId="0" fontId="1" fillId="4" borderId="25" xfId="0" applyFont="1" applyFill="1" applyBorder="1" applyAlignment="1" applyProtection="1">
      <alignment horizontal="center" wrapText="1"/>
      <protection/>
    </xf>
    <xf numFmtId="0" fontId="1" fillId="4" borderId="26" xfId="0" applyFont="1" applyFill="1" applyBorder="1" applyAlignment="1" applyProtection="1">
      <alignment horizontal="center" wrapText="1"/>
      <protection/>
    </xf>
    <xf numFmtId="0" fontId="0" fillId="4" borderId="27" xfId="0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 horizontal="center"/>
      <protection/>
    </xf>
    <xf numFmtId="168" fontId="0" fillId="4" borderId="28" xfId="15" applyNumberFormat="1" applyFill="1" applyBorder="1" applyAlignment="1" applyProtection="1">
      <alignment horizontal="center"/>
      <protection/>
    </xf>
    <xf numFmtId="0" fontId="0" fillId="4" borderId="29" xfId="0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4" borderId="30" xfId="0" applyFill="1" applyBorder="1" applyAlignment="1" applyProtection="1">
      <alignment horizontal="center"/>
      <protection/>
    </xf>
    <xf numFmtId="0" fontId="1" fillId="4" borderId="21" xfId="0" applyFont="1" applyFill="1" applyBorder="1" applyAlignment="1" applyProtection="1">
      <alignment vertical="center" wrapText="1"/>
      <protection/>
    </xf>
    <xf numFmtId="3" fontId="0" fillId="3" borderId="1" xfId="0" applyNumberFormat="1" applyFont="1" applyFill="1" applyBorder="1" applyAlignment="1" applyProtection="1">
      <alignment horizontal="center"/>
      <protection/>
    </xf>
    <xf numFmtId="168" fontId="0" fillId="3" borderId="26" xfId="15" applyNumberFormat="1" applyFont="1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 horizontal="center" vertical="center"/>
      <protection/>
    </xf>
    <xf numFmtId="0" fontId="1" fillId="4" borderId="24" xfId="0" applyFont="1" applyFill="1" applyBorder="1" applyAlignment="1" applyProtection="1">
      <alignment vertical="center"/>
      <protection/>
    </xf>
    <xf numFmtId="2" fontId="1" fillId="4" borderId="26" xfId="0" applyNumberFormat="1" applyFont="1" applyFill="1" applyBorder="1" applyAlignment="1" applyProtection="1">
      <alignment vertical="center"/>
      <protection/>
    </xf>
    <xf numFmtId="2" fontId="1" fillId="6" borderId="0" xfId="0" applyNumberFormat="1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horizontal="center" vertical="center"/>
      <protection/>
    </xf>
    <xf numFmtId="0" fontId="0" fillId="4" borderId="27" xfId="0" applyFont="1" applyFill="1" applyBorder="1" applyAlignment="1" applyProtection="1">
      <alignment vertical="center" wrapText="1"/>
      <protection/>
    </xf>
    <xf numFmtId="9" fontId="0" fillId="4" borderId="31" xfId="17" applyNumberFormat="1" applyFont="1" applyFill="1" applyBorder="1" applyAlignment="1" applyProtection="1">
      <alignment vertical="center"/>
      <protection/>
    </xf>
    <xf numFmtId="9" fontId="0" fillId="6" borderId="0" xfId="17" applyNumberFormat="1" applyFont="1" applyFill="1" applyBorder="1" applyAlignment="1" applyProtection="1">
      <alignment vertical="center"/>
      <protection/>
    </xf>
    <xf numFmtId="49" fontId="0" fillId="6" borderId="0" xfId="0" applyNumberFormat="1" applyFont="1" applyFill="1" applyBorder="1" applyAlignment="1" applyProtection="1">
      <alignment horizontal="center" vertical="center"/>
      <protection/>
    </xf>
    <xf numFmtId="0" fontId="0" fillId="4" borderId="29" xfId="0" applyFont="1" applyFill="1" applyBorder="1" applyAlignment="1" applyProtection="1">
      <alignment vertical="center"/>
      <protection/>
    </xf>
    <xf numFmtId="9" fontId="0" fillId="4" borderId="28" xfId="17" applyNumberFormat="1" applyFont="1" applyFill="1" applyBorder="1" applyAlignment="1" applyProtection="1">
      <alignment vertical="center"/>
      <protection/>
    </xf>
    <xf numFmtId="0" fontId="0" fillId="4" borderId="32" xfId="0" applyFont="1" applyFill="1" applyBorder="1" applyAlignment="1" applyProtection="1">
      <alignment vertical="center"/>
      <protection/>
    </xf>
    <xf numFmtId="9" fontId="0" fillId="4" borderId="33" xfId="17" applyNumberFormat="1" applyFont="1" applyFill="1" applyBorder="1" applyAlignment="1" applyProtection="1">
      <alignment vertical="center"/>
      <protection/>
    </xf>
    <xf numFmtId="49" fontId="0" fillId="6" borderId="0" xfId="0" applyNumberFormat="1" applyFont="1" applyFill="1" applyBorder="1" applyAlignment="1" applyProtection="1">
      <alignment vertical="center"/>
      <protection/>
    </xf>
    <xf numFmtId="49" fontId="0" fillId="6" borderId="0" xfId="0" applyNumberFormat="1" applyFont="1" applyFill="1" applyBorder="1" applyAlignment="1" applyProtection="1">
      <alignment horizontal="left" vertical="center"/>
      <protection/>
    </xf>
    <xf numFmtId="49" fontId="18" fillId="6" borderId="0" xfId="0" applyNumberFormat="1" applyFont="1" applyFill="1" applyBorder="1" applyAlignment="1" applyProtection="1">
      <alignment horizontal="left" vertical="center" shrinkToFit="1"/>
      <protection/>
    </xf>
    <xf numFmtId="0" fontId="1" fillId="4" borderId="25" xfId="0" applyFont="1" applyFill="1" applyBorder="1" applyAlignment="1" applyProtection="1">
      <alignment horizontal="center" vertical="center"/>
      <protection/>
    </xf>
    <xf numFmtId="0" fontId="1" fillId="4" borderId="16" xfId="0" applyFont="1" applyFill="1" applyBorder="1" applyAlignment="1" applyProtection="1">
      <alignment horizontal="center" vertical="center"/>
      <protection/>
    </xf>
    <xf numFmtId="0" fontId="0" fillId="4" borderId="34" xfId="0" applyNumberFormat="1" applyFont="1" applyFill="1" applyBorder="1" applyAlignment="1" applyProtection="1">
      <alignment horizontal="center" vertical="center"/>
      <protection/>
    </xf>
    <xf numFmtId="0" fontId="0" fillId="4" borderId="23" xfId="0" applyNumberFormat="1" applyFont="1" applyFill="1" applyBorder="1" applyAlignment="1" applyProtection="1">
      <alignment horizontal="center" vertical="center"/>
      <protection/>
    </xf>
    <xf numFmtId="0" fontId="0" fillId="4" borderId="23" xfId="0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 applyProtection="1">
      <alignment horizontal="center"/>
      <protection/>
    </xf>
    <xf numFmtId="0" fontId="0" fillId="4" borderId="36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 locked="0"/>
    </xf>
    <xf numFmtId="0" fontId="22" fillId="6" borderId="0" xfId="0" applyFont="1" applyFill="1" applyBorder="1" applyAlignment="1" applyProtection="1">
      <alignment/>
      <protection/>
    </xf>
    <xf numFmtId="3" fontId="22" fillId="6" borderId="0" xfId="0" applyNumberFormat="1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6" fillId="5" borderId="5" xfId="0" applyFont="1" applyFill="1" applyBorder="1" applyAlignment="1" applyProtection="1">
      <alignment/>
      <protection/>
    </xf>
    <xf numFmtId="0" fontId="8" fillId="6" borderId="9" xfId="0" applyFont="1" applyFill="1" applyBorder="1" applyAlignment="1" applyProtection="1">
      <alignment/>
      <protection/>
    </xf>
    <xf numFmtId="0" fontId="8" fillId="6" borderId="5" xfId="0" applyFont="1" applyFill="1" applyBorder="1" applyAlignment="1" applyProtection="1">
      <alignment/>
      <protection/>
    </xf>
    <xf numFmtId="0" fontId="9" fillId="6" borderId="5" xfId="0" applyFont="1" applyFill="1" applyBorder="1" applyAlignment="1" applyProtection="1">
      <alignment/>
      <protection/>
    </xf>
    <xf numFmtId="0" fontId="0" fillId="5" borderId="37" xfId="0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/>
      <protection/>
    </xf>
    <xf numFmtId="0" fontId="4" fillId="6" borderId="0" xfId="0" applyFont="1" applyFill="1" applyAlignment="1" applyProtection="1">
      <alignment/>
      <protection/>
    </xf>
    <xf numFmtId="0" fontId="0" fillId="5" borderId="3" xfId="0" applyFill="1" applyBorder="1" applyAlignment="1" applyProtection="1">
      <alignment horizontal="left" wrapText="1"/>
      <protection/>
    </xf>
    <xf numFmtId="49" fontId="0" fillId="0" borderId="18" xfId="0" applyNumberFormat="1" applyFont="1" applyFill="1" applyBorder="1" applyAlignment="1" applyProtection="1">
      <alignment horizontal="left" shrinkToFit="1"/>
      <protection locked="0"/>
    </xf>
    <xf numFmtId="49" fontId="0" fillId="0" borderId="20" xfId="0" applyNumberFormat="1" applyFont="1" applyFill="1" applyBorder="1" applyAlignment="1" applyProtection="1">
      <alignment horizontal="left" shrinkToFit="1"/>
      <protection locked="0"/>
    </xf>
    <xf numFmtId="0" fontId="1" fillId="4" borderId="38" xfId="0" applyFont="1" applyFill="1" applyBorder="1" applyAlignment="1" applyProtection="1">
      <alignment horizontal="center" wrapText="1"/>
      <protection/>
    </xf>
    <xf numFmtId="0" fontId="1" fillId="4" borderId="39" xfId="0" applyFont="1" applyFill="1" applyBorder="1" applyAlignment="1" applyProtection="1">
      <alignment horizontal="center" wrapText="1"/>
      <protection/>
    </xf>
    <xf numFmtId="49" fontId="0" fillId="0" borderId="40" xfId="0" applyNumberFormat="1" applyFont="1" applyFill="1" applyBorder="1" applyAlignment="1" applyProtection="1">
      <alignment horizontal="left" shrinkToFit="1"/>
      <protection locked="0"/>
    </xf>
    <xf numFmtId="49" fontId="0" fillId="0" borderId="41" xfId="0" applyNumberFormat="1" applyFont="1" applyFill="1" applyBorder="1" applyAlignment="1" applyProtection="1">
      <alignment horizontal="left" shrinkToFit="1"/>
      <protection locked="0"/>
    </xf>
    <xf numFmtId="49" fontId="0" fillId="0" borderId="42" xfId="0" applyNumberFormat="1" applyFont="1" applyFill="1" applyBorder="1" applyAlignment="1" applyProtection="1">
      <alignment horizontal="left" vertical="center"/>
      <protection locked="0"/>
    </xf>
    <xf numFmtId="49" fontId="0" fillId="0" borderId="20" xfId="0" applyNumberFormat="1" applyFont="1" applyFill="1" applyBorder="1" applyAlignment="1" applyProtection="1">
      <alignment horizontal="left" vertical="center"/>
      <protection locked="0"/>
    </xf>
    <xf numFmtId="49" fontId="0" fillId="0" borderId="43" xfId="0" applyNumberFormat="1" applyFont="1" applyFill="1" applyBorder="1" applyAlignment="1" applyProtection="1">
      <alignment horizontal="left" vertical="center"/>
      <protection locked="0"/>
    </xf>
    <xf numFmtId="49" fontId="0" fillId="0" borderId="44" xfId="0" applyNumberFormat="1" applyFont="1" applyFill="1" applyBorder="1" applyAlignment="1" applyProtection="1">
      <alignment horizontal="left" vertical="center"/>
      <protection locked="0"/>
    </xf>
    <xf numFmtId="49" fontId="0" fillId="4" borderId="29" xfId="0" applyNumberFormat="1" applyFont="1" applyFill="1" applyBorder="1" applyAlignment="1" applyProtection="1">
      <alignment horizontal="left" vertical="center"/>
      <protection/>
    </xf>
    <xf numFmtId="49" fontId="0" fillId="4" borderId="23" xfId="0" applyNumberFormat="1" applyFont="1" applyFill="1" applyBorder="1" applyAlignment="1" applyProtection="1">
      <alignment horizontal="left" vertical="center"/>
      <protection/>
    </xf>
    <xf numFmtId="49" fontId="0" fillId="4" borderId="42" xfId="0" applyNumberFormat="1" applyFont="1" applyFill="1" applyBorder="1" applyAlignment="1" applyProtection="1">
      <alignment horizontal="left" vertical="center"/>
      <protection/>
    </xf>
    <xf numFmtId="49" fontId="0" fillId="4" borderId="20" xfId="0" applyNumberFormat="1" applyFont="1" applyFill="1" applyBorder="1" applyAlignment="1" applyProtection="1">
      <alignment horizontal="left" vertical="center"/>
      <protection/>
    </xf>
    <xf numFmtId="0" fontId="1" fillId="4" borderId="21" xfId="0" applyFont="1" applyFill="1" applyBorder="1" applyAlignment="1" applyProtection="1">
      <alignment horizontal="right"/>
      <protection/>
    </xf>
    <xf numFmtId="0" fontId="1" fillId="4" borderId="45" xfId="0" applyFont="1" applyFill="1" applyBorder="1" applyAlignment="1" applyProtection="1">
      <alignment horizontal="right"/>
      <protection/>
    </xf>
    <xf numFmtId="0" fontId="1" fillId="4" borderId="39" xfId="0" applyFont="1" applyFill="1" applyBorder="1" applyAlignment="1" applyProtection="1">
      <alignment horizontal="right"/>
      <protection/>
    </xf>
    <xf numFmtId="0" fontId="1" fillId="4" borderId="24" xfId="0" applyFont="1" applyFill="1" applyBorder="1" applyAlignment="1" applyProtection="1">
      <alignment horizontal="center" vertical="center"/>
      <protection/>
    </xf>
    <xf numFmtId="0" fontId="1" fillId="4" borderId="25" xfId="0" applyFont="1" applyFill="1" applyBorder="1" applyAlignment="1" applyProtection="1">
      <alignment horizontal="center" vertical="center"/>
      <protection/>
    </xf>
    <xf numFmtId="49" fontId="0" fillId="4" borderId="27" xfId="0" applyNumberFormat="1" applyFont="1" applyFill="1" applyBorder="1" applyAlignment="1" applyProtection="1">
      <alignment horizontal="left" vertical="center"/>
      <protection/>
    </xf>
    <xf numFmtId="49" fontId="0" fillId="4" borderId="22" xfId="0" applyNumberFormat="1" applyFont="1" applyFill="1" applyBorder="1" applyAlignment="1" applyProtection="1">
      <alignment horizontal="left" vertical="center"/>
      <protection/>
    </xf>
    <xf numFmtId="0" fontId="4" fillId="6" borderId="46" xfId="0" applyFont="1" applyFill="1" applyBorder="1" applyAlignment="1" applyProtection="1">
      <alignment horizontal="left" vertical="top" wrapText="1"/>
      <protection/>
    </xf>
    <xf numFmtId="3" fontId="2" fillId="4" borderId="0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57150</xdr:rowOff>
    </xdr:from>
    <xdr:to>
      <xdr:col>1</xdr:col>
      <xdr:colOff>800100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57150</xdr:rowOff>
    </xdr:from>
    <xdr:to>
      <xdr:col>1</xdr:col>
      <xdr:colOff>800100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57150</xdr:rowOff>
    </xdr:from>
    <xdr:to>
      <xdr:col>1</xdr:col>
      <xdr:colOff>800100</xdr:colOff>
      <xdr:row>6</xdr:row>
      <xdr:rowOff>9525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57150</xdr:rowOff>
    </xdr:from>
    <xdr:to>
      <xdr:col>1</xdr:col>
      <xdr:colOff>800100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57150</xdr:rowOff>
    </xdr:from>
    <xdr:to>
      <xdr:col>1</xdr:col>
      <xdr:colOff>800100</xdr:colOff>
      <xdr:row>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57150</xdr:rowOff>
    </xdr:from>
    <xdr:to>
      <xdr:col>1</xdr:col>
      <xdr:colOff>800100</xdr:colOff>
      <xdr:row>6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57150</xdr:rowOff>
    </xdr:from>
    <xdr:to>
      <xdr:col>1</xdr:col>
      <xdr:colOff>800100</xdr:colOff>
      <xdr:row>6</xdr:row>
      <xdr:rowOff>9525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0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s_Tools\IrrigationScheduling\Landscape%20Budget%20Worksheet%20v4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rip Irrigation Application"/>
      <sheetName val="SiteInfo"/>
      <sheetName val="Monthly ET"/>
      <sheetName val="Budget"/>
      <sheetName val="Daily ET"/>
      <sheetName val="Meter Data"/>
      <sheetName val="CatchCan"/>
      <sheetName val="Actual Apps"/>
      <sheetName val="Max Week Schedule"/>
      <sheetName val="KL"/>
      <sheetName val="Weekly Schedule"/>
      <sheetName val="ET chart"/>
      <sheetName val="Cumulative Chart"/>
      <sheetName val="Weekly ETo Graph"/>
    </sheetNames>
    <sheetDataSet>
      <sheetData sheetId="4">
        <row r="42">
          <cell r="C42">
            <v>15000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E5" sqref="E5"/>
    </sheetView>
  </sheetViews>
  <sheetFormatPr defaultColWidth="9.140625" defaultRowHeight="12.75"/>
  <cols>
    <col min="1" max="1" width="7.140625" style="31" customWidth="1"/>
    <col min="2" max="2" width="12.140625" style="31" customWidth="1"/>
    <col min="3" max="3" width="10.8515625" style="31" customWidth="1"/>
    <col min="4" max="5" width="13.140625" style="31" customWidth="1"/>
    <col min="6" max="6" width="9.140625" style="31" customWidth="1"/>
    <col min="7" max="7" width="9.57421875" style="31" customWidth="1"/>
    <col min="8" max="9" width="9.140625" style="31" customWidth="1"/>
    <col min="10" max="10" width="10.8515625" style="31" customWidth="1"/>
    <col min="11" max="11" width="10.00390625" style="31" customWidth="1"/>
    <col min="12" max="12" width="11.140625" style="31" customWidth="1"/>
    <col min="13" max="13" width="9.140625" style="31" customWidth="1"/>
    <col min="14" max="14" width="11.57421875" style="31" customWidth="1"/>
    <col min="15" max="16384" width="9.140625" style="31" customWidth="1"/>
  </cols>
  <sheetData>
    <row r="1" spans="1:14" ht="18">
      <c r="A1" s="2" t="s">
        <v>0</v>
      </c>
      <c r="B1" s="3"/>
      <c r="C1" s="82" t="s">
        <v>108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</row>
    <row r="2" spans="1:14" ht="12.75">
      <c r="A2" s="4"/>
      <c r="B2" s="5"/>
      <c r="C2" s="85" t="s">
        <v>109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7"/>
    </row>
    <row r="3" spans="1:14" ht="12.75">
      <c r="A3" s="4"/>
      <c r="B3" s="5"/>
      <c r="C3" s="85" t="s">
        <v>110</v>
      </c>
      <c r="D3" s="85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4" ht="12.75">
      <c r="A4" s="4"/>
      <c r="B4" s="5"/>
      <c r="C4" s="85"/>
      <c r="D4" s="85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1:14" ht="12.75">
      <c r="A5" s="4"/>
      <c r="B5" s="5"/>
      <c r="C5" s="125" t="s">
        <v>48</v>
      </c>
      <c r="D5" s="139"/>
      <c r="E5" s="146" t="s">
        <v>69</v>
      </c>
      <c r="F5" s="114"/>
      <c r="G5" s="114"/>
      <c r="H5" s="114"/>
      <c r="I5" s="115"/>
      <c r="J5" s="5"/>
      <c r="K5" s="5"/>
      <c r="L5" s="5"/>
      <c r="M5" s="5"/>
      <c r="N5" s="6"/>
    </row>
    <row r="6" spans="1:14" ht="12.75">
      <c r="A6" s="4"/>
      <c r="B6" s="5"/>
      <c r="C6" s="125" t="s">
        <v>49</v>
      </c>
      <c r="D6" s="126"/>
      <c r="E6" s="146" t="s">
        <v>69</v>
      </c>
      <c r="F6" s="114"/>
      <c r="G6" s="114"/>
      <c r="H6" s="114"/>
      <c r="I6" s="115"/>
      <c r="J6" s="5"/>
      <c r="K6" s="5"/>
      <c r="L6" s="5"/>
      <c r="M6" s="5"/>
      <c r="N6" s="6"/>
    </row>
    <row r="7" spans="1:14" ht="12.75">
      <c r="A7" s="4"/>
      <c r="B7" s="5"/>
      <c r="C7" s="125" t="s">
        <v>50</v>
      </c>
      <c r="D7" s="87"/>
      <c r="E7" s="146" t="s">
        <v>69</v>
      </c>
      <c r="F7" s="114"/>
      <c r="G7" s="114"/>
      <c r="H7" s="114"/>
      <c r="I7" s="115"/>
      <c r="J7" s="5"/>
      <c r="K7" s="5"/>
      <c r="L7" s="5"/>
      <c r="M7" s="5"/>
      <c r="N7" s="6"/>
    </row>
    <row r="8" spans="1:14" s="32" customFormat="1" ht="12.75">
      <c r="A8" s="7"/>
      <c r="B8" s="8"/>
      <c r="C8" s="68"/>
      <c r="D8" s="68"/>
      <c r="E8" s="69"/>
      <c r="F8" s="69"/>
      <c r="G8" s="69"/>
      <c r="H8" s="69"/>
      <c r="I8" s="69"/>
      <c r="J8" s="8"/>
      <c r="K8" s="8"/>
      <c r="L8" s="8"/>
      <c r="M8" s="8"/>
      <c r="N8" s="9"/>
    </row>
    <row r="9" spans="1:14" ht="12.75">
      <c r="A9" s="20"/>
      <c r="B9" s="21"/>
      <c r="C9" s="21"/>
      <c r="D9" s="21"/>
      <c r="E9" s="200"/>
      <c r="F9" s="200"/>
      <c r="G9" s="200"/>
      <c r="H9" s="200"/>
      <c r="I9" s="200"/>
      <c r="J9" s="200"/>
      <c r="K9" s="21"/>
      <c r="L9" s="21"/>
      <c r="M9" s="21"/>
      <c r="N9" s="22"/>
    </row>
    <row r="10" spans="1:14" ht="16.5" customHeight="1">
      <c r="A10" s="23"/>
      <c r="B10" s="79" t="s">
        <v>13</v>
      </c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80"/>
      <c r="N10" s="81"/>
    </row>
    <row r="11" spans="1:14" ht="12.75">
      <c r="A11" s="23"/>
      <c r="B11" s="24" t="s">
        <v>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1:14" ht="12.75">
      <c r="A12" s="23"/>
      <c r="B12" s="24" t="s">
        <v>77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5"/>
    </row>
    <row r="13" spans="1:14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</row>
    <row r="14" spans="1:14" ht="12.75">
      <c r="A14" s="23"/>
      <c r="B14" s="24"/>
      <c r="C14" s="24"/>
      <c r="D14" s="24"/>
      <c r="E14" s="24"/>
      <c r="F14" s="26" t="s">
        <v>5</v>
      </c>
      <c r="G14" s="24"/>
      <c r="H14" s="24"/>
      <c r="I14" s="24"/>
      <c r="J14" s="24"/>
      <c r="K14" s="24"/>
      <c r="L14" s="24"/>
      <c r="M14" s="24"/>
      <c r="N14" s="25"/>
    </row>
    <row r="15" spans="1:14" ht="12.75">
      <c r="A15" s="23"/>
      <c r="B15" s="24"/>
      <c r="C15" s="24"/>
      <c r="D15" s="24"/>
      <c r="E15" s="24"/>
      <c r="F15" s="26" t="s">
        <v>67</v>
      </c>
      <c r="G15" s="24"/>
      <c r="H15" s="24"/>
      <c r="I15" s="24"/>
      <c r="J15" s="24"/>
      <c r="K15" s="24"/>
      <c r="L15" s="24"/>
      <c r="M15" s="24"/>
      <c r="N15" s="25"/>
    </row>
    <row r="16" spans="1:14" ht="15.75">
      <c r="A16" s="23"/>
      <c r="B16" s="24"/>
      <c r="C16" s="24"/>
      <c r="D16" s="24"/>
      <c r="E16" s="24"/>
      <c r="F16" s="26" t="s">
        <v>68</v>
      </c>
      <c r="G16" s="24"/>
      <c r="H16" s="24"/>
      <c r="I16" s="24"/>
      <c r="J16" s="24"/>
      <c r="K16" s="24"/>
      <c r="L16" s="24"/>
      <c r="M16" s="24"/>
      <c r="N16" s="25"/>
    </row>
    <row r="17" spans="1:14" ht="15.75">
      <c r="A17" s="23"/>
      <c r="B17" s="24"/>
      <c r="C17" s="24"/>
      <c r="D17" s="24"/>
      <c r="E17" s="24"/>
      <c r="F17" s="26" t="s">
        <v>70</v>
      </c>
      <c r="G17" s="24"/>
      <c r="H17" s="24"/>
      <c r="I17" s="24"/>
      <c r="J17" s="24"/>
      <c r="K17" s="24"/>
      <c r="L17" s="24"/>
      <c r="M17" s="24"/>
      <c r="N17" s="25"/>
    </row>
    <row r="18" spans="1:14" ht="12.75">
      <c r="A18" s="23"/>
      <c r="B18" s="24"/>
      <c r="C18" s="24"/>
      <c r="D18" s="24"/>
      <c r="E18" s="24"/>
      <c r="F18" s="26" t="s">
        <v>6</v>
      </c>
      <c r="G18" s="24"/>
      <c r="H18" s="24"/>
      <c r="I18" s="24"/>
      <c r="J18" s="24"/>
      <c r="K18" s="24"/>
      <c r="L18" s="24"/>
      <c r="M18" s="24"/>
      <c r="N18" s="25"/>
    </row>
    <row r="19" spans="1:14" ht="15.75">
      <c r="A19" s="23"/>
      <c r="B19" s="24"/>
      <c r="C19" s="24"/>
      <c r="D19" s="24"/>
      <c r="E19" s="24"/>
      <c r="F19" s="26" t="s">
        <v>91</v>
      </c>
      <c r="G19" s="24"/>
      <c r="H19" s="24"/>
      <c r="I19" s="24"/>
      <c r="J19" s="24"/>
      <c r="K19" s="24"/>
      <c r="L19" s="24"/>
      <c r="M19" s="24"/>
      <c r="N19" s="25"/>
    </row>
    <row r="20" spans="1:14" ht="12.75">
      <c r="A20" s="27"/>
      <c r="B20" s="28"/>
      <c r="C20" s="28"/>
      <c r="D20" s="28"/>
      <c r="E20" s="28"/>
      <c r="F20" s="103"/>
      <c r="G20" s="28"/>
      <c r="H20" s="28"/>
      <c r="I20" s="28"/>
      <c r="J20" s="28"/>
      <c r="K20" s="28"/>
      <c r="L20" s="28"/>
      <c r="M20" s="28"/>
      <c r="N20" s="30"/>
    </row>
    <row r="21" spans="1:14" ht="12.75">
      <c r="A21" s="34"/>
      <c r="B21" s="35"/>
      <c r="C21" s="35"/>
      <c r="D21" s="35"/>
      <c r="E21" s="35"/>
      <c r="F21" s="50"/>
      <c r="G21" s="35"/>
      <c r="H21" s="35"/>
      <c r="I21" s="35"/>
      <c r="J21" s="35"/>
      <c r="K21" s="35"/>
      <c r="L21" s="35"/>
      <c r="M21" s="35"/>
      <c r="N21" s="36"/>
    </row>
    <row r="22" spans="1:15" ht="15.75">
      <c r="A22" s="37"/>
      <c r="B22" s="88" t="s">
        <v>14</v>
      </c>
      <c r="C22" s="88"/>
      <c r="D22" s="88"/>
      <c r="E22" s="88"/>
      <c r="F22" s="88"/>
      <c r="G22" s="88"/>
      <c r="H22" s="88"/>
      <c r="I22" s="88"/>
      <c r="J22" s="88"/>
      <c r="K22" s="51"/>
      <c r="L22" s="51"/>
      <c r="M22" s="51"/>
      <c r="N22" s="52"/>
      <c r="O22" s="33"/>
    </row>
    <row r="23" spans="1:14" ht="16.5" customHeight="1">
      <c r="A23" s="37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9"/>
    </row>
    <row r="24" spans="1:14" ht="17.25" customHeight="1" thickBot="1">
      <c r="A24" s="37"/>
      <c r="B24" s="44" t="s">
        <v>38</v>
      </c>
      <c r="C24" s="44"/>
      <c r="D24" s="40"/>
      <c r="E24" s="40"/>
      <c r="F24" s="40"/>
      <c r="G24" s="40"/>
      <c r="H24" s="38"/>
      <c r="I24" s="38"/>
      <c r="J24" s="38"/>
      <c r="K24" s="38"/>
      <c r="L24" s="38"/>
      <c r="M24" s="38"/>
      <c r="N24" s="39"/>
    </row>
    <row r="25" spans="1:14" ht="16.5" thickBot="1">
      <c r="A25" s="37"/>
      <c r="B25" s="137"/>
      <c r="C25" s="88" t="s">
        <v>7</v>
      </c>
      <c r="D25" s="90"/>
      <c r="E25" s="90"/>
      <c r="F25" s="89"/>
      <c r="G25" s="38"/>
      <c r="H25" s="38"/>
      <c r="I25" s="38"/>
      <c r="J25" s="38"/>
      <c r="K25" s="38"/>
      <c r="L25" s="38"/>
      <c r="M25" s="38"/>
      <c r="N25" s="39"/>
    </row>
    <row r="26" spans="1:14" ht="13.5" customHeight="1">
      <c r="A26" s="37"/>
      <c r="B26" s="44"/>
      <c r="C26" s="44"/>
      <c r="D26" s="45"/>
      <c r="E26" s="45"/>
      <c r="F26" s="38"/>
      <c r="G26" s="38"/>
      <c r="H26" s="38"/>
      <c r="I26" s="38"/>
      <c r="J26" s="38"/>
      <c r="K26" s="38"/>
      <c r="L26" s="38"/>
      <c r="M26" s="38"/>
      <c r="N26" s="39"/>
    </row>
    <row r="27" spans="1:14" ht="19.5" thickBot="1">
      <c r="A27" s="37"/>
      <c r="B27" s="44" t="s">
        <v>39</v>
      </c>
      <c r="C27" s="44"/>
      <c r="D27" s="45"/>
      <c r="E27" s="45"/>
      <c r="F27" s="40"/>
      <c r="G27" s="40"/>
      <c r="H27" s="40"/>
      <c r="I27" s="40"/>
      <c r="J27" s="40"/>
      <c r="K27" s="40"/>
      <c r="L27" s="38"/>
      <c r="M27" s="38"/>
      <c r="N27" s="39"/>
    </row>
    <row r="28" spans="1:14" ht="16.5" thickBot="1">
      <c r="A28" s="37"/>
      <c r="B28" s="138"/>
      <c r="C28" s="88" t="s">
        <v>45</v>
      </c>
      <c r="D28" s="90"/>
      <c r="E28" s="90"/>
      <c r="F28" s="90"/>
      <c r="G28" s="89"/>
      <c r="H28" s="89"/>
      <c r="I28" s="38"/>
      <c r="J28" s="38"/>
      <c r="K28" s="38"/>
      <c r="L28" s="38"/>
      <c r="M28" s="38"/>
      <c r="N28" s="39"/>
    </row>
    <row r="29" spans="1:14" ht="12.75">
      <c r="A29" s="4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3"/>
    </row>
    <row r="30" spans="1:14" ht="12.75">
      <c r="A30" s="11"/>
      <c r="B30" s="12"/>
      <c r="C30" s="53"/>
      <c r="D30" s="53"/>
      <c r="E30" s="54"/>
      <c r="F30" s="12"/>
      <c r="G30" s="12"/>
      <c r="H30" s="12"/>
      <c r="I30" s="12"/>
      <c r="J30" s="12"/>
      <c r="K30" s="12"/>
      <c r="L30" s="12"/>
      <c r="M30" s="12"/>
      <c r="N30" s="13"/>
    </row>
    <row r="31" spans="1:14" ht="16.5" thickBot="1">
      <c r="A31" s="14"/>
      <c r="B31" s="55" t="s">
        <v>34</v>
      </c>
      <c r="C31" s="56"/>
      <c r="D31" s="56"/>
      <c r="E31" s="57"/>
      <c r="F31" s="56"/>
      <c r="G31" s="49"/>
      <c r="H31" s="49"/>
      <c r="I31" s="15"/>
      <c r="J31" s="15"/>
      <c r="K31" s="15"/>
      <c r="L31" s="15"/>
      <c r="M31" s="15"/>
      <c r="N31" s="16"/>
    </row>
    <row r="32" spans="1:14" ht="13.5" thickBot="1">
      <c r="A32" s="14"/>
      <c r="B32" s="10"/>
      <c r="C32" s="10"/>
      <c r="D32" s="10"/>
      <c r="E32" s="10"/>
      <c r="F32" s="10"/>
      <c r="G32" s="46"/>
      <c r="H32" s="46"/>
      <c r="I32" s="15"/>
      <c r="J32" s="15"/>
      <c r="K32" s="15"/>
      <c r="L32" s="15"/>
      <c r="M32" s="15"/>
      <c r="N32" s="16"/>
    </row>
    <row r="33" spans="1:14" ht="16.5" thickBot="1">
      <c r="A33" s="14"/>
      <c r="B33" s="95">
        <f>((B25*B28*0.6)/1.6043)</f>
        <v>0</v>
      </c>
      <c r="C33" s="48" t="s">
        <v>71</v>
      </c>
      <c r="D33" s="15"/>
      <c r="E33" s="47"/>
      <c r="F33" s="15"/>
      <c r="G33" s="15"/>
      <c r="H33" s="15"/>
      <c r="I33" s="15"/>
      <c r="J33" s="15"/>
      <c r="K33" s="15"/>
      <c r="L33" s="15"/>
      <c r="M33" s="15"/>
      <c r="N33" s="16"/>
    </row>
    <row r="34" spans="1:14" ht="13.5" thickBot="1">
      <c r="A34" s="14"/>
      <c r="B34" s="58"/>
      <c r="C34" s="15"/>
      <c r="D34" s="15"/>
      <c r="E34" s="47"/>
      <c r="F34" s="15"/>
      <c r="G34" s="15"/>
      <c r="H34" s="15"/>
      <c r="I34" s="15"/>
      <c r="J34" s="15"/>
      <c r="K34" s="15"/>
      <c r="L34" s="15"/>
      <c r="M34" s="15"/>
      <c r="N34" s="16"/>
    </row>
    <row r="35" spans="1:14" ht="16.5" thickBot="1">
      <c r="A35" s="14"/>
      <c r="B35" s="67">
        <f>((B25*B28/12)/100)*0.6</f>
        <v>0</v>
      </c>
      <c r="C35" s="48" t="s">
        <v>72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</row>
    <row r="36" spans="1:14" ht="12.7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2.75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9"/>
    </row>
    <row r="38" ht="13.5" thickBot="1"/>
    <row r="39" spans="1:8" ht="12.75">
      <c r="A39" s="59" t="s">
        <v>111</v>
      </c>
      <c r="B39" s="61"/>
      <c r="C39" s="60"/>
      <c r="D39" s="60"/>
      <c r="E39" s="60"/>
      <c r="F39" s="60"/>
      <c r="G39" s="61"/>
      <c r="H39" s="62"/>
    </row>
    <row r="40" spans="1:8" ht="13.5" thickBot="1">
      <c r="A40" s="63"/>
      <c r="B40" s="64"/>
      <c r="C40" s="64"/>
      <c r="D40" s="64"/>
      <c r="E40" s="64"/>
      <c r="F40" s="64"/>
      <c r="G40" s="65"/>
      <c r="H40" s="66"/>
    </row>
  </sheetData>
  <sheetProtection password="E6CF" sheet="1" objects="1" scenarios="1" selectLockedCells="1"/>
  <mergeCells count="1">
    <mergeCell ref="E9:J9"/>
  </mergeCells>
  <dataValidations count="2">
    <dataValidation type="decimal" operator="greaterThan" allowBlank="1" showInputMessage="1" showErrorMessage="1" sqref="B25">
      <formula1>0</formula1>
    </dataValidation>
    <dataValidation type="decimal" allowBlank="1" showInputMessage="1" showErrorMessage="1" sqref="B28">
      <formula1>0</formula1>
      <formula2>999</formula2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COEE2" shapeId="16119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Y85"/>
  <sheetViews>
    <sheetView showZeros="0" workbookViewId="0" topLeftCell="A1">
      <selection activeCell="B62" sqref="B62:C62"/>
    </sheetView>
  </sheetViews>
  <sheetFormatPr defaultColWidth="9.140625" defaultRowHeight="12.75"/>
  <cols>
    <col min="1" max="1" width="7.140625" style="31" customWidth="1"/>
    <col min="2" max="2" width="12.140625" style="31" customWidth="1"/>
    <col min="3" max="3" width="25.28125" style="31" customWidth="1"/>
    <col min="4" max="4" width="12.421875" style="31" customWidth="1"/>
    <col min="5" max="5" width="13.140625" style="31" customWidth="1"/>
    <col min="6" max="6" width="17.57421875" style="31" customWidth="1"/>
    <col min="7" max="7" width="16.7109375" style="31" customWidth="1"/>
    <col min="8" max="8" width="17.00390625" style="31" customWidth="1"/>
    <col min="9" max="9" width="17.140625" style="31" customWidth="1"/>
    <col min="10" max="10" width="5.7109375" style="31" bestFit="1" customWidth="1"/>
    <col min="11" max="11" width="5.140625" style="31" bestFit="1" customWidth="1"/>
    <col min="12" max="12" width="15.140625" style="31" customWidth="1"/>
    <col min="13" max="13" width="7.00390625" style="31" customWidth="1"/>
    <col min="14" max="15" width="11.140625" style="31" customWidth="1"/>
    <col min="16" max="16" width="11.57421875" style="31" customWidth="1"/>
    <col min="17" max="88" width="9.140625" style="31" customWidth="1"/>
    <col min="89" max="89" width="9.28125" style="31" bestFit="1" customWidth="1"/>
    <col min="90" max="98" width="9.140625" style="31" customWidth="1"/>
    <col min="99" max="99" width="9.28125" style="31" bestFit="1" customWidth="1"/>
    <col min="100" max="101" width="9.140625" style="31" customWidth="1"/>
    <col min="102" max="102" width="9.28125" style="31" bestFit="1" customWidth="1"/>
    <col min="103" max="16384" width="9.140625" style="31" customWidth="1"/>
  </cols>
  <sheetData>
    <row r="1" spans="1:16" ht="18">
      <c r="A1" s="2" t="s">
        <v>0</v>
      </c>
      <c r="B1" s="3"/>
      <c r="C1" s="82" t="s">
        <v>108</v>
      </c>
      <c r="D1" s="83"/>
      <c r="E1" s="83"/>
      <c r="F1" s="83"/>
      <c r="G1" s="83"/>
      <c r="H1" s="83"/>
      <c r="I1" s="83"/>
      <c r="J1" s="83"/>
      <c r="K1" s="83"/>
      <c r="L1" s="83"/>
      <c r="M1" s="84"/>
      <c r="N1" s="190"/>
      <c r="O1" s="190"/>
      <c r="P1" s="190"/>
    </row>
    <row r="2" spans="1:16" ht="12.75">
      <c r="A2" s="4"/>
      <c r="B2" s="5"/>
      <c r="C2" s="85" t="s">
        <v>109</v>
      </c>
      <c r="D2" s="86"/>
      <c r="E2" s="86"/>
      <c r="F2" s="86"/>
      <c r="G2" s="86"/>
      <c r="H2" s="86"/>
      <c r="I2" s="86"/>
      <c r="J2" s="86"/>
      <c r="K2" s="86"/>
      <c r="L2" s="86"/>
      <c r="M2" s="87"/>
      <c r="N2" s="190"/>
      <c r="O2" s="190"/>
      <c r="P2" s="190"/>
    </row>
    <row r="3" spans="1:16" ht="12.75">
      <c r="A3" s="4"/>
      <c r="B3" s="5"/>
      <c r="C3" s="85" t="s">
        <v>110</v>
      </c>
      <c r="D3" s="85"/>
      <c r="E3" s="85"/>
      <c r="F3" s="86"/>
      <c r="G3" s="86"/>
      <c r="H3" s="86"/>
      <c r="I3" s="86"/>
      <c r="J3" s="86"/>
      <c r="K3" s="86"/>
      <c r="L3" s="86"/>
      <c r="M3" s="87"/>
      <c r="N3" s="190"/>
      <c r="O3" s="190"/>
      <c r="P3" s="190"/>
    </row>
    <row r="4" spans="1:16" ht="12.75">
      <c r="A4" s="4"/>
      <c r="B4" s="5"/>
      <c r="C4" s="85"/>
      <c r="D4" s="85"/>
      <c r="E4" s="85"/>
      <c r="F4" s="86"/>
      <c r="G4" s="86"/>
      <c r="H4" s="86"/>
      <c r="I4" s="86"/>
      <c r="J4" s="86"/>
      <c r="K4" s="86"/>
      <c r="L4" s="86"/>
      <c r="M4" s="87"/>
      <c r="N4" s="190"/>
      <c r="O4" s="190"/>
      <c r="P4" s="190"/>
    </row>
    <row r="5" spans="1:16" ht="12.75">
      <c r="A5" s="4"/>
      <c r="B5" s="5"/>
      <c r="C5" s="125" t="s">
        <v>48</v>
      </c>
      <c r="D5" s="113" t="str">
        <f>'Part 1 - LWA'!E5</f>
        <v>[Enter]</v>
      </c>
      <c r="E5" s="114"/>
      <c r="F5" s="114"/>
      <c r="G5" s="114"/>
      <c r="H5" s="115"/>
      <c r="I5" s="116"/>
      <c r="J5" s="116"/>
      <c r="K5" s="112"/>
      <c r="L5" s="5"/>
      <c r="M5" s="6"/>
      <c r="N5" s="32"/>
      <c r="O5" s="32"/>
      <c r="P5" s="32"/>
    </row>
    <row r="6" spans="1:16" ht="12.75">
      <c r="A6" s="4"/>
      <c r="B6" s="5"/>
      <c r="C6" s="125" t="s">
        <v>49</v>
      </c>
      <c r="D6" s="113" t="str">
        <f>'Part 1 - LWA'!E6</f>
        <v>[Enter]</v>
      </c>
      <c r="E6" s="114"/>
      <c r="F6" s="114"/>
      <c r="G6" s="114"/>
      <c r="H6" s="115"/>
      <c r="I6" s="116"/>
      <c r="J6" s="116"/>
      <c r="K6" s="112"/>
      <c r="L6" s="5"/>
      <c r="M6" s="6"/>
      <c r="N6" s="32"/>
      <c r="O6" s="32"/>
      <c r="P6" s="32"/>
    </row>
    <row r="7" spans="1:16" ht="12.75">
      <c r="A7" s="4"/>
      <c r="B7" s="5"/>
      <c r="C7" s="125" t="s">
        <v>50</v>
      </c>
      <c r="D7" s="113" t="str">
        <f>'Part 1 - LWA'!E7</f>
        <v>[Enter]</v>
      </c>
      <c r="E7" s="114"/>
      <c r="F7" s="114"/>
      <c r="G7" s="114"/>
      <c r="H7" s="115"/>
      <c r="I7" s="116"/>
      <c r="J7" s="116"/>
      <c r="K7" s="112"/>
      <c r="L7" s="5"/>
      <c r="M7" s="6"/>
      <c r="N7" s="32"/>
      <c r="O7" s="32"/>
      <c r="P7" s="32"/>
    </row>
    <row r="8" spans="1:13" s="32" customFormat="1" ht="12.75">
      <c r="A8" s="7"/>
      <c r="B8" s="8"/>
      <c r="C8" s="68"/>
      <c r="D8" s="68"/>
      <c r="E8" s="68"/>
      <c r="F8" s="69"/>
      <c r="G8" s="69"/>
      <c r="H8" s="69"/>
      <c r="I8" s="69"/>
      <c r="J8" s="69"/>
      <c r="K8" s="69"/>
      <c r="L8" s="8"/>
      <c r="M8" s="9"/>
    </row>
    <row r="9" spans="1:16" ht="12.75">
      <c r="A9" s="20"/>
      <c r="B9" s="21"/>
      <c r="C9" s="21"/>
      <c r="D9" s="21"/>
      <c r="E9" s="21"/>
      <c r="F9" s="200"/>
      <c r="G9" s="200"/>
      <c r="H9" s="200"/>
      <c r="I9" s="200"/>
      <c r="J9" s="200"/>
      <c r="K9" s="200"/>
      <c r="L9" s="200"/>
      <c r="M9" s="22"/>
      <c r="N9" s="32"/>
      <c r="O9" s="32"/>
      <c r="P9" s="32"/>
    </row>
    <row r="10" spans="1:16" ht="16.5" customHeight="1">
      <c r="A10" s="23"/>
      <c r="B10" s="79" t="s">
        <v>12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193"/>
      <c r="N10" s="190"/>
      <c r="O10" s="190"/>
      <c r="P10" s="190"/>
    </row>
    <row r="11" spans="1:16" ht="12.75">
      <c r="A11" s="23"/>
      <c r="B11" s="24" t="s">
        <v>11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32"/>
      <c r="O11" s="32"/>
      <c r="P11" s="32"/>
    </row>
    <row r="12" spans="1:16" ht="12.75">
      <c r="A12" s="23"/>
      <c r="B12" s="24" t="s">
        <v>76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32"/>
      <c r="O12" s="32"/>
      <c r="P12" s="32"/>
    </row>
    <row r="13" spans="1:16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32"/>
      <c r="O13" s="32"/>
      <c r="P13" s="32"/>
    </row>
    <row r="14" spans="1:16" ht="12.75">
      <c r="A14" s="23"/>
      <c r="B14" s="24"/>
      <c r="C14" s="24"/>
      <c r="D14" s="24"/>
      <c r="E14" s="24"/>
      <c r="F14" s="24"/>
      <c r="G14" s="26" t="s">
        <v>5</v>
      </c>
      <c r="H14" s="96"/>
      <c r="I14" s="24"/>
      <c r="J14" s="24"/>
      <c r="K14" s="24"/>
      <c r="L14" s="24"/>
      <c r="M14" s="25"/>
      <c r="N14" s="32"/>
      <c r="O14" s="32"/>
      <c r="P14" s="32"/>
    </row>
    <row r="15" spans="1:16" ht="15.75">
      <c r="A15" s="23"/>
      <c r="B15" s="24"/>
      <c r="C15" s="24"/>
      <c r="D15" s="24"/>
      <c r="E15" s="24"/>
      <c r="F15" s="24"/>
      <c r="G15" s="26" t="s">
        <v>73</v>
      </c>
      <c r="H15" s="96"/>
      <c r="I15" s="24"/>
      <c r="J15" s="24"/>
      <c r="K15" s="24"/>
      <c r="L15" s="24"/>
      <c r="M15" s="25"/>
      <c r="N15" s="32"/>
      <c r="O15" s="32"/>
      <c r="P15" s="32"/>
    </row>
    <row r="16" spans="1:16" ht="12.75">
      <c r="A16" s="23"/>
      <c r="B16" s="96"/>
      <c r="C16" s="24"/>
      <c r="D16" s="24"/>
      <c r="E16" s="24"/>
      <c r="F16" s="24"/>
      <c r="G16" s="96" t="s">
        <v>23</v>
      </c>
      <c r="H16" s="96"/>
      <c r="I16" s="24"/>
      <c r="J16" s="24"/>
      <c r="K16" s="24"/>
      <c r="L16" s="24"/>
      <c r="M16" s="25"/>
      <c r="N16" s="32"/>
      <c r="O16" s="32"/>
      <c r="P16" s="32"/>
    </row>
    <row r="17" spans="1:16" ht="15.75">
      <c r="A17" s="23"/>
      <c r="B17" s="24"/>
      <c r="C17" s="24"/>
      <c r="D17" s="24"/>
      <c r="E17" s="24"/>
      <c r="F17" s="24"/>
      <c r="G17" s="26" t="s">
        <v>74</v>
      </c>
      <c r="H17" s="96"/>
      <c r="I17" s="24"/>
      <c r="J17" s="24"/>
      <c r="K17" s="24"/>
      <c r="L17" s="24"/>
      <c r="M17" s="25"/>
      <c r="N17" s="32"/>
      <c r="O17" s="32"/>
      <c r="P17" s="32"/>
    </row>
    <row r="18" spans="1:16" ht="15.75">
      <c r="A18" s="23"/>
      <c r="B18" s="24"/>
      <c r="C18" s="96"/>
      <c r="D18" s="24"/>
      <c r="E18" s="24"/>
      <c r="F18" s="24"/>
      <c r="G18" s="26" t="s">
        <v>44</v>
      </c>
      <c r="H18" s="96"/>
      <c r="I18" s="24"/>
      <c r="J18" s="24"/>
      <c r="K18" s="24"/>
      <c r="L18" s="24"/>
      <c r="M18" s="25"/>
      <c r="N18" s="32"/>
      <c r="O18" s="32"/>
      <c r="P18" s="32"/>
    </row>
    <row r="19" spans="1:16" ht="15.75">
      <c r="A19" s="23"/>
      <c r="B19" s="104"/>
      <c r="C19" s="96"/>
      <c r="D19" s="24"/>
      <c r="E19" s="24"/>
      <c r="F19" s="24"/>
      <c r="G19" s="26" t="s">
        <v>88</v>
      </c>
      <c r="H19" s="96"/>
      <c r="I19" s="24"/>
      <c r="J19" s="24"/>
      <c r="K19" s="24"/>
      <c r="L19" s="24"/>
      <c r="M19" s="25"/>
      <c r="N19" s="32"/>
      <c r="O19" s="32"/>
      <c r="P19" s="32"/>
    </row>
    <row r="20" spans="1:16" ht="12.75">
      <c r="A20" s="23"/>
      <c r="B20" s="24"/>
      <c r="C20" s="96"/>
      <c r="D20" s="24"/>
      <c r="E20" s="24"/>
      <c r="F20" s="24"/>
      <c r="G20" s="26" t="s">
        <v>24</v>
      </c>
      <c r="H20" s="96"/>
      <c r="I20" s="24"/>
      <c r="J20" s="24"/>
      <c r="K20" s="24"/>
      <c r="L20" s="24"/>
      <c r="M20" s="25"/>
      <c r="N20" s="32"/>
      <c r="O20" s="32"/>
      <c r="P20" s="32"/>
    </row>
    <row r="21" spans="1:16" ht="15.75">
      <c r="A21" s="23"/>
      <c r="B21" s="104"/>
      <c r="C21" s="104"/>
      <c r="D21" s="104"/>
      <c r="E21" s="104"/>
      <c r="F21" s="104"/>
      <c r="G21" s="26" t="s">
        <v>75</v>
      </c>
      <c r="H21" s="96"/>
      <c r="I21" s="24"/>
      <c r="J21" s="24"/>
      <c r="K21" s="24"/>
      <c r="L21" s="24"/>
      <c r="M21" s="25"/>
      <c r="N21" s="32"/>
      <c r="O21" s="32"/>
      <c r="P21" s="32"/>
    </row>
    <row r="22" spans="1:16" ht="12.75">
      <c r="A22" s="105"/>
      <c r="B22" s="28"/>
      <c r="C22" s="28"/>
      <c r="D22" s="28"/>
      <c r="E22" s="28"/>
      <c r="F22" s="28"/>
      <c r="G22" s="28"/>
      <c r="H22" s="29"/>
      <c r="I22" s="28"/>
      <c r="J22" s="28"/>
      <c r="K22" s="28"/>
      <c r="L22" s="28"/>
      <c r="M22" s="30"/>
      <c r="N22" s="32"/>
      <c r="O22" s="32"/>
      <c r="P22" s="32"/>
    </row>
    <row r="23" spans="1:16" ht="15.75">
      <c r="A23" s="34"/>
      <c r="B23" s="77" t="s">
        <v>47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194"/>
      <c r="N23" s="190"/>
      <c r="O23" s="190"/>
      <c r="P23" s="32"/>
    </row>
    <row r="24" spans="1:16" ht="15.75">
      <c r="A24" s="37"/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195"/>
      <c r="N24" s="190"/>
      <c r="O24" s="190"/>
      <c r="P24" s="32"/>
    </row>
    <row r="25" spans="1:16" ht="16.5" thickBot="1">
      <c r="A25" s="37"/>
      <c r="B25" s="44" t="s">
        <v>40</v>
      </c>
      <c r="C25" s="38"/>
      <c r="D25" s="38"/>
      <c r="E25" s="38"/>
      <c r="F25" s="38"/>
      <c r="G25" s="38"/>
      <c r="H25" s="38"/>
      <c r="I25" s="38"/>
      <c r="J25" s="38"/>
      <c r="K25" s="38"/>
      <c r="L25" s="89"/>
      <c r="M25" s="195"/>
      <c r="N25" s="190"/>
      <c r="O25" s="190"/>
      <c r="P25" s="32"/>
    </row>
    <row r="26" spans="1:16" ht="16.5" thickBot="1">
      <c r="A26" s="37"/>
      <c r="B26" s="1"/>
      <c r="C26" s="88" t="s">
        <v>22</v>
      </c>
      <c r="D26" s="89"/>
      <c r="E26" s="89"/>
      <c r="F26" s="89"/>
      <c r="G26" s="89"/>
      <c r="H26" s="89"/>
      <c r="I26" s="89"/>
      <c r="J26" s="38"/>
      <c r="K26" s="38"/>
      <c r="L26" s="89"/>
      <c r="M26" s="195"/>
      <c r="N26" s="190"/>
      <c r="O26" s="190"/>
      <c r="P26" s="32"/>
    </row>
    <row r="27" spans="1:16" ht="15.75">
      <c r="A27" s="37"/>
      <c r="B27" s="44"/>
      <c r="C27" s="88"/>
      <c r="D27" s="89"/>
      <c r="E27" s="89"/>
      <c r="F27" s="89"/>
      <c r="G27" s="89"/>
      <c r="H27" s="89"/>
      <c r="I27" s="89"/>
      <c r="J27" s="38"/>
      <c r="K27" s="38"/>
      <c r="L27" s="89"/>
      <c r="M27" s="195"/>
      <c r="N27" s="190"/>
      <c r="O27" s="190"/>
      <c r="P27" s="32"/>
    </row>
    <row r="28" spans="1:16" ht="15.75">
      <c r="A28" s="37"/>
      <c r="B28" s="44" t="s">
        <v>41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195"/>
      <c r="N28" s="190"/>
      <c r="O28" s="190"/>
      <c r="P28" s="32"/>
    </row>
    <row r="29" spans="1:17" ht="15.75">
      <c r="A29" s="37"/>
      <c r="B29" s="90" t="s">
        <v>78</v>
      </c>
      <c r="C29" s="90"/>
      <c r="D29" s="90"/>
      <c r="E29" s="90"/>
      <c r="F29" s="90"/>
      <c r="G29" s="90"/>
      <c r="H29" s="89"/>
      <c r="I29" s="88"/>
      <c r="J29" s="88"/>
      <c r="K29" s="51"/>
      <c r="L29" s="51"/>
      <c r="M29" s="196"/>
      <c r="N29" s="191"/>
      <c r="O29" s="191"/>
      <c r="P29" s="192"/>
      <c r="Q29" s="33"/>
    </row>
    <row r="30" spans="1:16" ht="19.5">
      <c r="A30" s="37"/>
      <c r="B30" s="119" t="s">
        <v>97</v>
      </c>
      <c r="C30" s="119"/>
      <c r="D30" s="119"/>
      <c r="E30" s="119"/>
      <c r="F30" s="119"/>
      <c r="G30" s="119"/>
      <c r="H30" s="89"/>
      <c r="I30" s="100"/>
      <c r="J30" s="100"/>
      <c r="K30" s="38"/>
      <c r="L30" s="38"/>
      <c r="M30" s="39"/>
      <c r="N30" s="32"/>
      <c r="O30" s="32"/>
      <c r="P30" s="32"/>
    </row>
    <row r="31" spans="1:16" ht="16.5" customHeight="1">
      <c r="A31" s="37"/>
      <c r="B31" s="90" t="s">
        <v>98</v>
      </c>
      <c r="C31" s="89"/>
      <c r="D31" s="89"/>
      <c r="E31" s="89"/>
      <c r="F31" s="89"/>
      <c r="G31" s="89"/>
      <c r="H31" s="89"/>
      <c r="I31" s="89"/>
      <c r="J31" s="89"/>
      <c r="K31" s="38"/>
      <c r="L31" s="38"/>
      <c r="M31" s="39"/>
      <c r="N31" s="32"/>
      <c r="O31" s="32"/>
      <c r="P31" s="32"/>
    </row>
    <row r="32" spans="1:13" s="32" customFormat="1" ht="17.25" customHeight="1">
      <c r="A32" s="37"/>
      <c r="B32" s="89"/>
      <c r="C32" s="89"/>
      <c r="D32" s="89"/>
      <c r="E32" s="89"/>
      <c r="F32" s="89"/>
      <c r="G32" s="89"/>
      <c r="H32" s="89"/>
      <c r="I32" s="89"/>
      <c r="J32" s="89"/>
      <c r="K32" s="38"/>
      <c r="L32" s="38"/>
      <c r="M32" s="39"/>
    </row>
    <row r="33" spans="1:100" s="32" customFormat="1" ht="16.5" thickBot="1">
      <c r="A33" s="37"/>
      <c r="B33" s="88" t="s">
        <v>10</v>
      </c>
      <c r="C33" s="88"/>
      <c r="D33" s="89"/>
      <c r="E33" s="89"/>
      <c r="F33" s="89"/>
      <c r="G33" s="89"/>
      <c r="H33" s="89"/>
      <c r="I33" s="89"/>
      <c r="J33" s="89"/>
      <c r="K33" s="38"/>
      <c r="L33" s="38"/>
      <c r="M33" s="120"/>
      <c r="N33" s="75"/>
      <c r="O33" s="75"/>
      <c r="P33" s="75"/>
      <c r="Q33" s="75"/>
      <c r="R33" s="75"/>
      <c r="S33" s="75"/>
      <c r="CT33" s="72" t="s">
        <v>1</v>
      </c>
      <c r="CU33" s="72"/>
      <c r="CV33" s="71">
        <v>67.1</v>
      </c>
    </row>
    <row r="34" spans="1:103" s="32" customFormat="1" ht="27.75" thickBot="1">
      <c r="A34" s="37"/>
      <c r="B34" s="148" t="s">
        <v>3</v>
      </c>
      <c r="C34" s="149" t="s">
        <v>107</v>
      </c>
      <c r="D34" s="203" t="s">
        <v>106</v>
      </c>
      <c r="E34" s="204"/>
      <c r="F34" s="149" t="s">
        <v>9</v>
      </c>
      <c r="G34" s="149" t="s">
        <v>51</v>
      </c>
      <c r="H34" s="149" t="s">
        <v>21</v>
      </c>
      <c r="I34" s="150" t="s">
        <v>36</v>
      </c>
      <c r="J34" s="187" t="s">
        <v>89</v>
      </c>
      <c r="K34" s="38"/>
      <c r="L34" s="38"/>
      <c r="M34" s="120"/>
      <c r="Q34" s="75"/>
      <c r="R34" s="75"/>
      <c r="S34" s="75"/>
      <c r="CH34" s="73"/>
      <c r="CI34" s="73"/>
      <c r="CJ34" s="74"/>
      <c r="CK34" s="73"/>
      <c r="CX34" s="72"/>
      <c r="CY34" s="72"/>
    </row>
    <row r="35" spans="1:102" s="32" customFormat="1" ht="12.75" customHeight="1">
      <c r="A35" s="37"/>
      <c r="B35" s="151">
        <v>1</v>
      </c>
      <c r="C35" s="143"/>
      <c r="D35" s="205"/>
      <c r="E35" s="206"/>
      <c r="F35" s="152">
        <f aca="true" t="shared" si="0" ref="F35:F49">IF(D35&gt;"",VLOOKUP(D35,plant_type,3,FALSE),0)</f>
        <v>0</v>
      </c>
      <c r="G35" s="147"/>
      <c r="H35" s="145">
        <f aca="true" t="shared" si="1" ref="H35:H49">IF(G35&gt;"",VLOOKUP(G35,Irrigation_efficiency,2,FALSE),0)</f>
        <v>0</v>
      </c>
      <c r="I35" s="153">
        <f aca="true" t="shared" si="2" ref="I35:I49">IF(AND(C35&gt;0,F35&gt;0,H35&gt;0),IF((1/H35)*((referenceET*F35)-(0.25*$B$26))*(C35*(7.47/12))&gt;0,(1/H35)*((referenceET*F35)-(0.25*$B$26))*(C35*(7.47/12)),0),0)</f>
        <v>0</v>
      </c>
      <c r="J35" s="188">
        <f>IF(D35&lt;&gt;"",IF(VLOOKUP(D35,$B$54:$E$68,4,FALSE)="Yes",C35,0),0)</f>
        <v>0</v>
      </c>
      <c r="K35" s="38"/>
      <c r="L35" s="38"/>
      <c r="M35" s="39"/>
      <c r="R35" s="75"/>
      <c r="S35" s="75"/>
      <c r="CV35" s="72" t="s">
        <v>2</v>
      </c>
      <c r="CW35" s="72"/>
      <c r="CX35" s="71">
        <v>73.4</v>
      </c>
    </row>
    <row r="36" spans="1:103" s="32" customFormat="1" ht="12.75" customHeight="1">
      <c r="A36" s="37"/>
      <c r="B36" s="154">
        <v>2</v>
      </c>
      <c r="C36" s="144"/>
      <c r="D36" s="201"/>
      <c r="E36" s="202"/>
      <c r="F36" s="152">
        <f t="shared" si="0"/>
        <v>0</v>
      </c>
      <c r="G36" s="147"/>
      <c r="H36" s="145">
        <f t="shared" si="1"/>
        <v>0</v>
      </c>
      <c r="I36" s="153">
        <f t="shared" si="2"/>
        <v>0</v>
      </c>
      <c r="J36" s="188">
        <f aca="true" t="shared" si="3" ref="J36:J49">IF(D36&lt;&gt;"",IF(VLOOKUP(D36,$B$54:$E$68,4,FALSE)="Yes",C36,0),0)</f>
        <v>0</v>
      </c>
      <c r="K36" s="38">
        <f aca="true" t="shared" si="4" ref="K36:K49">IF(J36="Yes",C36,0)</f>
        <v>0</v>
      </c>
      <c r="L36" s="38"/>
      <c r="M36" s="39"/>
      <c r="R36" s="31"/>
      <c r="S36" s="155"/>
      <c r="T36" s="31"/>
      <c r="V36" s="155"/>
      <c r="CI36" s="72" t="s">
        <v>2</v>
      </c>
      <c r="CJ36" s="72"/>
      <c r="CK36" s="71">
        <v>73.4</v>
      </c>
      <c r="CY36" s="72" t="s">
        <v>1</v>
      </c>
    </row>
    <row r="37" spans="1:99" s="32" customFormat="1" ht="12.75" customHeight="1">
      <c r="A37" s="37"/>
      <c r="B37" s="154">
        <v>3</v>
      </c>
      <c r="C37" s="144"/>
      <c r="D37" s="201"/>
      <c r="E37" s="202"/>
      <c r="F37" s="152">
        <f t="shared" si="0"/>
        <v>0</v>
      </c>
      <c r="G37" s="147"/>
      <c r="H37" s="145">
        <f t="shared" si="1"/>
        <v>0</v>
      </c>
      <c r="I37" s="153">
        <f t="shared" si="2"/>
        <v>0</v>
      </c>
      <c r="J37" s="188">
        <f t="shared" si="3"/>
        <v>0</v>
      </c>
      <c r="K37" s="38">
        <f t="shared" si="4"/>
        <v>0</v>
      </c>
      <c r="L37" s="38"/>
      <c r="M37" s="39"/>
      <c r="R37" s="31"/>
      <c r="V37" s="155"/>
      <c r="CS37" s="72" t="s">
        <v>2</v>
      </c>
      <c r="CT37" s="72"/>
      <c r="CU37" s="71">
        <v>73.4</v>
      </c>
    </row>
    <row r="38" spans="1:22" s="32" customFormat="1" ht="12.75">
      <c r="A38" s="37"/>
      <c r="B38" s="154">
        <v>4</v>
      </c>
      <c r="C38" s="144"/>
      <c r="D38" s="201"/>
      <c r="E38" s="202"/>
      <c r="F38" s="152">
        <f t="shared" si="0"/>
        <v>0</v>
      </c>
      <c r="G38" s="147"/>
      <c r="H38" s="145">
        <f t="shared" si="1"/>
        <v>0</v>
      </c>
      <c r="I38" s="153">
        <f t="shared" si="2"/>
        <v>0</v>
      </c>
      <c r="J38" s="188">
        <f t="shared" si="3"/>
        <v>0</v>
      </c>
      <c r="K38" s="38">
        <f t="shared" si="4"/>
        <v>0</v>
      </c>
      <c r="L38" s="38"/>
      <c r="M38" s="39"/>
      <c r="R38" s="31"/>
      <c r="V38" s="155"/>
    </row>
    <row r="39" spans="1:22" s="32" customFormat="1" ht="12.75">
      <c r="A39" s="37"/>
      <c r="B39" s="154">
        <v>5</v>
      </c>
      <c r="C39" s="144"/>
      <c r="D39" s="201"/>
      <c r="E39" s="202"/>
      <c r="F39" s="152">
        <f t="shared" si="0"/>
        <v>0</v>
      </c>
      <c r="G39" s="147"/>
      <c r="H39" s="145">
        <f t="shared" si="1"/>
        <v>0</v>
      </c>
      <c r="I39" s="153">
        <f t="shared" si="2"/>
        <v>0</v>
      </c>
      <c r="J39" s="188">
        <f t="shared" si="3"/>
        <v>0</v>
      </c>
      <c r="K39" s="38">
        <f t="shared" si="4"/>
        <v>0</v>
      </c>
      <c r="L39" s="38"/>
      <c r="M39" s="39"/>
      <c r="R39" s="31"/>
      <c r="V39" s="155"/>
    </row>
    <row r="40" spans="1:22" s="32" customFormat="1" ht="12.75">
      <c r="A40" s="37"/>
      <c r="B40" s="154">
        <v>6</v>
      </c>
      <c r="C40" s="144"/>
      <c r="D40" s="201"/>
      <c r="E40" s="202"/>
      <c r="F40" s="152">
        <f t="shared" si="0"/>
        <v>0</v>
      </c>
      <c r="G40" s="147"/>
      <c r="H40" s="145">
        <f t="shared" si="1"/>
        <v>0</v>
      </c>
      <c r="I40" s="153">
        <f t="shared" si="2"/>
        <v>0</v>
      </c>
      <c r="J40" s="188">
        <f t="shared" si="3"/>
        <v>0</v>
      </c>
      <c r="K40" s="38">
        <f t="shared" si="4"/>
        <v>0</v>
      </c>
      <c r="L40" s="38"/>
      <c r="M40" s="39"/>
      <c r="R40" s="31"/>
      <c r="V40" s="155"/>
    </row>
    <row r="41" spans="1:22" s="32" customFormat="1" ht="12.75">
      <c r="A41" s="37"/>
      <c r="B41" s="154">
        <v>7</v>
      </c>
      <c r="C41" s="144"/>
      <c r="D41" s="201"/>
      <c r="E41" s="202"/>
      <c r="F41" s="152">
        <f t="shared" si="0"/>
        <v>0</v>
      </c>
      <c r="G41" s="147"/>
      <c r="H41" s="145">
        <f t="shared" si="1"/>
        <v>0</v>
      </c>
      <c r="I41" s="153">
        <f t="shared" si="2"/>
        <v>0</v>
      </c>
      <c r="J41" s="188">
        <f t="shared" si="3"/>
        <v>0</v>
      </c>
      <c r="K41" s="38">
        <f t="shared" si="4"/>
        <v>0</v>
      </c>
      <c r="L41" s="38"/>
      <c r="M41" s="39"/>
      <c r="R41" s="31"/>
      <c r="V41" s="31"/>
    </row>
    <row r="42" spans="1:22" s="32" customFormat="1" ht="12.75">
      <c r="A42" s="37"/>
      <c r="B42" s="154">
        <v>8</v>
      </c>
      <c r="C42" s="144"/>
      <c r="D42" s="201"/>
      <c r="E42" s="202"/>
      <c r="F42" s="152">
        <f t="shared" si="0"/>
        <v>0</v>
      </c>
      <c r="G42" s="147"/>
      <c r="H42" s="145">
        <f t="shared" si="1"/>
        <v>0</v>
      </c>
      <c r="I42" s="153">
        <f t="shared" si="2"/>
        <v>0</v>
      </c>
      <c r="J42" s="188">
        <f t="shared" si="3"/>
        <v>0</v>
      </c>
      <c r="K42" s="38">
        <f t="shared" si="4"/>
        <v>0</v>
      </c>
      <c r="L42" s="38"/>
      <c r="M42" s="120"/>
      <c r="R42" s="31"/>
      <c r="V42" s="31"/>
    </row>
    <row r="43" spans="1:22" s="32" customFormat="1" ht="12.75">
      <c r="A43" s="37"/>
      <c r="B43" s="154">
        <v>9</v>
      </c>
      <c r="C43" s="144"/>
      <c r="D43" s="201"/>
      <c r="E43" s="202"/>
      <c r="F43" s="152">
        <f t="shared" si="0"/>
        <v>0</v>
      </c>
      <c r="G43" s="147"/>
      <c r="H43" s="145">
        <f t="shared" si="1"/>
        <v>0</v>
      </c>
      <c r="I43" s="153">
        <f t="shared" si="2"/>
        <v>0</v>
      </c>
      <c r="J43" s="188">
        <f t="shared" si="3"/>
        <v>0</v>
      </c>
      <c r="K43" s="38">
        <f t="shared" si="4"/>
        <v>0</v>
      </c>
      <c r="L43" s="38"/>
      <c r="M43" s="39"/>
      <c r="R43" s="31"/>
      <c r="V43" s="31"/>
    </row>
    <row r="44" spans="1:22" s="32" customFormat="1" ht="12.75">
      <c r="A44" s="121"/>
      <c r="B44" s="154">
        <v>10</v>
      </c>
      <c r="C44" s="144"/>
      <c r="D44" s="201"/>
      <c r="E44" s="202"/>
      <c r="F44" s="152">
        <f t="shared" si="0"/>
        <v>0</v>
      </c>
      <c r="G44" s="147"/>
      <c r="H44" s="145">
        <f t="shared" si="1"/>
        <v>0</v>
      </c>
      <c r="I44" s="153">
        <f t="shared" si="2"/>
        <v>0</v>
      </c>
      <c r="J44" s="188">
        <f t="shared" si="3"/>
        <v>0</v>
      </c>
      <c r="K44" s="38">
        <f t="shared" si="4"/>
        <v>0</v>
      </c>
      <c r="L44" s="38"/>
      <c r="M44" s="39"/>
      <c r="R44" s="31"/>
      <c r="S44" s="31"/>
      <c r="T44" s="31"/>
      <c r="V44" s="31"/>
    </row>
    <row r="45" spans="1:19" s="32" customFormat="1" ht="12.75">
      <c r="A45" s="121"/>
      <c r="B45" s="154">
        <v>11</v>
      </c>
      <c r="C45" s="144"/>
      <c r="D45" s="201"/>
      <c r="E45" s="202"/>
      <c r="F45" s="152">
        <f t="shared" si="0"/>
        <v>0</v>
      </c>
      <c r="G45" s="147"/>
      <c r="H45" s="145">
        <f t="shared" si="1"/>
        <v>0</v>
      </c>
      <c r="I45" s="153">
        <f t="shared" si="2"/>
        <v>0</v>
      </c>
      <c r="J45" s="188">
        <f t="shared" si="3"/>
        <v>0</v>
      </c>
      <c r="K45" s="38">
        <f t="shared" si="4"/>
        <v>0</v>
      </c>
      <c r="L45" s="38"/>
      <c r="M45" s="39"/>
      <c r="R45" s="75"/>
      <c r="S45" s="75"/>
    </row>
    <row r="46" spans="1:19" s="32" customFormat="1" ht="12.75">
      <c r="A46" s="37"/>
      <c r="B46" s="154">
        <v>12</v>
      </c>
      <c r="C46" s="144"/>
      <c r="D46" s="201"/>
      <c r="E46" s="202"/>
      <c r="F46" s="152">
        <f t="shared" si="0"/>
        <v>0</v>
      </c>
      <c r="G46" s="147"/>
      <c r="H46" s="145">
        <f t="shared" si="1"/>
        <v>0</v>
      </c>
      <c r="I46" s="153">
        <f t="shared" si="2"/>
        <v>0</v>
      </c>
      <c r="J46" s="188">
        <f t="shared" si="3"/>
        <v>0</v>
      </c>
      <c r="K46" s="38">
        <f t="shared" si="4"/>
        <v>0</v>
      </c>
      <c r="L46" s="38"/>
      <c r="M46" s="39"/>
      <c r="R46" s="75"/>
      <c r="S46" s="75"/>
    </row>
    <row r="47" spans="1:19" ht="12.75">
      <c r="A47" s="37"/>
      <c r="B47" s="154">
        <v>13</v>
      </c>
      <c r="C47" s="144"/>
      <c r="D47" s="201"/>
      <c r="E47" s="202"/>
      <c r="F47" s="152">
        <f t="shared" si="0"/>
        <v>0</v>
      </c>
      <c r="G47" s="147"/>
      <c r="H47" s="145">
        <f t="shared" si="1"/>
        <v>0</v>
      </c>
      <c r="I47" s="153">
        <f t="shared" si="2"/>
        <v>0</v>
      </c>
      <c r="J47" s="188">
        <f t="shared" si="3"/>
        <v>0</v>
      </c>
      <c r="K47" s="38">
        <f t="shared" si="4"/>
        <v>0</v>
      </c>
      <c r="L47" s="38"/>
      <c r="M47" s="39"/>
      <c r="N47" s="32"/>
      <c r="O47" s="32"/>
      <c r="P47" s="32"/>
      <c r="R47" s="75"/>
      <c r="S47" s="75"/>
    </row>
    <row r="48" spans="1:19" ht="12.75">
      <c r="A48" s="37"/>
      <c r="B48" s="154">
        <v>14</v>
      </c>
      <c r="C48" s="144"/>
      <c r="D48" s="201"/>
      <c r="E48" s="202"/>
      <c r="F48" s="152">
        <f t="shared" si="0"/>
        <v>0</v>
      </c>
      <c r="G48" s="147"/>
      <c r="H48" s="145">
        <f t="shared" si="1"/>
        <v>0</v>
      </c>
      <c r="I48" s="153">
        <f t="shared" si="2"/>
        <v>0</v>
      </c>
      <c r="J48" s="188">
        <f t="shared" si="3"/>
        <v>0</v>
      </c>
      <c r="K48" s="38">
        <f t="shared" si="4"/>
        <v>0</v>
      </c>
      <c r="L48" s="38"/>
      <c r="M48" s="39"/>
      <c r="N48" s="32"/>
      <c r="O48" s="32"/>
      <c r="P48" s="32"/>
      <c r="R48" s="75"/>
      <c r="S48" s="75"/>
    </row>
    <row r="49" spans="1:19" ht="13.5" thickBot="1">
      <c r="A49" s="37"/>
      <c r="B49" s="156">
        <v>15</v>
      </c>
      <c r="C49" s="111"/>
      <c r="D49" s="201"/>
      <c r="E49" s="202"/>
      <c r="F49" s="152">
        <f t="shared" si="0"/>
        <v>0</v>
      </c>
      <c r="G49" s="147"/>
      <c r="H49" s="145">
        <f t="shared" si="1"/>
        <v>0</v>
      </c>
      <c r="I49" s="153">
        <f t="shared" si="2"/>
        <v>0</v>
      </c>
      <c r="J49" s="188">
        <f t="shared" si="3"/>
        <v>0</v>
      </c>
      <c r="K49" s="38">
        <f t="shared" si="4"/>
        <v>0</v>
      </c>
      <c r="L49" s="38"/>
      <c r="M49" s="39"/>
      <c r="N49" s="32"/>
      <c r="O49" s="32"/>
      <c r="P49" s="32"/>
      <c r="R49" s="75"/>
      <c r="S49" s="75"/>
    </row>
    <row r="50" spans="1:19" ht="13.5" thickBot="1">
      <c r="A50" s="37"/>
      <c r="B50" s="157" t="s">
        <v>31</v>
      </c>
      <c r="C50" s="158">
        <f>SUM(C35:C49)</f>
        <v>0</v>
      </c>
      <c r="D50" s="215" t="s">
        <v>79</v>
      </c>
      <c r="E50" s="216"/>
      <c r="F50" s="216"/>
      <c r="G50" s="216"/>
      <c r="H50" s="217"/>
      <c r="I50" s="159">
        <f>SUM(I35:I49)</f>
        <v>0</v>
      </c>
      <c r="J50" s="198"/>
      <c r="K50" s="38"/>
      <c r="L50" s="38"/>
      <c r="M50" s="39"/>
      <c r="N50" s="32"/>
      <c r="O50" s="32"/>
      <c r="P50" s="32"/>
      <c r="R50" s="75"/>
      <c r="S50" s="75"/>
    </row>
    <row r="51" spans="1:19" ht="12.75">
      <c r="A51" s="37"/>
      <c r="B51" s="106"/>
      <c r="C51" s="92"/>
      <c r="D51" s="92"/>
      <c r="E51" s="92"/>
      <c r="F51" s="92"/>
      <c r="G51" s="92"/>
      <c r="H51" s="92"/>
      <c r="I51" s="92"/>
      <c r="J51" s="92"/>
      <c r="K51" s="92"/>
      <c r="L51" s="38"/>
      <c r="M51" s="39"/>
      <c r="N51" s="32"/>
      <c r="O51" s="32"/>
      <c r="P51" s="32"/>
      <c r="R51" s="75"/>
      <c r="S51" s="75"/>
    </row>
    <row r="52" spans="1:19" ht="16.5" thickBot="1">
      <c r="A52" s="37"/>
      <c r="B52" s="100" t="s">
        <v>102</v>
      </c>
      <c r="C52" s="91"/>
      <c r="D52" s="101"/>
      <c r="E52" s="101"/>
      <c r="F52" s="101"/>
      <c r="G52" s="101"/>
      <c r="H52" s="100" t="s">
        <v>37</v>
      </c>
      <c r="I52" s="100"/>
      <c r="J52" s="91"/>
      <c r="K52" s="101"/>
      <c r="L52" s="38"/>
      <c r="M52" s="39"/>
      <c r="N52" s="32"/>
      <c r="O52" s="32"/>
      <c r="P52" s="32"/>
      <c r="R52" s="75"/>
      <c r="S52" s="75"/>
    </row>
    <row r="53" spans="1:19" ht="15" thickBot="1">
      <c r="A53" s="37"/>
      <c r="B53" s="218" t="s">
        <v>101</v>
      </c>
      <c r="C53" s="219"/>
      <c r="D53" s="176" t="s">
        <v>30</v>
      </c>
      <c r="E53" s="177" t="s">
        <v>96</v>
      </c>
      <c r="F53" s="222" t="s">
        <v>66</v>
      </c>
      <c r="G53" s="160"/>
      <c r="H53" s="161" t="s">
        <v>51</v>
      </c>
      <c r="I53" s="162" t="s">
        <v>4</v>
      </c>
      <c r="J53" s="91"/>
      <c r="K53" s="163"/>
      <c r="L53" s="38"/>
      <c r="M53" s="39"/>
      <c r="N53" s="32"/>
      <c r="O53" s="32"/>
      <c r="P53" s="32"/>
      <c r="R53" s="75"/>
      <c r="S53" s="75"/>
    </row>
    <row r="54" spans="1:19" ht="12.75">
      <c r="A54" s="37"/>
      <c r="B54" s="220" t="s">
        <v>53</v>
      </c>
      <c r="C54" s="221"/>
      <c r="D54" s="178">
        <v>0.5</v>
      </c>
      <c r="E54" s="184" t="s">
        <v>87</v>
      </c>
      <c r="F54" s="222"/>
      <c r="G54" s="164"/>
      <c r="H54" s="165" t="s">
        <v>80</v>
      </c>
      <c r="I54" s="166">
        <v>0.8</v>
      </c>
      <c r="J54" s="91"/>
      <c r="K54" s="167"/>
      <c r="L54" s="92"/>
      <c r="M54" s="120"/>
      <c r="N54" s="32"/>
      <c r="O54" s="32"/>
      <c r="P54" s="32"/>
      <c r="R54" s="75"/>
      <c r="S54" s="75"/>
    </row>
    <row r="55" spans="1:19" ht="12.75">
      <c r="A55" s="37"/>
      <c r="B55" s="211" t="s">
        <v>54</v>
      </c>
      <c r="C55" s="212"/>
      <c r="D55" s="179">
        <v>0.5</v>
      </c>
      <c r="E55" s="185" t="s">
        <v>87</v>
      </c>
      <c r="F55" s="222"/>
      <c r="G55" s="168"/>
      <c r="H55" s="169" t="s">
        <v>52</v>
      </c>
      <c r="I55" s="166">
        <v>0.95</v>
      </c>
      <c r="J55" s="91"/>
      <c r="K55" s="167"/>
      <c r="L55" s="92"/>
      <c r="M55" s="120"/>
      <c r="N55" s="32"/>
      <c r="O55" s="32"/>
      <c r="P55" s="32"/>
      <c r="R55" s="75"/>
      <c r="S55" s="75"/>
    </row>
    <row r="56" spans="1:16" ht="12.75">
      <c r="A56" s="37"/>
      <c r="B56" s="211" t="s">
        <v>55</v>
      </c>
      <c r="C56" s="212"/>
      <c r="D56" s="179">
        <v>0.5</v>
      </c>
      <c r="E56" s="185" t="s">
        <v>87</v>
      </c>
      <c r="F56" s="222"/>
      <c r="G56" s="168"/>
      <c r="H56" s="169" t="s">
        <v>32</v>
      </c>
      <c r="I56" s="166">
        <v>0.75</v>
      </c>
      <c r="J56" s="91"/>
      <c r="K56" s="167"/>
      <c r="L56" s="38"/>
      <c r="M56" s="39"/>
      <c r="N56" s="32"/>
      <c r="O56" s="32"/>
      <c r="P56" s="32"/>
    </row>
    <row r="57" spans="1:16" ht="12.75">
      <c r="A57" s="37"/>
      <c r="B57" s="211" t="s">
        <v>95</v>
      </c>
      <c r="C57" s="212"/>
      <c r="D57" s="179">
        <v>0.5</v>
      </c>
      <c r="E57" s="185" t="s">
        <v>87</v>
      </c>
      <c r="F57" s="222"/>
      <c r="G57" s="168"/>
      <c r="H57" s="165" t="s">
        <v>113</v>
      </c>
      <c r="I57" s="170">
        <v>0.8</v>
      </c>
      <c r="J57" s="91"/>
      <c r="K57" s="167"/>
      <c r="L57" s="38"/>
      <c r="M57" s="39"/>
      <c r="N57" s="32"/>
      <c r="O57" s="32"/>
      <c r="P57" s="32"/>
    </row>
    <row r="58" spans="1:16" ht="13.5" thickBot="1">
      <c r="A58" s="37"/>
      <c r="B58" s="211" t="s">
        <v>62</v>
      </c>
      <c r="C58" s="212"/>
      <c r="D58" s="180">
        <v>0.6</v>
      </c>
      <c r="E58" s="185" t="s">
        <v>86</v>
      </c>
      <c r="F58" s="222"/>
      <c r="G58" s="168"/>
      <c r="H58" s="171" t="s">
        <v>33</v>
      </c>
      <c r="I58" s="172">
        <v>0.8</v>
      </c>
      <c r="J58" s="91"/>
      <c r="K58" s="167"/>
      <c r="L58" s="38"/>
      <c r="M58" s="39"/>
      <c r="N58" s="32"/>
      <c r="O58" s="32"/>
      <c r="P58" s="32"/>
    </row>
    <row r="59" spans="1:16" ht="12.75">
      <c r="A59" s="37"/>
      <c r="B59" s="211" t="s">
        <v>63</v>
      </c>
      <c r="C59" s="212"/>
      <c r="D59" s="180">
        <v>0.8</v>
      </c>
      <c r="E59" s="185" t="s">
        <v>86</v>
      </c>
      <c r="F59" s="222"/>
      <c r="G59" s="168"/>
      <c r="H59" s="141" t="s">
        <v>57</v>
      </c>
      <c r="I59" s="38"/>
      <c r="J59" s="91"/>
      <c r="K59" s="38"/>
      <c r="L59" s="38"/>
      <c r="M59" s="39"/>
      <c r="N59" s="32"/>
      <c r="O59" s="32"/>
      <c r="P59" s="32"/>
    </row>
    <row r="60" spans="1:16" ht="12.75">
      <c r="A60" s="37"/>
      <c r="B60" s="213" t="s">
        <v>103</v>
      </c>
      <c r="C60" s="214"/>
      <c r="D60" s="180" t="s">
        <v>64</v>
      </c>
      <c r="E60" s="185" t="s">
        <v>87</v>
      </c>
      <c r="F60" s="222"/>
      <c r="G60" s="168"/>
      <c r="H60" s="122" t="s">
        <v>65</v>
      </c>
      <c r="I60" s="38"/>
      <c r="J60" s="91"/>
      <c r="K60" s="38"/>
      <c r="L60" s="38"/>
      <c r="M60" s="39"/>
      <c r="N60" s="32"/>
      <c r="O60" s="32"/>
      <c r="P60" s="32"/>
    </row>
    <row r="61" spans="1:16" ht="12.75">
      <c r="A61" s="37"/>
      <c r="B61" s="213" t="s">
        <v>99</v>
      </c>
      <c r="C61" s="214"/>
      <c r="D61" s="179">
        <v>0.8</v>
      </c>
      <c r="E61" s="185" t="s">
        <v>87</v>
      </c>
      <c r="F61" s="222"/>
      <c r="G61" s="168"/>
      <c r="H61" s="91"/>
      <c r="I61" s="38"/>
      <c r="J61" s="91"/>
      <c r="K61" s="38"/>
      <c r="L61" s="38"/>
      <c r="M61" s="39"/>
      <c r="N61" s="32"/>
      <c r="O61" s="32"/>
      <c r="P61" s="32"/>
    </row>
    <row r="62" spans="1:16" ht="12.75">
      <c r="A62" s="37"/>
      <c r="B62" s="207" t="s">
        <v>56</v>
      </c>
      <c r="C62" s="208"/>
      <c r="D62" s="181"/>
      <c r="E62" s="186" t="s">
        <v>92</v>
      </c>
      <c r="F62" s="222"/>
      <c r="G62" s="168"/>
      <c r="H62" s="91"/>
      <c r="I62" s="91"/>
      <c r="J62" s="38"/>
      <c r="K62" s="38"/>
      <c r="L62" s="38"/>
      <c r="M62" s="39"/>
      <c r="N62" s="32"/>
      <c r="O62" s="32"/>
      <c r="P62" s="32"/>
    </row>
    <row r="63" spans="1:16" ht="12.75">
      <c r="A63" s="37"/>
      <c r="B63" s="207" t="s">
        <v>56</v>
      </c>
      <c r="C63" s="208"/>
      <c r="D63" s="181"/>
      <c r="E63" s="186" t="s">
        <v>92</v>
      </c>
      <c r="F63" s="222"/>
      <c r="G63" s="173"/>
      <c r="H63" s="91"/>
      <c r="I63" s="91"/>
      <c r="J63" s="91"/>
      <c r="K63" s="38"/>
      <c r="L63" s="38"/>
      <c r="M63" s="39"/>
      <c r="N63" s="32"/>
      <c r="O63" s="32"/>
      <c r="P63" s="32"/>
    </row>
    <row r="64" spans="1:16" ht="12.75">
      <c r="A64" s="37"/>
      <c r="B64" s="207" t="s">
        <v>56</v>
      </c>
      <c r="C64" s="208"/>
      <c r="D64" s="181"/>
      <c r="E64" s="186" t="s">
        <v>92</v>
      </c>
      <c r="F64" s="222"/>
      <c r="G64" s="174"/>
      <c r="H64" s="38"/>
      <c r="I64" s="38"/>
      <c r="J64" s="91"/>
      <c r="K64" s="38"/>
      <c r="L64" s="38"/>
      <c r="M64" s="39"/>
      <c r="N64" s="32"/>
      <c r="O64" s="32"/>
      <c r="P64" s="32"/>
    </row>
    <row r="65" spans="1:16" ht="12.75">
      <c r="A65" s="37"/>
      <c r="B65" s="207" t="s">
        <v>56</v>
      </c>
      <c r="C65" s="208"/>
      <c r="D65" s="182"/>
      <c r="E65" s="186" t="s">
        <v>92</v>
      </c>
      <c r="F65" s="222"/>
      <c r="G65" s="174"/>
      <c r="H65" s="38"/>
      <c r="I65" s="38"/>
      <c r="J65" s="38"/>
      <c r="K65" s="38"/>
      <c r="L65" s="38"/>
      <c r="M65" s="39"/>
      <c r="N65" s="32"/>
      <c r="O65" s="32"/>
      <c r="P65" s="32"/>
    </row>
    <row r="66" spans="1:16" ht="12.75">
      <c r="A66" s="37"/>
      <c r="B66" s="207" t="s">
        <v>56</v>
      </c>
      <c r="C66" s="208"/>
      <c r="D66" s="182"/>
      <c r="E66" s="186" t="s">
        <v>92</v>
      </c>
      <c r="F66" s="222"/>
      <c r="G66" s="174"/>
      <c r="H66" s="38"/>
      <c r="I66" s="38"/>
      <c r="J66" s="38"/>
      <c r="K66" s="38"/>
      <c r="L66" s="38"/>
      <c r="M66" s="39"/>
      <c r="N66" s="32"/>
      <c r="O66" s="32"/>
      <c r="P66" s="32"/>
    </row>
    <row r="67" spans="1:16" ht="12.75">
      <c r="A67" s="37"/>
      <c r="B67" s="207" t="s">
        <v>56</v>
      </c>
      <c r="C67" s="208"/>
      <c r="D67" s="182"/>
      <c r="E67" s="186" t="s">
        <v>92</v>
      </c>
      <c r="F67" s="222"/>
      <c r="G67" s="174"/>
      <c r="H67" s="38"/>
      <c r="I67" s="38"/>
      <c r="J67" s="38"/>
      <c r="K67" s="38"/>
      <c r="L67" s="38"/>
      <c r="M67" s="39"/>
      <c r="N67" s="32"/>
      <c r="O67" s="32"/>
      <c r="P67" s="32"/>
    </row>
    <row r="68" spans="1:16" ht="13.5" thickBot="1">
      <c r="A68" s="37"/>
      <c r="B68" s="209" t="s">
        <v>56</v>
      </c>
      <c r="C68" s="210"/>
      <c r="D68" s="183"/>
      <c r="E68" s="189" t="s">
        <v>92</v>
      </c>
      <c r="F68" s="222"/>
      <c r="G68" s="174"/>
      <c r="H68" s="38"/>
      <c r="I68" s="38"/>
      <c r="J68" s="38"/>
      <c r="K68" s="38"/>
      <c r="L68" s="38"/>
      <c r="M68" s="39"/>
      <c r="N68" s="32"/>
      <c r="O68" s="32"/>
      <c r="P68" s="32"/>
    </row>
    <row r="69" spans="1:16" ht="12.75">
      <c r="A69" s="37"/>
      <c r="B69" s="142" t="s">
        <v>100</v>
      </c>
      <c r="C69" s="91"/>
      <c r="D69" s="175"/>
      <c r="E69" s="175"/>
      <c r="F69" s="174"/>
      <c r="G69" s="174"/>
      <c r="H69" s="38"/>
      <c r="I69" s="38"/>
      <c r="J69" s="38"/>
      <c r="K69" s="38"/>
      <c r="L69" s="38"/>
      <c r="M69" s="39"/>
      <c r="N69" s="32"/>
      <c r="O69" s="32"/>
      <c r="P69" s="32"/>
    </row>
    <row r="70" spans="1:16" ht="12.75">
      <c r="A70" s="37"/>
      <c r="B70" s="142" t="s">
        <v>58</v>
      </c>
      <c r="C70" s="91"/>
      <c r="D70" s="175"/>
      <c r="E70" s="175"/>
      <c r="F70" s="174"/>
      <c r="G70" s="174"/>
      <c r="H70" s="38"/>
      <c r="I70" s="38"/>
      <c r="J70" s="38"/>
      <c r="K70" s="38"/>
      <c r="L70" s="38"/>
      <c r="M70" s="39"/>
      <c r="N70" s="32"/>
      <c r="O70" s="32"/>
      <c r="P70" s="32"/>
    </row>
    <row r="71" spans="1:16" ht="12.75">
      <c r="A71" s="37"/>
      <c r="B71" s="142" t="s">
        <v>59</v>
      </c>
      <c r="C71" s="91"/>
      <c r="D71" s="175"/>
      <c r="E71" s="175"/>
      <c r="F71" s="174"/>
      <c r="G71" s="174"/>
      <c r="H71" s="38"/>
      <c r="I71" s="38"/>
      <c r="J71" s="38"/>
      <c r="K71" s="38"/>
      <c r="L71" s="38"/>
      <c r="M71" s="39"/>
      <c r="N71" s="32"/>
      <c r="O71" s="32"/>
      <c r="P71" s="32"/>
    </row>
    <row r="72" spans="1:16" ht="12.75">
      <c r="A72" s="37"/>
      <c r="B72" s="142" t="s">
        <v>60</v>
      </c>
      <c r="C72" s="91"/>
      <c r="D72" s="175"/>
      <c r="E72" s="175"/>
      <c r="F72" s="174"/>
      <c r="G72" s="174"/>
      <c r="H72" s="38"/>
      <c r="I72" s="38"/>
      <c r="J72" s="38"/>
      <c r="K72" s="38"/>
      <c r="L72" s="38"/>
      <c r="M72" s="39"/>
      <c r="N72" s="32"/>
      <c r="O72" s="32"/>
      <c r="P72" s="32"/>
    </row>
    <row r="73" spans="1:16" ht="12.75">
      <c r="A73" s="37"/>
      <c r="B73" s="142" t="s">
        <v>81</v>
      </c>
      <c r="C73" s="91"/>
      <c r="D73" s="175"/>
      <c r="E73" s="175"/>
      <c r="F73" s="174"/>
      <c r="G73" s="174"/>
      <c r="H73" s="38"/>
      <c r="I73" s="38"/>
      <c r="J73" s="38"/>
      <c r="K73" s="38"/>
      <c r="L73" s="38"/>
      <c r="M73" s="39"/>
      <c r="N73" s="32"/>
      <c r="O73" s="32"/>
      <c r="P73" s="32"/>
    </row>
    <row r="74" spans="1:16" ht="12.75">
      <c r="A74" s="37"/>
      <c r="B74" s="142" t="s">
        <v>61</v>
      </c>
      <c r="C74" s="91"/>
      <c r="D74" s="175"/>
      <c r="E74" s="175"/>
      <c r="F74" s="174"/>
      <c r="G74" s="174"/>
      <c r="H74" s="38"/>
      <c r="I74" s="38"/>
      <c r="J74" s="38"/>
      <c r="K74" s="38"/>
      <c r="L74" s="38"/>
      <c r="M74" s="39"/>
      <c r="N74" s="32"/>
      <c r="O74" s="32"/>
      <c r="P74" s="32"/>
    </row>
    <row r="75" spans="1:16" ht="12.75">
      <c r="A75" s="37"/>
      <c r="B75" s="142" t="s">
        <v>93</v>
      </c>
      <c r="C75" s="91"/>
      <c r="D75" s="175"/>
      <c r="E75" s="175"/>
      <c r="F75" s="174"/>
      <c r="G75" s="174"/>
      <c r="H75" s="38"/>
      <c r="I75" s="38"/>
      <c r="J75" s="38"/>
      <c r="K75" s="38"/>
      <c r="L75" s="38"/>
      <c r="M75" s="39"/>
      <c r="N75" s="32"/>
      <c r="O75" s="32"/>
      <c r="P75" s="32"/>
    </row>
    <row r="76" spans="1:16" ht="12.75">
      <c r="A76" s="37"/>
      <c r="B76" s="142" t="s">
        <v>104</v>
      </c>
      <c r="C76" s="91"/>
      <c r="D76" s="175"/>
      <c r="E76" s="175"/>
      <c r="F76" s="174"/>
      <c r="G76" s="174"/>
      <c r="H76" s="38"/>
      <c r="I76" s="38"/>
      <c r="J76" s="38"/>
      <c r="K76" s="38"/>
      <c r="L76" s="38"/>
      <c r="M76" s="39"/>
      <c r="N76" s="32"/>
      <c r="O76" s="32"/>
      <c r="P76" s="32"/>
    </row>
    <row r="77" spans="1:16" ht="12.75">
      <c r="A77" s="37"/>
      <c r="B77" s="199" t="s">
        <v>105</v>
      </c>
      <c r="C77" s="91"/>
      <c r="D77" s="175"/>
      <c r="E77" s="175"/>
      <c r="F77" s="174"/>
      <c r="G77" s="174"/>
      <c r="H77" s="38"/>
      <c r="I77" s="38"/>
      <c r="J77" s="38"/>
      <c r="K77" s="38"/>
      <c r="L77" s="38"/>
      <c r="M77" s="39"/>
      <c r="N77" s="32"/>
      <c r="O77" s="32"/>
      <c r="P77" s="32"/>
    </row>
    <row r="78" spans="1:16" ht="12.75">
      <c r="A78" s="11"/>
      <c r="B78" s="12"/>
      <c r="C78" s="53"/>
      <c r="D78" s="53"/>
      <c r="E78" s="53"/>
      <c r="F78" s="54"/>
      <c r="G78" s="54"/>
      <c r="H78" s="12"/>
      <c r="I78" s="12"/>
      <c r="J78" s="12"/>
      <c r="K78" s="12"/>
      <c r="L78" s="12"/>
      <c r="M78" s="13"/>
      <c r="N78" s="32"/>
      <c r="O78" s="32"/>
      <c r="P78" s="32"/>
    </row>
    <row r="79" spans="1:16" ht="16.5" thickBot="1">
      <c r="A79" s="14"/>
      <c r="B79" s="55" t="s">
        <v>35</v>
      </c>
      <c r="C79" s="56"/>
      <c r="D79" s="56"/>
      <c r="E79" s="56"/>
      <c r="F79" s="57"/>
      <c r="G79" s="140"/>
      <c r="H79" s="94"/>
      <c r="I79" s="15"/>
      <c r="J79" s="15"/>
      <c r="K79" s="15"/>
      <c r="L79" s="15"/>
      <c r="M79" s="16"/>
      <c r="N79" s="32"/>
      <c r="O79" s="32"/>
      <c r="P79" s="32"/>
    </row>
    <row r="80" spans="1:16" ht="13.5" thickBot="1">
      <c r="A80" s="14"/>
      <c r="B80" s="15"/>
      <c r="C80" s="15"/>
      <c r="D80" s="15"/>
      <c r="E80" s="15"/>
      <c r="F80" s="15"/>
      <c r="G80" s="15"/>
      <c r="H80" s="15"/>
      <c r="I80" s="46"/>
      <c r="J80" s="46"/>
      <c r="K80" s="15"/>
      <c r="L80" s="15"/>
      <c r="M80" s="16"/>
      <c r="N80" s="32"/>
      <c r="O80" s="32"/>
      <c r="P80" s="32"/>
    </row>
    <row r="81" spans="1:16" ht="16.5" thickBot="1">
      <c r="A81" s="14"/>
      <c r="B81" s="95">
        <f>SUM(I35:I49)</f>
        <v>0</v>
      </c>
      <c r="C81" s="48" t="s">
        <v>82</v>
      </c>
      <c r="D81" s="15"/>
      <c r="E81" s="15"/>
      <c r="F81" s="47"/>
      <c r="G81" s="47"/>
      <c r="H81" s="15"/>
      <c r="I81" s="15"/>
      <c r="J81" s="15"/>
      <c r="K81" s="15"/>
      <c r="L81" s="15"/>
      <c r="M81" s="16"/>
      <c r="N81" s="32"/>
      <c r="O81" s="32"/>
      <c r="P81" s="32"/>
    </row>
    <row r="82" spans="1:16" ht="12.75">
      <c r="A82" s="17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9"/>
      <c r="N82" s="32"/>
      <c r="O82" s="32"/>
      <c r="P82" s="32"/>
    </row>
    <row r="83" spans="14:16" s="93" customFormat="1" ht="13.5" thickBot="1">
      <c r="N83" s="31"/>
      <c r="O83" s="31"/>
      <c r="P83" s="31"/>
    </row>
    <row r="84" spans="1:10" ht="12.75">
      <c r="A84" s="59" t="s">
        <v>112</v>
      </c>
      <c r="B84" s="61"/>
      <c r="C84" s="60"/>
      <c r="D84" s="60"/>
      <c r="E84" s="60"/>
      <c r="F84" s="60"/>
      <c r="G84" s="60"/>
      <c r="H84" s="60"/>
      <c r="I84" s="61"/>
      <c r="J84" s="62"/>
    </row>
    <row r="85" spans="1:10" ht="13.5" thickBot="1">
      <c r="A85" s="63"/>
      <c r="B85" s="64"/>
      <c r="C85" s="64"/>
      <c r="D85" s="64"/>
      <c r="E85" s="64"/>
      <c r="F85" s="64"/>
      <c r="G85" s="64"/>
      <c r="H85" s="64"/>
      <c r="I85" s="65"/>
      <c r="J85" s="66"/>
    </row>
  </sheetData>
  <sheetProtection password="E6CF" sheet="1" objects="1" scenarios="1" selectLockedCells="1"/>
  <mergeCells count="35">
    <mergeCell ref="D50:H50"/>
    <mergeCell ref="F9:L9"/>
    <mergeCell ref="B53:C53"/>
    <mergeCell ref="B54:C54"/>
    <mergeCell ref="F53:F68"/>
    <mergeCell ref="B55:C55"/>
    <mergeCell ref="B56:C56"/>
    <mergeCell ref="B57:C57"/>
    <mergeCell ref="B58:C58"/>
    <mergeCell ref="B64:C64"/>
    <mergeCell ref="B65:C65"/>
    <mergeCell ref="B68:C68"/>
    <mergeCell ref="B59:C59"/>
    <mergeCell ref="B61:C61"/>
    <mergeCell ref="B62:C62"/>
    <mergeCell ref="B63:C63"/>
    <mergeCell ref="B66:C66"/>
    <mergeCell ref="B67:C67"/>
    <mergeCell ref="B60:C60"/>
    <mergeCell ref="D41:E41"/>
    <mergeCell ref="D42:E42"/>
    <mergeCell ref="D35:E35"/>
    <mergeCell ref="D36:E36"/>
    <mergeCell ref="D37:E37"/>
    <mergeCell ref="D38:E38"/>
    <mergeCell ref="D47:E47"/>
    <mergeCell ref="D48:E48"/>
    <mergeCell ref="D49:E49"/>
    <mergeCell ref="D34:E34"/>
    <mergeCell ref="D43:E43"/>
    <mergeCell ref="D44:E44"/>
    <mergeCell ref="D45:E45"/>
    <mergeCell ref="D46:E46"/>
    <mergeCell ref="D39:E39"/>
    <mergeCell ref="D40:E40"/>
  </mergeCells>
  <dataValidations count="7">
    <dataValidation type="whole" operator="lessThanOrEqual" allowBlank="1" showInputMessage="1" showErrorMessage="1" errorTitle="Area Is Too Large" error="You have entered landscape area that is greater than the previously established area for the site." sqref="C50">
      <formula1>G21</formula1>
    </dataValidation>
    <dataValidation type="list" allowBlank="1" showInputMessage="1" showErrorMessage="1" sqref="G35:G49">
      <formula1>$H$54:$H$58</formula1>
    </dataValidation>
    <dataValidation type="list" allowBlank="1" showInputMessage="1" showErrorMessage="1" sqref="D35:E49">
      <formula1>$B$54:$B$68</formula1>
    </dataValidation>
    <dataValidation type="decimal" allowBlank="1" showInputMessage="1" showErrorMessage="1" sqref="B26">
      <formula1>0</formula1>
      <formula2>999</formula2>
    </dataValidation>
    <dataValidation type="decimal" allowBlank="1" showInputMessage="1" showErrorMessage="1" sqref="D61:D68">
      <formula1>0</formula1>
      <formula2>1</formula2>
    </dataValidation>
    <dataValidation type="list" allowBlank="1" showInputMessage="1" showErrorMessage="1" sqref="E54:E60">
      <formula1>"Yes,No"</formula1>
    </dataValidation>
    <dataValidation type="list" allowBlank="1" showInputMessage="1" showErrorMessage="1" sqref="E61:E68">
      <formula1>"Yes, No, Is it turf?"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Equation.COEE2" shapeId="1388040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E12" sqref="E12"/>
    </sheetView>
  </sheetViews>
  <sheetFormatPr defaultColWidth="9.140625" defaultRowHeight="12.75"/>
  <cols>
    <col min="1" max="1" width="7.140625" style="31" customWidth="1"/>
    <col min="2" max="2" width="12.140625" style="31" customWidth="1"/>
    <col min="3" max="3" width="9.57421875" style="31" customWidth="1"/>
    <col min="4" max="4" width="14.421875" style="31" customWidth="1"/>
    <col min="5" max="5" width="9.421875" style="31" customWidth="1"/>
    <col min="6" max="6" width="9.8515625" style="31" customWidth="1"/>
    <col min="7" max="7" width="14.28125" style="31" customWidth="1"/>
    <col min="8" max="8" width="10.28125" style="31" customWidth="1"/>
    <col min="9" max="9" width="9.140625" style="31" customWidth="1"/>
    <col min="10" max="10" width="12.140625" style="31" customWidth="1"/>
    <col min="11" max="11" width="10.00390625" style="31" customWidth="1"/>
    <col min="12" max="12" width="11.140625" style="31" customWidth="1"/>
    <col min="13" max="13" width="9.140625" style="31" customWidth="1"/>
    <col min="14" max="14" width="11.57421875" style="32" customWidth="1"/>
    <col min="15" max="16384" width="9.140625" style="31" customWidth="1"/>
  </cols>
  <sheetData>
    <row r="1" spans="1:14" ht="18">
      <c r="A1" s="2" t="s">
        <v>0</v>
      </c>
      <c r="B1" s="3"/>
      <c r="C1" s="82" t="s">
        <v>108</v>
      </c>
      <c r="D1" s="83"/>
      <c r="E1" s="83"/>
      <c r="F1" s="83"/>
      <c r="G1" s="83"/>
      <c r="H1" s="83"/>
      <c r="I1" s="83"/>
      <c r="J1" s="83"/>
      <c r="K1" s="83"/>
      <c r="L1" s="83"/>
      <c r="M1" s="84"/>
      <c r="N1" s="190"/>
    </row>
    <row r="2" spans="1:14" ht="12.75">
      <c r="A2" s="4"/>
      <c r="B2" s="5"/>
      <c r="C2" s="85" t="s">
        <v>109</v>
      </c>
      <c r="D2" s="86"/>
      <c r="E2" s="86"/>
      <c r="F2" s="86"/>
      <c r="G2" s="86"/>
      <c r="H2" s="86"/>
      <c r="I2" s="86"/>
      <c r="J2" s="86"/>
      <c r="K2" s="86"/>
      <c r="L2" s="86"/>
      <c r="M2" s="87"/>
      <c r="N2" s="190"/>
    </row>
    <row r="3" spans="1:14" ht="12.75">
      <c r="A3" s="4"/>
      <c r="B3" s="5"/>
      <c r="C3" s="85" t="s">
        <v>110</v>
      </c>
      <c r="D3" s="85"/>
      <c r="E3" s="86"/>
      <c r="F3" s="86"/>
      <c r="G3" s="86"/>
      <c r="H3" s="86"/>
      <c r="I3" s="86"/>
      <c r="J3" s="86"/>
      <c r="K3" s="86"/>
      <c r="L3" s="86"/>
      <c r="M3" s="87"/>
      <c r="N3" s="190"/>
    </row>
    <row r="4" spans="1:14" ht="12.75">
      <c r="A4" s="4"/>
      <c r="B4" s="5"/>
      <c r="C4" s="85"/>
      <c r="D4" s="85"/>
      <c r="E4" s="86"/>
      <c r="F4" s="86"/>
      <c r="G4" s="86"/>
      <c r="H4" s="86"/>
      <c r="I4" s="86"/>
      <c r="J4" s="86"/>
      <c r="K4" s="86"/>
      <c r="L4" s="86"/>
      <c r="M4" s="87"/>
      <c r="N4" s="190"/>
    </row>
    <row r="5" spans="1:13" ht="12.75">
      <c r="A5" s="4"/>
      <c r="B5" s="5"/>
      <c r="C5" s="125" t="s">
        <v>48</v>
      </c>
      <c r="D5" s="112"/>
      <c r="E5" s="129" t="str">
        <f>'Part 1 - LWA'!E5</f>
        <v>[Enter]</v>
      </c>
      <c r="F5" s="128"/>
      <c r="G5" s="128"/>
      <c r="H5" s="114"/>
      <c r="I5" s="136"/>
      <c r="J5" s="5"/>
      <c r="K5" s="5"/>
      <c r="L5" s="5"/>
      <c r="M5" s="6"/>
    </row>
    <row r="6" spans="1:13" ht="12.75">
      <c r="A6" s="4"/>
      <c r="B6" s="5"/>
      <c r="C6" s="125" t="s">
        <v>49</v>
      </c>
      <c r="D6" s="112"/>
      <c r="E6" s="113" t="str">
        <f>'Part 1 - LWA'!E6</f>
        <v>[Enter]</v>
      </c>
      <c r="F6" s="114"/>
      <c r="G6" s="114"/>
      <c r="H6" s="127"/>
      <c r="I6" s="136"/>
      <c r="J6" s="5"/>
      <c r="K6" s="5"/>
      <c r="L6" s="5"/>
      <c r="M6" s="6"/>
    </row>
    <row r="7" spans="1:13" ht="12.75">
      <c r="A7" s="4"/>
      <c r="B7" s="5"/>
      <c r="C7" s="125" t="s">
        <v>50</v>
      </c>
      <c r="D7" s="112"/>
      <c r="E7" s="130" t="str">
        <f>'Part 1 - LWA'!E7</f>
        <v>[Enter]</v>
      </c>
      <c r="F7" s="124"/>
      <c r="G7" s="114"/>
      <c r="H7" s="114"/>
      <c r="I7" s="136"/>
      <c r="J7" s="5"/>
      <c r="K7" s="5"/>
      <c r="L7" s="5"/>
      <c r="M7" s="6"/>
    </row>
    <row r="8" spans="1:13" s="32" customFormat="1" ht="12.75">
      <c r="A8" s="7"/>
      <c r="B8" s="8"/>
      <c r="C8" s="68"/>
      <c r="D8" s="68"/>
      <c r="E8" s="69"/>
      <c r="F8" s="69"/>
      <c r="G8" s="69"/>
      <c r="H8" s="69"/>
      <c r="I8" s="69"/>
      <c r="J8" s="8"/>
      <c r="K8" s="8"/>
      <c r="L8" s="8"/>
      <c r="M8" s="9"/>
    </row>
    <row r="9" spans="1:13" ht="15.75">
      <c r="A9" s="20"/>
      <c r="B9" s="117">
        <f>IF('Part 2 - LWR'!C50='Part 1 - LWA'!B25,"","Your total landscape area in Step 2B is not equal to the total landscape area in Step 1A. Please complete Step 2B.")</f>
      </c>
      <c r="C9" s="117"/>
      <c r="D9" s="117"/>
      <c r="E9" s="118"/>
      <c r="F9" s="118"/>
      <c r="G9" s="118"/>
      <c r="H9" s="118"/>
      <c r="I9" s="118"/>
      <c r="J9" s="118"/>
      <c r="K9" s="117"/>
      <c r="L9" s="117"/>
      <c r="M9" s="22"/>
    </row>
    <row r="10" spans="1:14" ht="16.5" customHeight="1">
      <c r="A10" s="23"/>
      <c r="B10" s="79" t="s">
        <v>15</v>
      </c>
      <c r="C10" s="79"/>
      <c r="D10" s="79"/>
      <c r="E10" s="79"/>
      <c r="F10" s="79"/>
      <c r="G10" s="79"/>
      <c r="H10" s="79"/>
      <c r="I10" s="79"/>
      <c r="J10" s="79"/>
      <c r="K10" s="79"/>
      <c r="L10" s="80"/>
      <c r="M10" s="81"/>
      <c r="N10" s="190"/>
    </row>
    <row r="11" spans="1:14" ht="16.5" customHeight="1">
      <c r="A11" s="23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81"/>
      <c r="N11" s="190"/>
    </row>
    <row r="12" spans="1:13" ht="12.75">
      <c r="A12" s="23"/>
      <c r="B12" s="24" t="s">
        <v>25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</row>
    <row r="13" spans="1:13" ht="12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</row>
    <row r="14" spans="1:13" ht="12.75">
      <c r="A14" s="23"/>
      <c r="B14" s="24" t="s">
        <v>26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</row>
    <row r="15" spans="1:13" ht="12.75">
      <c r="A15" s="23"/>
      <c r="B15" s="24" t="s">
        <v>16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</row>
    <row r="16" spans="1:13" ht="13.5" thickBot="1">
      <c r="A16" s="23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97"/>
    </row>
    <row r="17" spans="1:13" ht="12.75">
      <c r="A17" s="23"/>
      <c r="B17" s="24" t="s">
        <v>29</v>
      </c>
      <c r="C17" s="24"/>
      <c r="D17" s="24"/>
      <c r="E17" s="24"/>
      <c r="F17" s="96"/>
      <c r="G17" s="96"/>
      <c r="H17" s="26" t="s">
        <v>5</v>
      </c>
      <c r="I17" s="96"/>
      <c r="J17" s="24"/>
      <c r="K17" s="24"/>
      <c r="L17" s="24"/>
      <c r="M17" s="25"/>
    </row>
    <row r="18" spans="1:13" ht="12.75">
      <c r="A18" s="23"/>
      <c r="B18" s="70"/>
      <c r="C18" s="24"/>
      <c r="D18" s="24"/>
      <c r="E18" s="24"/>
      <c r="F18" s="96"/>
      <c r="G18" s="96"/>
      <c r="H18" s="26" t="s">
        <v>83</v>
      </c>
      <c r="I18" s="96"/>
      <c r="J18" s="24"/>
      <c r="K18" s="24"/>
      <c r="L18" s="24"/>
      <c r="M18" s="25"/>
    </row>
    <row r="19" spans="1:13" ht="12.75">
      <c r="A19" s="23"/>
      <c r="B19" s="24" t="s">
        <v>94</v>
      </c>
      <c r="C19" s="24"/>
      <c r="D19" s="24"/>
      <c r="E19" s="24"/>
      <c r="F19" s="96"/>
      <c r="G19" s="96"/>
      <c r="H19" s="26" t="s">
        <v>84</v>
      </c>
      <c r="I19" s="96"/>
      <c r="J19" s="24"/>
      <c r="K19" s="24"/>
      <c r="L19" s="24"/>
      <c r="M19" s="25"/>
    </row>
    <row r="20" spans="1:13" ht="12.75">
      <c r="A20" s="23"/>
      <c r="B20" s="24"/>
      <c r="C20" s="24"/>
      <c r="D20" s="24"/>
      <c r="E20" s="24"/>
      <c r="F20" s="96"/>
      <c r="G20" s="96"/>
      <c r="H20" s="96"/>
      <c r="I20" s="26"/>
      <c r="J20" s="24"/>
      <c r="K20" s="24"/>
      <c r="L20" s="24"/>
      <c r="M20" s="25"/>
    </row>
    <row r="21" spans="1:13" ht="12.75">
      <c r="A21" s="34"/>
      <c r="B21" s="35"/>
      <c r="C21" s="35"/>
      <c r="D21" s="35"/>
      <c r="E21" s="35"/>
      <c r="F21" s="50"/>
      <c r="G21" s="35"/>
      <c r="H21" s="35"/>
      <c r="I21" s="35"/>
      <c r="J21" s="35"/>
      <c r="K21" s="35"/>
      <c r="L21" s="35"/>
      <c r="M21" s="36"/>
    </row>
    <row r="22" spans="1:13" ht="16.5" thickBot="1">
      <c r="A22" s="37"/>
      <c r="B22" s="44" t="s">
        <v>90</v>
      </c>
      <c r="C22" s="38"/>
      <c r="D22" s="38"/>
      <c r="E22" s="38"/>
      <c r="F22" s="40"/>
      <c r="G22" s="38"/>
      <c r="H22" s="38"/>
      <c r="I22" s="38"/>
      <c r="J22" s="38"/>
      <c r="K22" s="38"/>
      <c r="L22" s="38"/>
      <c r="M22" s="39"/>
    </row>
    <row r="23" spans="1:15" ht="16.5" thickBot="1">
      <c r="A23" s="37"/>
      <c r="B23" s="91"/>
      <c r="C23" s="95">
        <f>SUM('Part 2 - LWR'!J35:J49)</f>
        <v>0</v>
      </c>
      <c r="D23" s="76" t="s">
        <v>42</v>
      </c>
      <c r="E23" s="123"/>
      <c r="F23" s="123"/>
      <c r="G23" s="123"/>
      <c r="H23" s="123"/>
      <c r="I23" s="123"/>
      <c r="J23" s="123"/>
      <c r="K23" s="91"/>
      <c r="L23" s="91"/>
      <c r="M23" s="196"/>
      <c r="N23" s="192"/>
      <c r="O23" s="33"/>
    </row>
    <row r="24" spans="1:15" ht="15.75">
      <c r="A24" s="37"/>
      <c r="B24" s="88"/>
      <c r="C24" s="88"/>
      <c r="D24" s="88"/>
      <c r="E24" s="88"/>
      <c r="F24" s="88"/>
      <c r="G24" s="88"/>
      <c r="H24" s="88"/>
      <c r="I24" s="88"/>
      <c r="J24" s="88"/>
      <c r="K24" s="51"/>
      <c r="L24" s="51"/>
      <c r="M24" s="196"/>
      <c r="N24" s="192"/>
      <c r="O24" s="33"/>
    </row>
    <row r="25" spans="1:15" ht="16.5" thickBot="1">
      <c r="A25" s="37"/>
      <c r="B25" s="44" t="s">
        <v>43</v>
      </c>
      <c r="C25" s="88"/>
      <c r="D25" s="88"/>
      <c r="E25" s="88"/>
      <c r="F25" s="88"/>
      <c r="G25" s="88"/>
      <c r="H25" s="88"/>
      <c r="I25" s="88"/>
      <c r="J25" s="88"/>
      <c r="K25" s="51"/>
      <c r="L25" s="51"/>
      <c r="M25" s="196"/>
      <c r="N25" s="192"/>
      <c r="O25" s="33"/>
    </row>
    <row r="26" spans="1:15" ht="16.5" thickBot="1">
      <c r="A26" s="37"/>
      <c r="B26" s="98" t="s">
        <v>19</v>
      </c>
      <c r="C26" s="134">
        <f>'Part 1 - LWA'!B33</f>
        <v>0</v>
      </c>
      <c r="D26" s="102" t="s">
        <v>85</v>
      </c>
      <c r="E26" s="98" t="s">
        <v>18</v>
      </c>
      <c r="F26" s="134">
        <f>'Part 2 - LWR'!B81</f>
        <v>0</v>
      </c>
      <c r="G26" s="135" t="s">
        <v>85</v>
      </c>
      <c r="H26" s="131"/>
      <c r="I26" s="91"/>
      <c r="J26" s="91"/>
      <c r="K26" s="91"/>
      <c r="L26" s="51"/>
      <c r="M26" s="196"/>
      <c r="N26" s="192"/>
      <c r="O26" s="33"/>
    </row>
    <row r="27" spans="1:15" ht="15.75">
      <c r="A27" s="37"/>
      <c r="B27" s="88"/>
      <c r="C27" s="88"/>
      <c r="D27" s="88"/>
      <c r="E27" s="88"/>
      <c r="F27" s="88"/>
      <c r="G27" s="88"/>
      <c r="H27" s="88"/>
      <c r="I27" s="88"/>
      <c r="J27" s="88"/>
      <c r="K27" s="51"/>
      <c r="L27" s="51"/>
      <c r="M27" s="196"/>
      <c r="N27" s="192"/>
      <c r="O27" s="33"/>
    </row>
    <row r="28" spans="1:13" ht="12.75">
      <c r="A28" s="11"/>
      <c r="B28" s="12"/>
      <c r="C28" s="53"/>
      <c r="D28" s="53"/>
      <c r="E28" s="54"/>
      <c r="F28" s="12"/>
      <c r="G28" s="12"/>
      <c r="H28" s="12"/>
      <c r="I28" s="12"/>
      <c r="J28" s="12"/>
      <c r="K28" s="12"/>
      <c r="L28" s="12"/>
      <c r="M28" s="13"/>
    </row>
    <row r="29" spans="1:13" ht="16.5" thickBot="1">
      <c r="A29" s="14"/>
      <c r="B29" s="55" t="s">
        <v>17</v>
      </c>
      <c r="C29" s="56"/>
      <c r="D29" s="56"/>
      <c r="E29" s="57"/>
      <c r="F29" s="56"/>
      <c r="G29" s="49"/>
      <c r="H29" s="49"/>
      <c r="I29" s="49"/>
      <c r="J29" s="15"/>
      <c r="K29" s="15"/>
      <c r="L29" s="15"/>
      <c r="M29" s="16"/>
    </row>
    <row r="30" spans="1:13" ht="13.5" thickBot="1">
      <c r="A30" s="14"/>
      <c r="B30" s="108"/>
      <c r="C30" s="15"/>
      <c r="D30" s="15"/>
      <c r="E30" s="15"/>
      <c r="F30" s="15"/>
      <c r="G30" s="46"/>
      <c r="H30" s="46"/>
      <c r="I30" s="15"/>
      <c r="J30" s="15"/>
      <c r="K30" s="15"/>
      <c r="L30" s="15"/>
      <c r="M30" s="16"/>
    </row>
    <row r="31" spans="1:13" ht="16.5" thickBot="1">
      <c r="A31" s="14"/>
      <c r="B31" s="133" t="str">
        <f>IF(F26&lt;C26,"YES","NO")</f>
        <v>NO</v>
      </c>
      <c r="C31" s="46" t="s">
        <v>20</v>
      </c>
      <c r="D31" s="10"/>
      <c r="E31" s="47"/>
      <c r="F31" s="15"/>
      <c r="G31" s="15"/>
      <c r="H31" s="15"/>
      <c r="I31" s="15"/>
      <c r="J31" s="15"/>
      <c r="K31" s="15"/>
      <c r="L31" s="15"/>
      <c r="M31" s="16"/>
    </row>
    <row r="32" spans="1:13" ht="15.75">
      <c r="A32" s="14"/>
      <c r="B32" s="109"/>
      <c r="C32" s="46" t="s">
        <v>46</v>
      </c>
      <c r="D32" s="10"/>
      <c r="E32" s="47"/>
      <c r="F32" s="15"/>
      <c r="G32" s="15"/>
      <c r="H32" s="15"/>
      <c r="I32" s="15"/>
      <c r="J32" s="15"/>
      <c r="K32" s="15"/>
      <c r="L32" s="15"/>
      <c r="M32" s="16"/>
    </row>
    <row r="33" spans="1:13" ht="16.5" thickBot="1">
      <c r="A33" s="14"/>
      <c r="B33" s="109"/>
      <c r="C33" s="46"/>
      <c r="D33" s="10"/>
      <c r="E33" s="47"/>
      <c r="F33" s="15"/>
      <c r="G33" s="15"/>
      <c r="H33" s="15"/>
      <c r="I33" s="15"/>
      <c r="J33" s="15"/>
      <c r="K33" s="15"/>
      <c r="L33" s="15"/>
      <c r="M33" s="16"/>
    </row>
    <row r="34" spans="1:13" ht="16.5" thickBot="1">
      <c r="A34" s="14"/>
      <c r="B34" s="223" t="s">
        <v>27</v>
      </c>
      <c r="C34" s="223"/>
      <c r="D34" s="223"/>
      <c r="E34" s="132">
        <f>IF('Part 1 - LWA'!B25&gt;0,C23/'Part 1 - LWA'!B25,"")</f>
      </c>
      <c r="F34" s="110" t="s">
        <v>28</v>
      </c>
      <c r="G34" s="15"/>
      <c r="H34" s="15"/>
      <c r="I34" s="15"/>
      <c r="J34" s="15"/>
      <c r="K34" s="15"/>
      <c r="L34" s="15"/>
      <c r="M34" s="16"/>
    </row>
    <row r="35" spans="1:13" ht="12.75">
      <c r="A35" s="17"/>
      <c r="B35" s="18"/>
      <c r="C35" s="99"/>
      <c r="D35" s="18"/>
      <c r="E35" s="18"/>
      <c r="F35" s="18"/>
      <c r="G35" s="18"/>
      <c r="H35" s="18"/>
      <c r="I35" s="18"/>
      <c r="J35" s="18"/>
      <c r="K35" s="18"/>
      <c r="L35" s="18"/>
      <c r="M35" s="19"/>
    </row>
    <row r="36" ht="12.75">
      <c r="B36" s="107"/>
    </row>
  </sheetData>
  <sheetProtection password="E6CF" sheet="1" objects="1" scenarios="1" selectLockedCells="1"/>
  <mergeCells count="1">
    <mergeCell ref="B34:D34"/>
  </mergeCells>
  <dataValidations count="1">
    <dataValidation type="decimal" operator="greaterThan" allowBlank="1" showInputMessage="1" showErrorMessage="1" sqref="C23">
      <formula1>0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Aquacraft,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Mayer</dc:creator>
  <cp:keywords/>
  <dc:description/>
  <cp:lastModifiedBy> </cp:lastModifiedBy>
  <cp:lastPrinted>2008-09-12T20:28:43Z</cp:lastPrinted>
  <dcterms:created xsi:type="dcterms:W3CDTF">2008-08-07T22:07:01Z</dcterms:created>
  <dcterms:modified xsi:type="dcterms:W3CDTF">2008-11-20T18:34:01Z</dcterms:modified>
  <cp:category/>
  <cp:version/>
  <cp:contentType/>
  <cp:contentStatus/>
</cp:coreProperties>
</file>